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3" documentId="11_9114934105ECD32FEFA4A30A2FBA1B6EB32D3E0B" xr6:coauthVersionLast="46" xr6:coauthVersionMax="46" xr10:uidLastSave="{FD0A55DB-2165-47E2-9EC6-BFB883FDE9E2}"/>
  <bookViews>
    <workbookView xWindow="-120" yWindow="-120" windowWidth="20730" windowHeight="11160" activeTab="1" xr2:uid="{00000000-000D-0000-FFFF-FFFF00000000}"/>
  </bookViews>
  <sheets>
    <sheet name="ind_trait" sheetId="1" r:id="rId1"/>
    <sheet name="236ind_trai" sheetId="3" r:id="rId2"/>
    <sheet name="editada" sheetId="4" r:id="rId3"/>
    <sheet name="correlação" sheetId="6" r:id="rId4"/>
    <sheet name="plan_alometria+padronização" sheetId="5" r:id="rId5"/>
    <sheet name="Plan2" sheetId="13" r:id="rId6"/>
    <sheet name="plan_trait_individuos" sheetId="9" r:id="rId7"/>
  </sheets>
  <definedNames>
    <definedName name="_xlnm._FilterDatabase" localSheetId="1" hidden="1">'236ind_trai'!$A$1:$N$241</definedName>
    <definedName name="_xlnm._FilterDatabase" localSheetId="2" hidden="1">editada!$A$1:$L$237</definedName>
    <definedName name="_xlnm._FilterDatabase" localSheetId="0" hidden="1">ind_trait!$A$1:$L$94</definedName>
    <definedName name="_xlnm._FilterDatabase" localSheetId="4" hidden="1">'plan_alometria+padronização'!$A$1:$AG$240</definedName>
    <definedName name="_xlnm._FilterDatabase" localSheetId="6" hidden="1">plan_trait_individuos!$A$2:$I$238</definedName>
  </definedName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Y13" i="9" l="1"/>
  <c r="Z4" i="9" l="1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X3" i="9"/>
  <c r="W3" i="9"/>
  <c r="V3" i="9"/>
  <c r="Z3" i="9"/>
  <c r="Y4" i="9"/>
  <c r="Y5" i="9"/>
  <c r="Y6" i="9"/>
  <c r="Y7" i="9"/>
  <c r="Y8" i="9"/>
  <c r="Y9" i="9"/>
  <c r="Y10" i="9"/>
  <c r="Y11" i="9"/>
  <c r="Y12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Y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L238" i="9" l="1"/>
  <c r="O238" i="9" s="1"/>
  <c r="L30" i="9"/>
  <c r="U30" i="9" s="1"/>
  <c r="L31" i="9"/>
  <c r="U31" i="9" s="1"/>
  <c r="L32" i="9"/>
  <c r="U32" i="9" s="1"/>
  <c r="L33" i="9"/>
  <c r="L34" i="9"/>
  <c r="U34" i="9" s="1"/>
  <c r="L35" i="9"/>
  <c r="U35" i="9" s="1"/>
  <c r="L36" i="9"/>
  <c r="U36" i="9" s="1"/>
  <c r="L37" i="9"/>
  <c r="L38" i="9"/>
  <c r="U38" i="9" s="1"/>
  <c r="L39" i="9"/>
  <c r="U39" i="9" s="1"/>
  <c r="L40" i="9"/>
  <c r="U40" i="9" s="1"/>
  <c r="L41" i="9"/>
  <c r="U41" i="9" s="1"/>
  <c r="L42" i="9"/>
  <c r="U42" i="9" s="1"/>
  <c r="L43" i="9"/>
  <c r="U43" i="9" s="1"/>
  <c r="L44" i="9"/>
  <c r="U44" i="9" s="1"/>
  <c r="L45" i="9"/>
  <c r="U45" i="9" s="1"/>
  <c r="L46" i="9"/>
  <c r="U46" i="9" s="1"/>
  <c r="L47" i="9"/>
  <c r="U47" i="9" s="1"/>
  <c r="L48" i="9"/>
  <c r="U48" i="9" s="1"/>
  <c r="L49" i="9"/>
  <c r="L50" i="9"/>
  <c r="U50" i="9" s="1"/>
  <c r="L51" i="9"/>
  <c r="U51" i="9" s="1"/>
  <c r="L52" i="9"/>
  <c r="U52" i="9" s="1"/>
  <c r="L53" i="9"/>
  <c r="L54" i="9"/>
  <c r="U54" i="9" s="1"/>
  <c r="L55" i="9"/>
  <c r="U55" i="9" s="1"/>
  <c r="L56" i="9"/>
  <c r="U56" i="9" s="1"/>
  <c r="L57" i="9"/>
  <c r="U57" i="9" s="1"/>
  <c r="L58" i="9"/>
  <c r="U58" i="9" s="1"/>
  <c r="L59" i="9"/>
  <c r="U59" i="9" s="1"/>
  <c r="L60" i="9"/>
  <c r="U60" i="9" s="1"/>
  <c r="L61" i="9"/>
  <c r="U61" i="9" s="1"/>
  <c r="L62" i="9"/>
  <c r="U62" i="9" s="1"/>
  <c r="L63" i="9"/>
  <c r="U63" i="9" s="1"/>
  <c r="L64" i="9"/>
  <c r="U64" i="9" s="1"/>
  <c r="L65" i="9"/>
  <c r="L66" i="9"/>
  <c r="U66" i="9" s="1"/>
  <c r="L67" i="9"/>
  <c r="U67" i="9" s="1"/>
  <c r="L68" i="9"/>
  <c r="U68" i="9" s="1"/>
  <c r="L69" i="9"/>
  <c r="L70" i="9"/>
  <c r="U70" i="9" s="1"/>
  <c r="L71" i="9"/>
  <c r="U71" i="9" s="1"/>
  <c r="L72" i="9"/>
  <c r="L73" i="9"/>
  <c r="U73" i="9" s="1"/>
  <c r="L74" i="9"/>
  <c r="U74" i="9" s="1"/>
  <c r="L75" i="9"/>
  <c r="U75" i="9" s="1"/>
  <c r="L76" i="9"/>
  <c r="L77" i="9"/>
  <c r="U77" i="9" s="1"/>
  <c r="L78" i="9"/>
  <c r="U78" i="9" s="1"/>
  <c r="L79" i="9"/>
  <c r="U79" i="9" s="1"/>
  <c r="L80" i="9"/>
  <c r="U80" i="9" s="1"/>
  <c r="L81" i="9"/>
  <c r="L82" i="9"/>
  <c r="U82" i="9" s="1"/>
  <c r="L83" i="9"/>
  <c r="U83" i="9" s="1"/>
  <c r="L84" i="9"/>
  <c r="U84" i="9" s="1"/>
  <c r="L85" i="9"/>
  <c r="L86" i="9"/>
  <c r="U86" i="9" s="1"/>
  <c r="L87" i="9"/>
  <c r="U87" i="9" s="1"/>
  <c r="L88" i="9"/>
  <c r="L89" i="9"/>
  <c r="L90" i="9"/>
  <c r="U90" i="9" s="1"/>
  <c r="L91" i="9"/>
  <c r="U91" i="9" s="1"/>
  <c r="L92" i="9"/>
  <c r="L93" i="9"/>
  <c r="L94" i="9"/>
  <c r="U94" i="9" s="1"/>
  <c r="L95" i="9"/>
  <c r="U95" i="9" s="1"/>
  <c r="L96" i="9"/>
  <c r="U96" i="9" s="1"/>
  <c r="L97" i="9"/>
  <c r="L98" i="9"/>
  <c r="U98" i="9" s="1"/>
  <c r="L99" i="9"/>
  <c r="U99" i="9" s="1"/>
  <c r="L100" i="9"/>
  <c r="U100" i="9" s="1"/>
  <c r="L101" i="9"/>
  <c r="L102" i="9"/>
  <c r="U102" i="9" s="1"/>
  <c r="L103" i="9"/>
  <c r="U103" i="9" s="1"/>
  <c r="L104" i="9"/>
  <c r="L105" i="9"/>
  <c r="L106" i="9"/>
  <c r="U106" i="9" s="1"/>
  <c r="L107" i="9"/>
  <c r="U107" i="9" s="1"/>
  <c r="L108" i="9"/>
  <c r="L109" i="9"/>
  <c r="L110" i="9"/>
  <c r="U110" i="9" s="1"/>
  <c r="L111" i="9"/>
  <c r="U111" i="9" s="1"/>
  <c r="L112" i="9"/>
  <c r="U112" i="9" s="1"/>
  <c r="L113" i="9"/>
  <c r="L114" i="9"/>
  <c r="U114" i="9" s="1"/>
  <c r="L115" i="9"/>
  <c r="U115" i="9" s="1"/>
  <c r="L116" i="9"/>
  <c r="U116" i="9" s="1"/>
  <c r="L117" i="9"/>
  <c r="L118" i="9"/>
  <c r="U118" i="9" s="1"/>
  <c r="L119" i="9"/>
  <c r="U119" i="9" s="1"/>
  <c r="L120" i="9"/>
  <c r="L121" i="9"/>
  <c r="L122" i="9"/>
  <c r="U122" i="9" s="1"/>
  <c r="L123" i="9"/>
  <c r="U123" i="9" s="1"/>
  <c r="L124" i="9"/>
  <c r="L125" i="9"/>
  <c r="L126" i="9"/>
  <c r="U126" i="9" s="1"/>
  <c r="L127" i="9"/>
  <c r="U127" i="9" s="1"/>
  <c r="L128" i="9"/>
  <c r="L129" i="9"/>
  <c r="L130" i="9"/>
  <c r="U130" i="9" s="1"/>
  <c r="L131" i="9"/>
  <c r="U131" i="9" s="1"/>
  <c r="L132" i="9"/>
  <c r="L133" i="9"/>
  <c r="L134" i="9"/>
  <c r="U134" i="9" s="1"/>
  <c r="L135" i="9"/>
  <c r="U135" i="9" s="1"/>
  <c r="L136" i="9"/>
  <c r="L137" i="9"/>
  <c r="L138" i="9"/>
  <c r="U138" i="9" s="1"/>
  <c r="L139" i="9"/>
  <c r="U139" i="9" s="1"/>
  <c r="L140" i="9"/>
  <c r="L141" i="9"/>
  <c r="L142" i="9"/>
  <c r="U142" i="9" s="1"/>
  <c r="L143" i="9"/>
  <c r="U143" i="9" s="1"/>
  <c r="L144" i="9"/>
  <c r="L145" i="9"/>
  <c r="L146" i="9"/>
  <c r="U146" i="9" s="1"/>
  <c r="L147" i="9"/>
  <c r="U147" i="9" s="1"/>
  <c r="L148" i="9"/>
  <c r="L149" i="9"/>
  <c r="L150" i="9"/>
  <c r="U150" i="9" s="1"/>
  <c r="L151" i="9"/>
  <c r="U151" i="9" s="1"/>
  <c r="L152" i="9"/>
  <c r="L153" i="9"/>
  <c r="L154" i="9"/>
  <c r="U154" i="9" s="1"/>
  <c r="L155" i="9"/>
  <c r="U155" i="9" s="1"/>
  <c r="L156" i="9"/>
  <c r="L157" i="9"/>
  <c r="L158" i="9"/>
  <c r="U158" i="9" s="1"/>
  <c r="L159" i="9"/>
  <c r="U159" i="9" s="1"/>
  <c r="L160" i="9"/>
  <c r="L161" i="9"/>
  <c r="L162" i="9"/>
  <c r="U162" i="9" s="1"/>
  <c r="L163" i="9"/>
  <c r="U163" i="9" s="1"/>
  <c r="L164" i="9"/>
  <c r="L165" i="9"/>
  <c r="L166" i="9"/>
  <c r="U166" i="9" s="1"/>
  <c r="L167" i="9"/>
  <c r="U167" i="9" s="1"/>
  <c r="L168" i="9"/>
  <c r="L169" i="9"/>
  <c r="L170" i="9"/>
  <c r="U170" i="9" s="1"/>
  <c r="L171" i="9"/>
  <c r="U171" i="9" s="1"/>
  <c r="L172" i="9"/>
  <c r="L173" i="9"/>
  <c r="L174" i="9"/>
  <c r="U174" i="9" s="1"/>
  <c r="L175" i="9"/>
  <c r="U175" i="9" s="1"/>
  <c r="L176" i="9"/>
  <c r="L177" i="9"/>
  <c r="L178" i="9"/>
  <c r="U178" i="9" s="1"/>
  <c r="L179" i="9"/>
  <c r="U179" i="9" s="1"/>
  <c r="L180" i="9"/>
  <c r="L181" i="9"/>
  <c r="L182" i="9"/>
  <c r="U182" i="9" s="1"/>
  <c r="L183" i="9"/>
  <c r="U183" i="9" s="1"/>
  <c r="L184" i="9"/>
  <c r="L185" i="9"/>
  <c r="L186" i="9"/>
  <c r="U186" i="9" s="1"/>
  <c r="L187" i="9"/>
  <c r="U187" i="9" s="1"/>
  <c r="L188" i="9"/>
  <c r="L189" i="9"/>
  <c r="L190" i="9"/>
  <c r="U190" i="9" s="1"/>
  <c r="L191" i="9"/>
  <c r="U191" i="9" s="1"/>
  <c r="L192" i="9"/>
  <c r="L193" i="9"/>
  <c r="L194" i="9"/>
  <c r="U194" i="9" s="1"/>
  <c r="L195" i="9"/>
  <c r="L196" i="9"/>
  <c r="L197" i="9"/>
  <c r="L198" i="9"/>
  <c r="U198" i="9" s="1"/>
  <c r="L199" i="9"/>
  <c r="U199" i="9" s="1"/>
  <c r="L200" i="9"/>
  <c r="L201" i="9"/>
  <c r="L202" i="9"/>
  <c r="U202" i="9" s="1"/>
  <c r="L203" i="9"/>
  <c r="U203" i="9" s="1"/>
  <c r="L204" i="9"/>
  <c r="L205" i="9"/>
  <c r="L206" i="9"/>
  <c r="U206" i="9" s="1"/>
  <c r="L207" i="9"/>
  <c r="L208" i="9"/>
  <c r="L209" i="9"/>
  <c r="L210" i="9"/>
  <c r="U210" i="9" s="1"/>
  <c r="L211" i="9"/>
  <c r="L212" i="9"/>
  <c r="L213" i="9"/>
  <c r="L214" i="9"/>
  <c r="U214" i="9" s="1"/>
  <c r="L215" i="9"/>
  <c r="U215" i="9" s="1"/>
  <c r="L216" i="9"/>
  <c r="L217" i="9"/>
  <c r="L218" i="9"/>
  <c r="U218" i="9" s="1"/>
  <c r="L219" i="9"/>
  <c r="U219" i="9" s="1"/>
  <c r="L220" i="9"/>
  <c r="L221" i="9"/>
  <c r="L222" i="9"/>
  <c r="U222" i="9" s="1"/>
  <c r="L223" i="9"/>
  <c r="L224" i="9"/>
  <c r="L225" i="9"/>
  <c r="L226" i="9"/>
  <c r="U226" i="9" s="1"/>
  <c r="L227" i="9"/>
  <c r="L228" i="9"/>
  <c r="L229" i="9"/>
  <c r="L230" i="9"/>
  <c r="U230" i="9" s="1"/>
  <c r="L231" i="9"/>
  <c r="U231" i="9" s="1"/>
  <c r="L232" i="9"/>
  <c r="L233" i="9"/>
  <c r="L234" i="9"/>
  <c r="U234" i="9" s="1"/>
  <c r="L235" i="9"/>
  <c r="U235" i="9" s="1"/>
  <c r="L236" i="9"/>
  <c r="L237" i="9"/>
  <c r="L4" i="9"/>
  <c r="U4" i="9" s="1"/>
  <c r="L5" i="9"/>
  <c r="U5" i="9" s="1"/>
  <c r="L6" i="9"/>
  <c r="U6" i="9" s="1"/>
  <c r="L7" i="9"/>
  <c r="L8" i="9"/>
  <c r="U8" i="9" s="1"/>
  <c r="L9" i="9"/>
  <c r="U9" i="9" s="1"/>
  <c r="L10" i="9"/>
  <c r="L11" i="9"/>
  <c r="L12" i="9"/>
  <c r="U12" i="9" s="1"/>
  <c r="L13" i="9"/>
  <c r="L14" i="9"/>
  <c r="L15" i="9"/>
  <c r="L16" i="9"/>
  <c r="U16" i="9" s="1"/>
  <c r="L17" i="9"/>
  <c r="L18" i="9"/>
  <c r="U18" i="9" s="1"/>
  <c r="L19" i="9"/>
  <c r="L20" i="9"/>
  <c r="U20" i="9" s="1"/>
  <c r="L21" i="9"/>
  <c r="U21" i="9" s="1"/>
  <c r="L22" i="9"/>
  <c r="U22" i="9" s="1"/>
  <c r="L23" i="9"/>
  <c r="L24" i="9"/>
  <c r="U24" i="9" s="1"/>
  <c r="L25" i="9"/>
  <c r="U25" i="9" s="1"/>
  <c r="L26" i="9"/>
  <c r="L27" i="9"/>
  <c r="L28" i="9"/>
  <c r="U28" i="9" s="1"/>
  <c r="L29" i="9"/>
  <c r="K2" i="5"/>
  <c r="P27" i="9" l="1"/>
  <c r="U27" i="9"/>
  <c r="O27" i="9"/>
  <c r="Q27" i="9"/>
  <c r="N27" i="9"/>
  <c r="Q23" i="9"/>
  <c r="U23" i="9"/>
  <c r="N23" i="9"/>
  <c r="O23" i="9"/>
  <c r="O19" i="9"/>
  <c r="U19" i="9"/>
  <c r="Q19" i="9"/>
  <c r="O15" i="9"/>
  <c r="U15" i="9"/>
  <c r="P15" i="9"/>
  <c r="Q15" i="9"/>
  <c r="P11" i="9"/>
  <c r="U11" i="9"/>
  <c r="N11" i="9"/>
  <c r="O11" i="9"/>
  <c r="Q7" i="9"/>
  <c r="U7" i="9"/>
  <c r="N7" i="9"/>
  <c r="Q237" i="9"/>
  <c r="U237" i="9"/>
  <c r="N237" i="9"/>
  <c r="Q233" i="9"/>
  <c r="U233" i="9"/>
  <c r="O233" i="9"/>
  <c r="N233" i="9"/>
  <c r="Q229" i="9"/>
  <c r="U229" i="9"/>
  <c r="O229" i="9"/>
  <c r="P229" i="9"/>
  <c r="N229" i="9"/>
  <c r="Q225" i="9"/>
  <c r="U225" i="9"/>
  <c r="P225" i="9"/>
  <c r="N225" i="9"/>
  <c r="Q221" i="9"/>
  <c r="U221" i="9"/>
  <c r="N221" i="9"/>
  <c r="Q217" i="9"/>
  <c r="U217" i="9"/>
  <c r="N217" i="9"/>
  <c r="O217" i="9"/>
  <c r="Q213" i="9"/>
  <c r="U213" i="9"/>
  <c r="P213" i="9"/>
  <c r="O213" i="9"/>
  <c r="N213" i="9"/>
  <c r="Q209" i="9"/>
  <c r="U209" i="9"/>
  <c r="N209" i="9"/>
  <c r="P209" i="9"/>
  <c r="Q205" i="9"/>
  <c r="U205" i="9"/>
  <c r="N205" i="9"/>
  <c r="Q201" i="9"/>
  <c r="U201" i="9"/>
  <c r="N201" i="9"/>
  <c r="O201" i="9"/>
  <c r="Q197" i="9"/>
  <c r="U197" i="9"/>
  <c r="O197" i="9"/>
  <c r="P197" i="9"/>
  <c r="N197" i="9"/>
  <c r="Q193" i="9"/>
  <c r="U193" i="9"/>
  <c r="N193" i="9"/>
  <c r="P193" i="9"/>
  <c r="Q189" i="9"/>
  <c r="U189" i="9"/>
  <c r="N189" i="9"/>
  <c r="Q185" i="9"/>
  <c r="U185" i="9"/>
  <c r="O185" i="9"/>
  <c r="N185" i="9"/>
  <c r="Q181" i="9"/>
  <c r="U181" i="9"/>
  <c r="O181" i="9"/>
  <c r="P181" i="9"/>
  <c r="N181" i="9"/>
  <c r="Q177" i="9"/>
  <c r="U177" i="9"/>
  <c r="P177" i="9"/>
  <c r="N177" i="9"/>
  <c r="Q173" i="9"/>
  <c r="U173" i="9"/>
  <c r="N173" i="9"/>
  <c r="Q169" i="9"/>
  <c r="U169" i="9"/>
  <c r="O169" i="9"/>
  <c r="N169" i="9"/>
  <c r="U29" i="9"/>
  <c r="N29" i="9"/>
  <c r="U17" i="9"/>
  <c r="N17" i="9"/>
  <c r="U13" i="9"/>
  <c r="Q13" i="9"/>
  <c r="N13" i="9"/>
  <c r="U227" i="9"/>
  <c r="P227" i="9"/>
  <c r="Q227" i="9"/>
  <c r="U223" i="9"/>
  <c r="Q223" i="9"/>
  <c r="U211" i="9"/>
  <c r="P211" i="9"/>
  <c r="Q211" i="9"/>
  <c r="U207" i="9"/>
  <c r="Q207" i="9"/>
  <c r="U195" i="9"/>
  <c r="Q195" i="9"/>
  <c r="P195" i="9"/>
  <c r="Q165" i="9"/>
  <c r="U165" i="9"/>
  <c r="O165" i="9"/>
  <c r="P165" i="9"/>
  <c r="N165" i="9"/>
  <c r="Q161" i="9"/>
  <c r="U161" i="9"/>
  <c r="P161" i="9"/>
  <c r="N161" i="9"/>
  <c r="Q157" i="9"/>
  <c r="U157" i="9"/>
  <c r="N157" i="9"/>
  <c r="Q153" i="9"/>
  <c r="U153" i="9"/>
  <c r="N153" i="9"/>
  <c r="O153" i="9"/>
  <c r="Q149" i="9"/>
  <c r="U149" i="9"/>
  <c r="P149" i="9"/>
  <c r="O149" i="9"/>
  <c r="N149" i="9"/>
  <c r="Q145" i="9"/>
  <c r="U145" i="9"/>
  <c r="N145" i="9"/>
  <c r="P145" i="9"/>
  <c r="Q141" i="9"/>
  <c r="U141" i="9"/>
  <c r="N141" i="9"/>
  <c r="Q137" i="9"/>
  <c r="U137" i="9"/>
  <c r="N137" i="9"/>
  <c r="O137" i="9"/>
  <c r="Q133" i="9"/>
  <c r="U133" i="9"/>
  <c r="O133" i="9"/>
  <c r="P133" i="9"/>
  <c r="N133" i="9"/>
  <c r="Q129" i="9"/>
  <c r="U129" i="9"/>
  <c r="N129" i="9"/>
  <c r="P129" i="9"/>
  <c r="Q125" i="9"/>
  <c r="U125" i="9"/>
  <c r="N125" i="9"/>
  <c r="Q121" i="9"/>
  <c r="U121" i="9"/>
  <c r="O121" i="9"/>
  <c r="N121" i="9"/>
  <c r="Q117" i="9"/>
  <c r="U117" i="9"/>
  <c r="O117" i="9"/>
  <c r="P117" i="9"/>
  <c r="N117" i="9"/>
  <c r="P113" i="9"/>
  <c r="U113" i="9"/>
  <c r="O113" i="9"/>
  <c r="N113" i="9"/>
  <c r="U109" i="9"/>
  <c r="N109" i="9"/>
  <c r="U105" i="9"/>
  <c r="N105" i="9"/>
  <c r="O105" i="9"/>
  <c r="P101" i="9"/>
  <c r="U101" i="9"/>
  <c r="O101" i="9"/>
  <c r="N101" i="9"/>
  <c r="P97" i="9"/>
  <c r="U97" i="9"/>
  <c r="N97" i="9"/>
  <c r="U93" i="9"/>
  <c r="Q93" i="9"/>
  <c r="N93" i="9"/>
  <c r="U89" i="9"/>
  <c r="O89" i="9"/>
  <c r="N89" i="9"/>
  <c r="P85" i="9"/>
  <c r="U85" i="9"/>
  <c r="P81" i="9"/>
  <c r="U81" i="9"/>
  <c r="P69" i="9"/>
  <c r="U69" i="9"/>
  <c r="P65" i="9"/>
  <c r="U65" i="9"/>
  <c r="P53" i="9"/>
  <c r="U53" i="9"/>
  <c r="P49" i="9"/>
  <c r="U49" i="9"/>
  <c r="P37" i="9"/>
  <c r="U37" i="9"/>
  <c r="P33" i="9"/>
  <c r="U33" i="9"/>
  <c r="Q26" i="9"/>
  <c r="U26" i="9"/>
  <c r="Q14" i="9"/>
  <c r="U14" i="9"/>
  <c r="Q10" i="9"/>
  <c r="U10" i="9"/>
  <c r="P236" i="9"/>
  <c r="U236" i="9"/>
  <c r="P232" i="9"/>
  <c r="U232" i="9"/>
  <c r="P228" i="9"/>
  <c r="U228" i="9"/>
  <c r="P224" i="9"/>
  <c r="U224" i="9"/>
  <c r="P220" i="9"/>
  <c r="U220" i="9"/>
  <c r="P216" i="9"/>
  <c r="U216" i="9"/>
  <c r="P212" i="9"/>
  <c r="U212" i="9"/>
  <c r="P208" i="9"/>
  <c r="U208" i="9"/>
  <c r="P204" i="9"/>
  <c r="U204" i="9"/>
  <c r="P200" i="9"/>
  <c r="U200" i="9"/>
  <c r="P196" i="9"/>
  <c r="U196" i="9"/>
  <c r="P192" i="9"/>
  <c r="U192" i="9"/>
  <c r="P188" i="9"/>
  <c r="U188" i="9"/>
  <c r="P184" i="9"/>
  <c r="U184" i="9"/>
  <c r="P180" i="9"/>
  <c r="U180" i="9"/>
  <c r="P176" i="9"/>
  <c r="U176" i="9"/>
  <c r="P172" i="9"/>
  <c r="U172" i="9"/>
  <c r="P168" i="9"/>
  <c r="U168" i="9"/>
  <c r="P164" i="9"/>
  <c r="U164" i="9"/>
  <c r="P160" i="9"/>
  <c r="U160" i="9"/>
  <c r="P156" i="9"/>
  <c r="U156" i="9"/>
  <c r="P152" i="9"/>
  <c r="U152" i="9"/>
  <c r="P148" i="9"/>
  <c r="U148" i="9"/>
  <c r="P144" i="9"/>
  <c r="U144" i="9"/>
  <c r="P140" i="9"/>
  <c r="U140" i="9"/>
  <c r="P136" i="9"/>
  <c r="U136" i="9"/>
  <c r="P132" i="9"/>
  <c r="U132" i="9"/>
  <c r="P128" i="9"/>
  <c r="U128" i="9"/>
  <c r="P124" i="9"/>
  <c r="U124" i="9"/>
  <c r="P120" i="9"/>
  <c r="U120" i="9"/>
  <c r="O108" i="9"/>
  <c r="U108" i="9"/>
  <c r="O104" i="9"/>
  <c r="U104" i="9"/>
  <c r="O92" i="9"/>
  <c r="U92" i="9"/>
  <c r="O88" i="9"/>
  <c r="U88" i="9"/>
  <c r="O76" i="9"/>
  <c r="U76" i="9"/>
  <c r="O72" i="9"/>
  <c r="U72" i="9"/>
  <c r="N85" i="9"/>
  <c r="N77" i="9"/>
  <c r="N69" i="9"/>
  <c r="N61" i="9"/>
  <c r="N43" i="9"/>
  <c r="N18" i="9"/>
  <c r="N10" i="9"/>
  <c r="Q232" i="9"/>
  <c r="Q228" i="9"/>
  <c r="O224" i="9"/>
  <c r="O204" i="9"/>
  <c r="Q188" i="9"/>
  <c r="O184" i="9"/>
  <c r="Q179" i="9"/>
  <c r="Q175" i="9"/>
  <c r="Q168" i="9"/>
  <c r="Q164" i="9"/>
  <c r="O160" i="9"/>
  <c r="O140" i="9"/>
  <c r="P131" i="9"/>
  <c r="Q124" i="9"/>
  <c r="O120" i="9"/>
  <c r="P115" i="9"/>
  <c r="P108" i="9"/>
  <c r="Q88" i="9"/>
  <c r="Q81" i="9"/>
  <c r="Q76" i="9"/>
  <c r="P72" i="9"/>
  <c r="Q65" i="9"/>
  <c r="Q60" i="9"/>
  <c r="O53" i="9"/>
  <c r="P48" i="9"/>
  <c r="P39" i="9"/>
  <c r="P32" i="9"/>
  <c r="N236" i="9"/>
  <c r="N228" i="9"/>
  <c r="N220" i="9"/>
  <c r="N212" i="9"/>
  <c r="N204" i="9"/>
  <c r="N196" i="9"/>
  <c r="N188" i="9"/>
  <c r="N180" i="9"/>
  <c r="N172" i="9"/>
  <c r="N164" i="9"/>
  <c r="N156" i="9"/>
  <c r="N148" i="9"/>
  <c r="N140" i="9"/>
  <c r="N132" i="9"/>
  <c r="N124" i="9"/>
  <c r="N116" i="9"/>
  <c r="N108" i="9"/>
  <c r="N100" i="9"/>
  <c r="N92" i="9"/>
  <c r="N84" i="9"/>
  <c r="N76" i="9"/>
  <c r="N68" i="9"/>
  <c r="N55" i="9"/>
  <c r="N39" i="9"/>
  <c r="N26" i="9"/>
  <c r="Q236" i="9"/>
  <c r="O232" i="9"/>
  <c r="Q216" i="9"/>
  <c r="Q212" i="9"/>
  <c r="O208" i="9"/>
  <c r="O188" i="9"/>
  <c r="P179" i="9"/>
  <c r="Q172" i="9"/>
  <c r="O168" i="9"/>
  <c r="Q163" i="9"/>
  <c r="Q159" i="9"/>
  <c r="Q152" i="9"/>
  <c r="Q148" i="9"/>
  <c r="O144" i="9"/>
  <c r="O124" i="9"/>
  <c r="O115" i="9"/>
  <c r="Q100" i="9"/>
  <c r="Q92" i="9"/>
  <c r="P88" i="9"/>
  <c r="Q79" i="9"/>
  <c r="P76" i="9"/>
  <c r="Q69" i="9"/>
  <c r="O65" i="9"/>
  <c r="P60" i="9"/>
  <c r="Q52" i="9"/>
  <c r="P44" i="9"/>
  <c r="O37" i="9"/>
  <c r="P22" i="9"/>
  <c r="P10" i="9"/>
  <c r="N81" i="9"/>
  <c r="N73" i="9"/>
  <c r="N65" i="9"/>
  <c r="N49" i="9"/>
  <c r="N33" i="9"/>
  <c r="N6" i="9"/>
  <c r="O236" i="9"/>
  <c r="Q220" i="9"/>
  <c r="O216" i="9"/>
  <c r="Q200" i="9"/>
  <c r="Q196" i="9"/>
  <c r="O192" i="9"/>
  <c r="O172" i="9"/>
  <c r="P163" i="9"/>
  <c r="Q156" i="9"/>
  <c r="O152" i="9"/>
  <c r="Q147" i="9"/>
  <c r="Q143" i="9"/>
  <c r="Q136" i="9"/>
  <c r="Q132" i="9"/>
  <c r="O128" i="9"/>
  <c r="Q104" i="9"/>
  <c r="P96" i="9"/>
  <c r="Q91" i="9"/>
  <c r="Q84" i="9"/>
  <c r="P79" i="9"/>
  <c r="O75" i="9"/>
  <c r="Q67" i="9"/>
  <c r="P64" i="9"/>
  <c r="P56" i="9"/>
  <c r="P51" i="9"/>
  <c r="O41" i="9"/>
  <c r="Q36" i="9"/>
  <c r="P14" i="9"/>
  <c r="O10" i="9"/>
  <c r="Q238" i="9"/>
  <c r="U238" i="9"/>
  <c r="N232" i="9"/>
  <c r="N224" i="9"/>
  <c r="N216" i="9"/>
  <c r="N208" i="9"/>
  <c r="N200" i="9"/>
  <c r="N192" i="9"/>
  <c r="N184" i="9"/>
  <c r="N176" i="9"/>
  <c r="N168" i="9"/>
  <c r="N160" i="9"/>
  <c r="N152" i="9"/>
  <c r="N144" i="9"/>
  <c r="N136" i="9"/>
  <c r="N128" i="9"/>
  <c r="N120" i="9"/>
  <c r="N112" i="9"/>
  <c r="N104" i="9"/>
  <c r="N96" i="9"/>
  <c r="N88" i="9"/>
  <c r="N80" i="9"/>
  <c r="N72" i="9"/>
  <c r="N64" i="9"/>
  <c r="N45" i="9"/>
  <c r="N22" i="9"/>
  <c r="P238" i="9"/>
  <c r="O220" i="9"/>
  <c r="Q204" i="9"/>
  <c r="O200" i="9"/>
  <c r="Q191" i="9"/>
  <c r="Q184" i="9"/>
  <c r="Q180" i="9"/>
  <c r="O176" i="9"/>
  <c r="O156" i="9"/>
  <c r="P147" i="9"/>
  <c r="Q140" i="9"/>
  <c r="O136" i="9"/>
  <c r="Q131" i="9"/>
  <c r="Q127" i="9"/>
  <c r="Q120" i="9"/>
  <c r="Q116" i="9"/>
  <c r="P112" i="9"/>
  <c r="O103" i="9"/>
  <c r="Q95" i="9"/>
  <c r="Q83" i="9"/>
  <c r="Q77" i="9"/>
  <c r="Q72" i="9"/>
  <c r="P67" i="9"/>
  <c r="P63" i="9"/>
  <c r="Q53" i="9"/>
  <c r="O49" i="9"/>
  <c r="Q40" i="9"/>
  <c r="O35" i="9"/>
  <c r="P26" i="9"/>
  <c r="O18" i="9"/>
  <c r="P6" i="9"/>
  <c r="O28" i="9"/>
  <c r="N28" i="9"/>
  <c r="P28" i="9"/>
  <c r="Q28" i="9"/>
  <c r="O24" i="9"/>
  <c r="N24" i="9"/>
  <c r="P24" i="9"/>
  <c r="Q24" i="9"/>
  <c r="O20" i="9"/>
  <c r="P20" i="9"/>
  <c r="N20" i="9"/>
  <c r="O16" i="9"/>
  <c r="Q16" i="9"/>
  <c r="N16" i="9"/>
  <c r="P16" i="9"/>
  <c r="O12" i="9"/>
  <c r="N12" i="9"/>
  <c r="P12" i="9"/>
  <c r="Q12" i="9"/>
  <c r="O8" i="9"/>
  <c r="N8" i="9"/>
  <c r="P8" i="9"/>
  <c r="O4" i="9"/>
  <c r="P4" i="9"/>
  <c r="N4" i="9"/>
  <c r="Q4" i="9"/>
  <c r="N234" i="9"/>
  <c r="O234" i="9"/>
  <c r="O230" i="9"/>
  <c r="N230" i="9"/>
  <c r="P230" i="9"/>
  <c r="P226" i="9"/>
  <c r="N226" i="9"/>
  <c r="Q226" i="9"/>
  <c r="Q222" i="9"/>
  <c r="N222" i="9"/>
  <c r="N218" i="9"/>
  <c r="O218" i="9"/>
  <c r="O214" i="9"/>
  <c r="N214" i="9"/>
  <c r="P214" i="9"/>
  <c r="P210" i="9"/>
  <c r="N210" i="9"/>
  <c r="Q210" i="9"/>
  <c r="Q206" i="9"/>
  <c r="N206" i="9"/>
  <c r="N202" i="9"/>
  <c r="O202" i="9"/>
  <c r="O198" i="9"/>
  <c r="N198" i="9"/>
  <c r="P198" i="9"/>
  <c r="P194" i="9"/>
  <c r="N194" i="9"/>
  <c r="Q194" i="9"/>
  <c r="Q190" i="9"/>
  <c r="N190" i="9"/>
  <c r="N186" i="9"/>
  <c r="O186" i="9"/>
  <c r="O182" i="9"/>
  <c r="N182" i="9"/>
  <c r="P182" i="9"/>
  <c r="P178" i="9"/>
  <c r="N178" i="9"/>
  <c r="Q178" i="9"/>
  <c r="Q174" i="9"/>
  <c r="N174" i="9"/>
  <c r="N170" i="9"/>
  <c r="O170" i="9"/>
  <c r="O166" i="9"/>
  <c r="N166" i="9"/>
  <c r="P166" i="9"/>
  <c r="P162" i="9"/>
  <c r="N162" i="9"/>
  <c r="Q162" i="9"/>
  <c r="Q158" i="9"/>
  <c r="N158" i="9"/>
  <c r="N154" i="9"/>
  <c r="O154" i="9"/>
  <c r="O150" i="9"/>
  <c r="N150" i="9"/>
  <c r="P150" i="9"/>
  <c r="P146" i="9"/>
  <c r="N146" i="9"/>
  <c r="Q146" i="9"/>
  <c r="Q142" i="9"/>
  <c r="N142" i="9"/>
  <c r="N138" i="9"/>
  <c r="O138" i="9"/>
  <c r="O134" i="9"/>
  <c r="N134" i="9"/>
  <c r="P134" i="9"/>
  <c r="P130" i="9"/>
  <c r="N130" i="9"/>
  <c r="Q130" i="9"/>
  <c r="Q126" i="9"/>
  <c r="N126" i="9"/>
  <c r="N122" i="9"/>
  <c r="O122" i="9"/>
  <c r="O118" i="9"/>
  <c r="N118" i="9"/>
  <c r="P118" i="9"/>
  <c r="Q114" i="9"/>
  <c r="P114" i="9"/>
  <c r="N114" i="9"/>
  <c r="O114" i="9"/>
  <c r="Q110" i="9"/>
  <c r="N110" i="9"/>
  <c r="Q106" i="9"/>
  <c r="P106" i="9"/>
  <c r="N106" i="9"/>
  <c r="Q102" i="9"/>
  <c r="O102" i="9"/>
  <c r="N102" i="9"/>
  <c r="P102" i="9"/>
  <c r="Q98" i="9"/>
  <c r="P98" i="9"/>
  <c r="N98" i="9"/>
  <c r="Q94" i="9"/>
  <c r="P94" i="9"/>
  <c r="N94" i="9"/>
  <c r="Q90" i="9"/>
  <c r="O90" i="9"/>
  <c r="N90" i="9"/>
  <c r="P90" i="9"/>
  <c r="Q86" i="9"/>
  <c r="O86" i="9"/>
  <c r="N86" i="9"/>
  <c r="Q82" i="9"/>
  <c r="P82" i="9"/>
  <c r="N82" i="9"/>
  <c r="Q78" i="9"/>
  <c r="O78" i="9"/>
  <c r="N78" i="9"/>
  <c r="P78" i="9"/>
  <c r="Q74" i="9"/>
  <c r="N74" i="9"/>
  <c r="O74" i="9"/>
  <c r="Q70" i="9"/>
  <c r="O70" i="9"/>
  <c r="N70" i="9"/>
  <c r="Q66" i="9"/>
  <c r="P66" i="9"/>
  <c r="O66" i="9"/>
  <c r="N66" i="9"/>
  <c r="Q62" i="9"/>
  <c r="N62" i="9"/>
  <c r="O62" i="9"/>
  <c r="Q58" i="9"/>
  <c r="N58" i="9"/>
  <c r="O58" i="9"/>
  <c r="Q54" i="9"/>
  <c r="O54" i="9"/>
  <c r="P54" i="9"/>
  <c r="Q50" i="9"/>
  <c r="P50" i="9"/>
  <c r="O50" i="9"/>
  <c r="Q46" i="9"/>
  <c r="N46" i="9"/>
  <c r="O46" i="9"/>
  <c r="Q42" i="9"/>
  <c r="P42" i="9"/>
  <c r="N42" i="9"/>
  <c r="Q38" i="9"/>
  <c r="O38" i="9"/>
  <c r="P38" i="9"/>
  <c r="Q34" i="9"/>
  <c r="P34" i="9"/>
  <c r="O34" i="9"/>
  <c r="Q30" i="9"/>
  <c r="P30" i="9"/>
  <c r="N30" i="9"/>
  <c r="N34" i="9"/>
  <c r="Q230" i="9"/>
  <c r="Q214" i="9"/>
  <c r="Q198" i="9"/>
  <c r="Q182" i="9"/>
  <c r="Q166" i="9"/>
  <c r="Q150" i="9"/>
  <c r="Q134" i="9"/>
  <c r="Q118" i="9"/>
  <c r="P110" i="9"/>
  <c r="O106" i="9"/>
  <c r="O98" i="9"/>
  <c r="P86" i="9"/>
  <c r="Q8" i="9"/>
  <c r="N54" i="9"/>
  <c r="O110" i="9"/>
  <c r="P58" i="9"/>
  <c r="P46" i="9"/>
  <c r="N50" i="9"/>
  <c r="Q234" i="9"/>
  <c r="O226" i="9"/>
  <c r="P222" i="9"/>
  <c r="Q218" i="9"/>
  <c r="O210" i="9"/>
  <c r="P206" i="9"/>
  <c r="Q202" i="9"/>
  <c r="O194" i="9"/>
  <c r="P190" i="9"/>
  <c r="Q186" i="9"/>
  <c r="O178" i="9"/>
  <c r="P174" i="9"/>
  <c r="Q170" i="9"/>
  <c r="O162" i="9"/>
  <c r="P158" i="9"/>
  <c r="Q154" i="9"/>
  <c r="O146" i="9"/>
  <c r="P142" i="9"/>
  <c r="Q138" i="9"/>
  <c r="O130" i="9"/>
  <c r="P126" i="9"/>
  <c r="Q122" i="9"/>
  <c r="P70" i="9"/>
  <c r="P62" i="9"/>
  <c r="Q20" i="9"/>
  <c r="P29" i="9"/>
  <c r="O29" i="9"/>
  <c r="Q29" i="9"/>
  <c r="P25" i="9"/>
  <c r="Q25" i="9"/>
  <c r="N25" i="9"/>
  <c r="P21" i="9"/>
  <c r="O21" i="9"/>
  <c r="Q21" i="9"/>
  <c r="N21" i="9"/>
  <c r="P17" i="9"/>
  <c r="O17" i="9"/>
  <c r="Q17" i="9"/>
  <c r="P13" i="9"/>
  <c r="O13" i="9"/>
  <c r="P9" i="9"/>
  <c r="Q9" i="9"/>
  <c r="O9" i="9"/>
  <c r="N9" i="9"/>
  <c r="P5" i="9"/>
  <c r="O5" i="9"/>
  <c r="N5" i="9"/>
  <c r="Q5" i="9"/>
  <c r="O235" i="9"/>
  <c r="P235" i="9"/>
  <c r="Q235" i="9"/>
  <c r="N235" i="9"/>
  <c r="O231" i="9"/>
  <c r="Q231" i="9"/>
  <c r="N231" i="9"/>
  <c r="O227" i="9"/>
  <c r="N227" i="9"/>
  <c r="O223" i="9"/>
  <c r="P223" i="9"/>
  <c r="N223" i="9"/>
  <c r="O219" i="9"/>
  <c r="P219" i="9"/>
  <c r="Q219" i="9"/>
  <c r="N219" i="9"/>
  <c r="O215" i="9"/>
  <c r="Q215" i="9"/>
  <c r="N215" i="9"/>
  <c r="O211" i="9"/>
  <c r="N211" i="9"/>
  <c r="O207" i="9"/>
  <c r="P207" i="9"/>
  <c r="N207" i="9"/>
  <c r="O203" i="9"/>
  <c r="P203" i="9"/>
  <c r="Q203" i="9"/>
  <c r="N203" i="9"/>
  <c r="O199" i="9"/>
  <c r="Q199" i="9"/>
  <c r="N199" i="9"/>
  <c r="O195" i="9"/>
  <c r="N195" i="9"/>
  <c r="O191" i="9"/>
  <c r="P191" i="9"/>
  <c r="N191" i="9"/>
  <c r="O187" i="9"/>
  <c r="P187" i="9"/>
  <c r="Q187" i="9"/>
  <c r="N187" i="9"/>
  <c r="O183" i="9"/>
  <c r="Q183" i="9"/>
  <c r="N183" i="9"/>
  <c r="O179" i="9"/>
  <c r="N179" i="9"/>
  <c r="O175" i="9"/>
  <c r="P175" i="9"/>
  <c r="N175" i="9"/>
  <c r="O171" i="9"/>
  <c r="P171" i="9"/>
  <c r="Q171" i="9"/>
  <c r="N171" i="9"/>
  <c r="O167" i="9"/>
  <c r="Q167" i="9"/>
  <c r="N167" i="9"/>
  <c r="O163" i="9"/>
  <c r="N163" i="9"/>
  <c r="O159" i="9"/>
  <c r="P159" i="9"/>
  <c r="N159" i="9"/>
  <c r="O155" i="9"/>
  <c r="P155" i="9"/>
  <c r="Q155" i="9"/>
  <c r="N155" i="9"/>
  <c r="O151" i="9"/>
  <c r="Q151" i="9"/>
  <c r="N151" i="9"/>
  <c r="O147" i="9"/>
  <c r="N147" i="9"/>
  <c r="O143" i="9"/>
  <c r="P143" i="9"/>
  <c r="N143" i="9"/>
  <c r="O139" i="9"/>
  <c r="P139" i="9"/>
  <c r="Q139" i="9"/>
  <c r="N139" i="9"/>
  <c r="O135" i="9"/>
  <c r="Q135" i="9"/>
  <c r="N135" i="9"/>
  <c r="O131" i="9"/>
  <c r="N131" i="9"/>
  <c r="O127" i="9"/>
  <c r="P127" i="9"/>
  <c r="N127" i="9"/>
  <c r="O123" i="9"/>
  <c r="P123" i="9"/>
  <c r="Q123" i="9"/>
  <c r="N123" i="9"/>
  <c r="O119" i="9"/>
  <c r="Q119" i="9"/>
  <c r="N119" i="9"/>
  <c r="Q115" i="9"/>
  <c r="N115" i="9"/>
  <c r="O111" i="9"/>
  <c r="P111" i="9"/>
  <c r="Q111" i="9"/>
  <c r="N111" i="9"/>
  <c r="P107" i="9"/>
  <c r="O107" i="9"/>
  <c r="N107" i="9"/>
  <c r="Q103" i="9"/>
  <c r="N103" i="9"/>
  <c r="P99" i="9"/>
  <c r="Q99" i="9"/>
  <c r="N99" i="9"/>
  <c r="O95" i="9"/>
  <c r="P95" i="9"/>
  <c r="N95" i="9"/>
  <c r="P91" i="9"/>
  <c r="N91" i="9"/>
  <c r="Q87" i="9"/>
  <c r="P87" i="9"/>
  <c r="N87" i="9"/>
  <c r="O83" i="9"/>
  <c r="P83" i="9"/>
  <c r="N83" i="9"/>
  <c r="O79" i="9"/>
  <c r="N79" i="9"/>
  <c r="P75" i="9"/>
  <c r="Q75" i="9"/>
  <c r="N75" i="9"/>
  <c r="Q71" i="9"/>
  <c r="O71" i="9"/>
  <c r="P71" i="9"/>
  <c r="N71" i="9"/>
  <c r="O67" i="9"/>
  <c r="N67" i="9"/>
  <c r="O63" i="9"/>
  <c r="Q63" i="9"/>
  <c r="N63" i="9"/>
  <c r="P59" i="9"/>
  <c r="O59" i="9"/>
  <c r="Q59" i="9"/>
  <c r="Q55" i="9"/>
  <c r="O55" i="9"/>
  <c r="P55" i="9"/>
  <c r="Q51" i="9"/>
  <c r="N51" i="9"/>
  <c r="O51" i="9"/>
  <c r="O47" i="9"/>
  <c r="P47" i="9"/>
  <c r="Q47" i="9"/>
  <c r="N47" i="9"/>
  <c r="P43" i="9"/>
  <c r="O43" i="9"/>
  <c r="Q43" i="9"/>
  <c r="Q39" i="9"/>
  <c r="O39" i="9"/>
  <c r="P35" i="9"/>
  <c r="N35" i="9"/>
  <c r="Q35" i="9"/>
  <c r="O31" i="9"/>
  <c r="P31" i="9"/>
  <c r="N31" i="9"/>
  <c r="Q31" i="9"/>
  <c r="N59" i="9"/>
  <c r="N38" i="9"/>
  <c r="P234" i="9"/>
  <c r="P231" i="9"/>
  <c r="O222" i="9"/>
  <c r="P218" i="9"/>
  <c r="P215" i="9"/>
  <c r="O206" i="9"/>
  <c r="P202" i="9"/>
  <c r="P199" i="9"/>
  <c r="O190" i="9"/>
  <c r="P186" i="9"/>
  <c r="P183" i="9"/>
  <c r="O174" i="9"/>
  <c r="P170" i="9"/>
  <c r="P167" i="9"/>
  <c r="O158" i="9"/>
  <c r="P154" i="9"/>
  <c r="P151" i="9"/>
  <c r="O142" i="9"/>
  <c r="P138" i="9"/>
  <c r="P135" i="9"/>
  <c r="O126" i="9"/>
  <c r="P122" i="9"/>
  <c r="P119" i="9"/>
  <c r="Q107" i="9"/>
  <c r="P103" i="9"/>
  <c r="O99" i="9"/>
  <c r="O94" i="9"/>
  <c r="O91" i="9"/>
  <c r="O87" i="9"/>
  <c r="O82" i="9"/>
  <c r="P74" i="9"/>
  <c r="O42" i="9"/>
  <c r="O30" i="9"/>
  <c r="O25" i="9"/>
  <c r="P109" i="9"/>
  <c r="O109" i="9"/>
  <c r="P105" i="9"/>
  <c r="Q105" i="9"/>
  <c r="P93" i="9"/>
  <c r="O93" i="9"/>
  <c r="P89" i="9"/>
  <c r="Q89" i="9"/>
  <c r="P77" i="9"/>
  <c r="O77" i="9"/>
  <c r="P73" i="9"/>
  <c r="Q73" i="9"/>
  <c r="P61" i="9"/>
  <c r="O61" i="9"/>
  <c r="P57" i="9"/>
  <c r="Q57" i="9"/>
  <c r="P45" i="9"/>
  <c r="O45" i="9"/>
  <c r="P41" i="9"/>
  <c r="Q41" i="9"/>
  <c r="N53" i="9"/>
  <c r="N37" i="9"/>
  <c r="N15" i="9"/>
  <c r="P237" i="9"/>
  <c r="O225" i="9"/>
  <c r="P221" i="9"/>
  <c r="O209" i="9"/>
  <c r="P205" i="9"/>
  <c r="O193" i="9"/>
  <c r="P189" i="9"/>
  <c r="O177" i="9"/>
  <c r="P173" i="9"/>
  <c r="O161" i="9"/>
  <c r="P157" i="9"/>
  <c r="O145" i="9"/>
  <c r="P141" i="9"/>
  <c r="O129" i="9"/>
  <c r="P125" i="9"/>
  <c r="Q109" i="9"/>
  <c r="Q97" i="9"/>
  <c r="Q85" i="9"/>
  <c r="O81" i="9"/>
  <c r="O69" i="9"/>
  <c r="O57" i="9"/>
  <c r="Q45" i="9"/>
  <c r="Q33" i="9"/>
  <c r="P19" i="9"/>
  <c r="P7" i="9"/>
  <c r="Q22" i="9"/>
  <c r="O22" i="9"/>
  <c r="Q18" i="9"/>
  <c r="P18" i="9"/>
  <c r="Q6" i="9"/>
  <c r="O6" i="9"/>
  <c r="O116" i="9"/>
  <c r="P116" i="9"/>
  <c r="O112" i="9"/>
  <c r="Q112" i="9"/>
  <c r="O100" i="9"/>
  <c r="P100" i="9"/>
  <c r="O96" i="9"/>
  <c r="Q96" i="9"/>
  <c r="O84" i="9"/>
  <c r="P84" i="9"/>
  <c r="O80" i="9"/>
  <c r="Q80" i="9"/>
  <c r="O68" i="9"/>
  <c r="P68" i="9"/>
  <c r="O64" i="9"/>
  <c r="Q64" i="9"/>
  <c r="O60" i="9"/>
  <c r="N60" i="9"/>
  <c r="O56" i="9"/>
  <c r="N56" i="9"/>
  <c r="O52" i="9"/>
  <c r="P52" i="9"/>
  <c r="N52" i="9"/>
  <c r="O48" i="9"/>
  <c r="Q48" i="9"/>
  <c r="N48" i="9"/>
  <c r="O44" i="9"/>
  <c r="N44" i="9"/>
  <c r="O40" i="9"/>
  <c r="N40" i="9"/>
  <c r="O36" i="9"/>
  <c r="P36" i="9"/>
  <c r="N36" i="9"/>
  <c r="O32" i="9"/>
  <c r="Q32" i="9"/>
  <c r="N32" i="9"/>
  <c r="N238" i="9"/>
  <c r="N57" i="9"/>
  <c r="N41" i="9"/>
  <c r="N19" i="9"/>
  <c r="N14" i="9"/>
  <c r="O237" i="9"/>
  <c r="P233" i="9"/>
  <c r="O228" i="9"/>
  <c r="Q224" i="9"/>
  <c r="O221" i="9"/>
  <c r="P217" i="9"/>
  <c r="O212" i="9"/>
  <c r="Q208" i="9"/>
  <c r="O205" i="9"/>
  <c r="P201" i="9"/>
  <c r="O196" i="9"/>
  <c r="Q192" i="9"/>
  <c r="O189" i="9"/>
  <c r="P185" i="9"/>
  <c r="O180" i="9"/>
  <c r="Q176" i="9"/>
  <c r="O173" i="9"/>
  <c r="P169" i="9"/>
  <c r="O164" i="9"/>
  <c r="Q160" i="9"/>
  <c r="O157" i="9"/>
  <c r="P153" i="9"/>
  <c r="O148" i="9"/>
  <c r="Q144" i="9"/>
  <c r="O141" i="9"/>
  <c r="P137" i="9"/>
  <c r="O132" i="9"/>
  <c r="Q128" i="9"/>
  <c r="O125" i="9"/>
  <c r="P121" i="9"/>
  <c r="Q113" i="9"/>
  <c r="Q108" i="9"/>
  <c r="P104" i="9"/>
  <c r="Q101" i="9"/>
  <c r="O97" i="9"/>
  <c r="P92" i="9"/>
  <c r="O85" i="9"/>
  <c r="P80" i="9"/>
  <c r="O73" i="9"/>
  <c r="Q68" i="9"/>
  <c r="Q61" i="9"/>
  <c r="Q56" i="9"/>
  <c r="Q49" i="9"/>
  <c r="Q44" i="9"/>
  <c r="P40" i="9"/>
  <c r="Q37" i="9"/>
  <c r="O33" i="9"/>
  <c r="O26" i="9"/>
  <c r="P23" i="9"/>
  <c r="O14" i="9"/>
  <c r="Q11" i="9"/>
  <c r="O7" i="9"/>
  <c r="L3" i="9"/>
  <c r="U3" i="9" s="1"/>
  <c r="O3" i="9" l="1"/>
  <c r="P3" i="9"/>
  <c r="Q3" i="9"/>
  <c r="N3" i="9"/>
  <c r="M8" i="5"/>
  <c r="N8" i="5"/>
  <c r="L8" i="5"/>
  <c r="H90" i="3" l="1"/>
  <c r="H89" i="3"/>
  <c r="H88" i="3"/>
  <c r="H86" i="3"/>
  <c r="H84" i="3"/>
  <c r="H81" i="3"/>
  <c r="H80" i="3"/>
  <c r="H79" i="3"/>
  <c r="H78" i="3"/>
  <c r="H77" i="3"/>
  <c r="H76" i="3"/>
  <c r="H75" i="3"/>
  <c r="H73" i="3"/>
  <c r="H72" i="3"/>
  <c r="H66" i="3"/>
  <c r="H55" i="3"/>
  <c r="H54" i="3"/>
  <c r="H52" i="3"/>
  <c r="H49" i="3"/>
  <c r="H46" i="3"/>
  <c r="H39" i="3"/>
  <c r="H38" i="3"/>
  <c r="H36" i="3"/>
  <c r="H35" i="3"/>
  <c r="H34" i="3"/>
  <c r="H29" i="3"/>
  <c r="H28" i="3"/>
  <c r="H26" i="3"/>
  <c r="H21" i="3"/>
  <c r="H20" i="3"/>
  <c r="H19" i="3"/>
  <c r="H15" i="3"/>
  <c r="M2" i="5" l="1"/>
  <c r="N2" i="5"/>
  <c r="O2" i="5"/>
  <c r="M3" i="5"/>
  <c r="N3" i="5"/>
  <c r="O3" i="5"/>
  <c r="M4" i="5"/>
  <c r="N4" i="5"/>
  <c r="O4" i="5"/>
  <c r="M5" i="5"/>
  <c r="N5" i="5"/>
  <c r="O5" i="5"/>
  <c r="M6" i="5"/>
  <c r="N6" i="5"/>
  <c r="O6" i="5"/>
  <c r="M7" i="5"/>
  <c r="N7" i="5"/>
  <c r="O7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74" i="5"/>
  <c r="N74" i="5"/>
  <c r="O74" i="5"/>
  <c r="M75" i="5"/>
  <c r="N75" i="5"/>
  <c r="O75" i="5"/>
  <c r="M76" i="5"/>
  <c r="N76" i="5"/>
  <c r="O76" i="5"/>
  <c r="M77" i="5"/>
  <c r="N77" i="5"/>
  <c r="O77" i="5"/>
  <c r="M78" i="5"/>
  <c r="N78" i="5"/>
  <c r="O78" i="5"/>
  <c r="M79" i="5"/>
  <c r="N79" i="5"/>
  <c r="O79" i="5"/>
  <c r="M80" i="5"/>
  <c r="N80" i="5"/>
  <c r="O80" i="5"/>
  <c r="M81" i="5"/>
  <c r="N81" i="5"/>
  <c r="O81" i="5"/>
  <c r="M82" i="5"/>
  <c r="N82" i="5"/>
  <c r="O82" i="5"/>
  <c r="M83" i="5"/>
  <c r="N83" i="5"/>
  <c r="O83" i="5"/>
  <c r="M84" i="5"/>
  <c r="N84" i="5"/>
  <c r="O84" i="5"/>
  <c r="M85" i="5"/>
  <c r="N85" i="5"/>
  <c r="O85" i="5"/>
  <c r="M86" i="5"/>
  <c r="N86" i="5"/>
  <c r="O86" i="5"/>
  <c r="M87" i="5"/>
  <c r="N87" i="5"/>
  <c r="O87" i="5"/>
  <c r="M88" i="5"/>
  <c r="N88" i="5"/>
  <c r="O88" i="5"/>
  <c r="M89" i="5"/>
  <c r="N89" i="5"/>
  <c r="O89" i="5"/>
  <c r="M90" i="5"/>
  <c r="N90" i="5"/>
  <c r="O90" i="5"/>
  <c r="M91" i="5"/>
  <c r="N91" i="5"/>
  <c r="O91" i="5"/>
  <c r="M92" i="5"/>
  <c r="N92" i="5"/>
  <c r="O92" i="5"/>
  <c r="M93" i="5"/>
  <c r="N93" i="5"/>
  <c r="O93" i="5"/>
  <c r="M94" i="5"/>
  <c r="N94" i="5"/>
  <c r="O94" i="5"/>
  <c r="M95" i="5"/>
  <c r="N95" i="5"/>
  <c r="O95" i="5"/>
  <c r="M96" i="5"/>
  <c r="N96" i="5"/>
  <c r="O96" i="5"/>
  <c r="M97" i="5"/>
  <c r="N97" i="5"/>
  <c r="O97" i="5"/>
  <c r="M98" i="5"/>
  <c r="N98" i="5"/>
  <c r="O98" i="5"/>
  <c r="M99" i="5"/>
  <c r="N99" i="5"/>
  <c r="O99" i="5"/>
  <c r="M100" i="5"/>
  <c r="N100" i="5"/>
  <c r="O100" i="5"/>
  <c r="M101" i="5"/>
  <c r="N101" i="5"/>
  <c r="O101" i="5"/>
  <c r="M102" i="5"/>
  <c r="N102" i="5"/>
  <c r="O102" i="5"/>
  <c r="M103" i="5"/>
  <c r="N103" i="5"/>
  <c r="O103" i="5"/>
  <c r="M104" i="5"/>
  <c r="N104" i="5"/>
  <c r="O104" i="5"/>
  <c r="M105" i="5"/>
  <c r="N105" i="5"/>
  <c r="O105" i="5"/>
  <c r="M106" i="5"/>
  <c r="N106" i="5"/>
  <c r="O106" i="5"/>
  <c r="M107" i="5"/>
  <c r="N107" i="5"/>
  <c r="O107" i="5"/>
  <c r="M108" i="5"/>
  <c r="N108" i="5"/>
  <c r="O108" i="5"/>
  <c r="M109" i="5"/>
  <c r="N109" i="5"/>
  <c r="O109" i="5"/>
  <c r="M110" i="5"/>
  <c r="N110" i="5"/>
  <c r="O110" i="5"/>
  <c r="M111" i="5"/>
  <c r="N111" i="5"/>
  <c r="O111" i="5"/>
  <c r="M112" i="5"/>
  <c r="N112" i="5"/>
  <c r="O112" i="5"/>
  <c r="M113" i="5"/>
  <c r="N113" i="5"/>
  <c r="O113" i="5"/>
  <c r="M114" i="5"/>
  <c r="N114" i="5"/>
  <c r="O114" i="5"/>
  <c r="M115" i="5"/>
  <c r="N115" i="5"/>
  <c r="O115" i="5"/>
  <c r="M116" i="5"/>
  <c r="N116" i="5"/>
  <c r="O116" i="5"/>
  <c r="M117" i="5"/>
  <c r="N117" i="5"/>
  <c r="O117" i="5"/>
  <c r="M118" i="5"/>
  <c r="N118" i="5"/>
  <c r="O118" i="5"/>
  <c r="M119" i="5"/>
  <c r="N119" i="5"/>
  <c r="O119" i="5"/>
  <c r="M120" i="5"/>
  <c r="N120" i="5"/>
  <c r="O120" i="5"/>
  <c r="M121" i="5"/>
  <c r="N121" i="5"/>
  <c r="O121" i="5"/>
  <c r="M122" i="5"/>
  <c r="N122" i="5"/>
  <c r="O122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M160" i="5"/>
  <c r="N160" i="5"/>
  <c r="O160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M167" i="5"/>
  <c r="N167" i="5"/>
  <c r="O167" i="5"/>
  <c r="M168" i="5"/>
  <c r="N168" i="5"/>
  <c r="O168" i="5"/>
  <c r="M169" i="5"/>
  <c r="N169" i="5"/>
  <c r="O169" i="5"/>
  <c r="M170" i="5"/>
  <c r="N170" i="5"/>
  <c r="O170" i="5"/>
  <c r="M171" i="5"/>
  <c r="N171" i="5"/>
  <c r="O171" i="5"/>
  <c r="M172" i="5"/>
  <c r="N172" i="5"/>
  <c r="O172" i="5"/>
  <c r="M173" i="5"/>
  <c r="N173" i="5"/>
  <c r="O173" i="5"/>
  <c r="M174" i="5"/>
  <c r="N174" i="5"/>
  <c r="O174" i="5"/>
  <c r="M175" i="5"/>
  <c r="N175" i="5"/>
  <c r="O175" i="5"/>
  <c r="M176" i="5"/>
  <c r="N176" i="5"/>
  <c r="O176" i="5"/>
  <c r="M177" i="5"/>
  <c r="N177" i="5"/>
  <c r="O177" i="5"/>
  <c r="M178" i="5"/>
  <c r="N178" i="5"/>
  <c r="O178" i="5"/>
  <c r="M179" i="5"/>
  <c r="N179" i="5"/>
  <c r="O179" i="5"/>
  <c r="M180" i="5"/>
  <c r="N180" i="5"/>
  <c r="O180" i="5"/>
  <c r="M181" i="5"/>
  <c r="N181" i="5"/>
  <c r="O181" i="5"/>
  <c r="M182" i="5"/>
  <c r="N182" i="5"/>
  <c r="O182" i="5"/>
  <c r="M183" i="5"/>
  <c r="N183" i="5"/>
  <c r="O183" i="5"/>
  <c r="M184" i="5"/>
  <c r="N184" i="5"/>
  <c r="O184" i="5"/>
  <c r="M185" i="5"/>
  <c r="N185" i="5"/>
  <c r="O185" i="5"/>
  <c r="M186" i="5"/>
  <c r="N186" i="5"/>
  <c r="O186" i="5"/>
  <c r="M187" i="5"/>
  <c r="N187" i="5"/>
  <c r="O187" i="5"/>
  <c r="M188" i="5"/>
  <c r="N188" i="5"/>
  <c r="O188" i="5"/>
  <c r="M189" i="5"/>
  <c r="N189" i="5"/>
  <c r="O189" i="5"/>
  <c r="M190" i="5"/>
  <c r="N190" i="5"/>
  <c r="O190" i="5"/>
  <c r="M191" i="5"/>
  <c r="N191" i="5"/>
  <c r="O191" i="5"/>
  <c r="M192" i="5"/>
  <c r="N192" i="5"/>
  <c r="O192" i="5"/>
  <c r="M193" i="5"/>
  <c r="N193" i="5"/>
  <c r="O193" i="5"/>
  <c r="M194" i="5"/>
  <c r="N194" i="5"/>
  <c r="O194" i="5"/>
  <c r="M195" i="5"/>
  <c r="N195" i="5"/>
  <c r="O195" i="5"/>
  <c r="M196" i="5"/>
  <c r="N196" i="5"/>
  <c r="O196" i="5"/>
  <c r="M197" i="5"/>
  <c r="N197" i="5"/>
  <c r="O197" i="5"/>
  <c r="M198" i="5"/>
  <c r="N198" i="5"/>
  <c r="O198" i="5"/>
  <c r="M199" i="5"/>
  <c r="N199" i="5"/>
  <c r="O199" i="5"/>
  <c r="M200" i="5"/>
  <c r="N200" i="5"/>
  <c r="O200" i="5"/>
  <c r="M201" i="5"/>
  <c r="N201" i="5"/>
  <c r="O201" i="5"/>
  <c r="M202" i="5"/>
  <c r="N202" i="5"/>
  <c r="O202" i="5"/>
  <c r="M203" i="5"/>
  <c r="N203" i="5"/>
  <c r="O203" i="5"/>
  <c r="M204" i="5"/>
  <c r="N204" i="5"/>
  <c r="O204" i="5"/>
  <c r="M205" i="5"/>
  <c r="N205" i="5"/>
  <c r="O205" i="5"/>
  <c r="M206" i="5"/>
  <c r="N206" i="5"/>
  <c r="O206" i="5"/>
  <c r="M207" i="5"/>
  <c r="N207" i="5"/>
  <c r="O207" i="5"/>
  <c r="M208" i="5"/>
  <c r="N208" i="5"/>
  <c r="O208" i="5"/>
  <c r="M209" i="5"/>
  <c r="N209" i="5"/>
  <c r="O209" i="5"/>
  <c r="M210" i="5"/>
  <c r="N210" i="5"/>
  <c r="O210" i="5"/>
  <c r="M211" i="5"/>
  <c r="N211" i="5"/>
  <c r="O211" i="5"/>
  <c r="M212" i="5"/>
  <c r="N212" i="5"/>
  <c r="O212" i="5"/>
  <c r="M213" i="5"/>
  <c r="N213" i="5"/>
  <c r="O213" i="5"/>
  <c r="M214" i="5"/>
  <c r="N214" i="5"/>
  <c r="O214" i="5"/>
  <c r="M215" i="5"/>
  <c r="N215" i="5"/>
  <c r="O215" i="5"/>
  <c r="M216" i="5"/>
  <c r="N216" i="5"/>
  <c r="O216" i="5"/>
  <c r="M217" i="5"/>
  <c r="N217" i="5"/>
  <c r="O217" i="5"/>
  <c r="M218" i="5"/>
  <c r="N218" i="5"/>
  <c r="O218" i="5"/>
  <c r="M219" i="5"/>
  <c r="N219" i="5"/>
  <c r="O219" i="5"/>
  <c r="M220" i="5"/>
  <c r="N220" i="5"/>
  <c r="O220" i="5"/>
  <c r="M221" i="5"/>
  <c r="N221" i="5"/>
  <c r="O221" i="5"/>
  <c r="M222" i="5"/>
  <c r="N222" i="5"/>
  <c r="O222" i="5"/>
  <c r="M223" i="5"/>
  <c r="N223" i="5"/>
  <c r="O223" i="5"/>
  <c r="M224" i="5"/>
  <c r="N224" i="5"/>
  <c r="O224" i="5"/>
  <c r="M225" i="5"/>
  <c r="N225" i="5"/>
  <c r="O225" i="5"/>
  <c r="M226" i="5"/>
  <c r="N226" i="5"/>
  <c r="O226" i="5"/>
  <c r="M227" i="5"/>
  <c r="N227" i="5"/>
  <c r="O227" i="5"/>
  <c r="M228" i="5"/>
  <c r="N228" i="5"/>
  <c r="O228" i="5"/>
  <c r="M229" i="5"/>
  <c r="N229" i="5"/>
  <c r="O229" i="5"/>
  <c r="M230" i="5"/>
  <c r="N230" i="5"/>
  <c r="O230" i="5"/>
  <c r="M231" i="5"/>
  <c r="N231" i="5"/>
  <c r="O231" i="5"/>
  <c r="M232" i="5"/>
  <c r="N232" i="5"/>
  <c r="O232" i="5"/>
  <c r="M233" i="5"/>
  <c r="N233" i="5"/>
  <c r="O233" i="5"/>
  <c r="M234" i="5"/>
  <c r="N234" i="5"/>
  <c r="O234" i="5"/>
  <c r="M235" i="5"/>
  <c r="N235" i="5"/>
  <c r="O235" i="5"/>
  <c r="M236" i="5"/>
  <c r="N236" i="5"/>
  <c r="O236" i="5"/>
  <c r="M237" i="5"/>
  <c r="N237" i="5"/>
  <c r="O237" i="5"/>
  <c r="L2" i="5"/>
  <c r="L3" i="5"/>
  <c r="L4" i="5"/>
  <c r="L5" i="5"/>
  <c r="L6" i="5"/>
  <c r="L7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J2" i="4"/>
  <c r="J3" i="4"/>
  <c r="J4" i="4"/>
  <c r="J6" i="4"/>
  <c r="J7" i="4"/>
  <c r="J8" i="4"/>
  <c r="J9" i="4"/>
  <c r="J10" i="4"/>
  <c r="J11" i="4"/>
  <c r="J12" i="4"/>
  <c r="J13" i="4"/>
  <c r="J14" i="4"/>
  <c r="J15" i="4"/>
  <c r="L15" i="4" s="1"/>
  <c r="J16" i="4"/>
  <c r="J17" i="4"/>
  <c r="J18" i="4"/>
  <c r="J19" i="4"/>
  <c r="L19" i="4" s="1"/>
  <c r="J20" i="4"/>
  <c r="L20" i="4" s="1"/>
  <c r="J21" i="4"/>
  <c r="L21" i="4" s="1"/>
  <c r="J22" i="4"/>
  <c r="J23" i="4"/>
  <c r="J24" i="4"/>
  <c r="J25" i="4"/>
  <c r="J26" i="4"/>
  <c r="L26" i="4" s="1"/>
  <c r="J27" i="4"/>
  <c r="J28" i="4"/>
  <c r="L28" i="4" s="1"/>
  <c r="J29" i="4"/>
  <c r="L29" i="4" s="1"/>
  <c r="J30" i="4"/>
  <c r="J31" i="4"/>
  <c r="J32" i="4"/>
  <c r="J33" i="4"/>
  <c r="J34" i="4"/>
  <c r="L34" i="4" s="1"/>
  <c r="J35" i="4"/>
  <c r="L35" i="4" s="1"/>
  <c r="J36" i="4"/>
  <c r="L36" i="4" s="1"/>
  <c r="J37" i="4"/>
  <c r="J38" i="4"/>
  <c r="L38" i="4" s="1"/>
  <c r="J39" i="4"/>
  <c r="L39" i="4" s="1"/>
  <c r="J40" i="4"/>
  <c r="J41" i="4"/>
  <c r="J42" i="4"/>
  <c r="J43" i="4"/>
  <c r="J44" i="4"/>
  <c r="J45" i="4"/>
  <c r="J46" i="4"/>
  <c r="L46" i="4" s="1"/>
  <c r="J47" i="4"/>
  <c r="J48" i="4"/>
  <c r="J49" i="4"/>
  <c r="L49" i="4" s="1"/>
  <c r="J50" i="4"/>
  <c r="J51" i="4"/>
  <c r="J52" i="4"/>
  <c r="L52" i="4" s="1"/>
  <c r="J53" i="4"/>
  <c r="J54" i="4"/>
  <c r="L54" i="4" s="1"/>
  <c r="J55" i="4"/>
  <c r="L55" i="4" s="1"/>
  <c r="J56" i="4"/>
  <c r="J57" i="4"/>
  <c r="J58" i="4"/>
  <c r="J59" i="4"/>
  <c r="J60" i="4"/>
  <c r="J61" i="4"/>
  <c r="J62" i="4"/>
  <c r="J63" i="4"/>
  <c r="J64" i="4"/>
  <c r="J65" i="4"/>
  <c r="J66" i="4"/>
  <c r="L66" i="4" s="1"/>
  <c r="J67" i="4"/>
  <c r="J68" i="4"/>
  <c r="J69" i="4"/>
  <c r="J70" i="4"/>
  <c r="J71" i="4"/>
  <c r="J72" i="4"/>
  <c r="L72" i="4" s="1"/>
  <c r="J73" i="4"/>
  <c r="L73" i="4" s="1"/>
  <c r="J74" i="4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L81" i="4" s="1"/>
  <c r="J82" i="4"/>
  <c r="J83" i="4"/>
  <c r="J84" i="4"/>
  <c r="L84" i="4" s="1"/>
  <c r="J85" i="4"/>
  <c r="J86" i="4"/>
  <c r="L86" i="4" s="1"/>
  <c r="J87" i="4"/>
  <c r="J88" i="4"/>
  <c r="L88" i="4" s="1"/>
  <c r="J89" i="4"/>
  <c r="L89" i="4" s="1"/>
  <c r="J90" i="4"/>
  <c r="L90" i="4" s="1"/>
  <c r="J91" i="4"/>
  <c r="J92" i="4"/>
  <c r="J93" i="4"/>
  <c r="J94" i="4"/>
  <c r="J95" i="4"/>
  <c r="J96" i="4"/>
  <c r="J97" i="4"/>
  <c r="J98" i="4"/>
  <c r="J99" i="4"/>
  <c r="J100" i="4"/>
  <c r="J101" i="4"/>
  <c r="J102" i="4"/>
  <c r="L102" i="4" s="1"/>
  <c r="J103" i="4"/>
  <c r="J104" i="4"/>
  <c r="L104" i="4" s="1"/>
  <c r="J105" i="4"/>
  <c r="J106" i="4"/>
  <c r="J107" i="4"/>
  <c r="J108" i="4"/>
  <c r="L108" i="4" s="1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L123" i="4" s="1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L140" i="4" s="1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L175" i="4" s="1"/>
  <c r="J176" i="4"/>
  <c r="J177" i="4"/>
  <c r="J178" i="4"/>
  <c r="J179" i="4"/>
  <c r="J180" i="4"/>
  <c r="L180" i="4" s="1"/>
  <c r="J181" i="4"/>
  <c r="J182" i="4"/>
  <c r="J183" i="4"/>
  <c r="J184" i="4"/>
  <c r="J185" i="4"/>
  <c r="J186" i="4"/>
  <c r="J187" i="4"/>
  <c r="L187" i="4" s="1"/>
  <c r="J188" i="4"/>
  <c r="J189" i="4"/>
  <c r="J190" i="4"/>
  <c r="J191" i="4"/>
  <c r="J192" i="4"/>
  <c r="J193" i="4"/>
  <c r="J194" i="4"/>
  <c r="J195" i="4"/>
  <c r="L195" i="4" s="1"/>
  <c r="J196" i="4"/>
  <c r="L196" i="4" s="1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L212" i="4" s="1"/>
  <c r="J213" i="4"/>
  <c r="L213" i="4" s="1"/>
  <c r="J214" i="4"/>
  <c r="L214" i="4" s="1"/>
  <c r="J215" i="4"/>
  <c r="L215" i="4" s="1"/>
  <c r="J216" i="4"/>
  <c r="J217" i="4"/>
  <c r="J218" i="4"/>
  <c r="L218" i="4" s="1"/>
  <c r="J219" i="4"/>
  <c r="L219" i="4" s="1"/>
  <c r="J220" i="4"/>
  <c r="J221" i="4"/>
  <c r="L221" i="4" s="1"/>
  <c r="J222" i="4"/>
  <c r="J223" i="4"/>
  <c r="J224" i="4"/>
  <c r="J225" i="4"/>
  <c r="J226" i="4"/>
  <c r="J227" i="4"/>
  <c r="J228" i="4"/>
  <c r="L228" i="4" s="1"/>
  <c r="J229" i="4"/>
  <c r="J230" i="4"/>
  <c r="L230" i="4" s="1"/>
  <c r="J231" i="4"/>
  <c r="L231" i="4" s="1"/>
  <c r="J232" i="4"/>
  <c r="J233" i="4"/>
  <c r="J234" i="4"/>
  <c r="J235" i="4"/>
  <c r="L235" i="4" s="1"/>
  <c r="J236" i="4"/>
  <c r="J237" i="4"/>
  <c r="J5" i="4"/>
  <c r="E237" i="4"/>
  <c r="L184" i="3"/>
  <c r="I184" i="3"/>
  <c r="I91" i="3"/>
  <c r="I92" i="3"/>
  <c r="I93" i="3"/>
  <c r="I95" i="3"/>
  <c r="I96" i="3"/>
  <c r="I97" i="3"/>
  <c r="I98" i="3"/>
  <c r="I99" i="3"/>
  <c r="I101" i="3"/>
  <c r="I103" i="3"/>
  <c r="L103" i="3"/>
  <c r="I105" i="3"/>
  <c r="I106" i="3"/>
  <c r="I109" i="3"/>
  <c r="I110" i="3"/>
  <c r="I116" i="3"/>
  <c r="I117" i="3"/>
  <c r="I118" i="3"/>
  <c r="L118" i="3"/>
  <c r="I119" i="3"/>
  <c r="I120" i="3"/>
  <c r="L120" i="3"/>
  <c r="I121" i="3"/>
  <c r="I122" i="3"/>
  <c r="I124" i="3"/>
  <c r="I125" i="3"/>
  <c r="I126" i="3"/>
  <c r="I127" i="3"/>
  <c r="I128" i="3"/>
  <c r="I129" i="3"/>
  <c r="I130" i="3"/>
  <c r="I131" i="3"/>
  <c r="I132" i="3"/>
  <c r="I134" i="3"/>
  <c r="I135" i="3"/>
  <c r="I136" i="3"/>
  <c r="I137" i="3"/>
  <c r="I138" i="3"/>
  <c r="I139" i="3"/>
  <c r="L139" i="3"/>
  <c r="I141" i="3"/>
  <c r="I142" i="3"/>
  <c r="I143" i="3"/>
  <c r="I144" i="3"/>
  <c r="L144" i="3"/>
  <c r="I146" i="3"/>
  <c r="L146" i="3"/>
  <c r="I147" i="3"/>
  <c r="I148" i="3"/>
  <c r="I149" i="3"/>
  <c r="I150" i="3"/>
  <c r="L150" i="3"/>
  <c r="I151" i="3"/>
  <c r="L151" i="3"/>
  <c r="I153" i="3"/>
  <c r="I154" i="3"/>
  <c r="I155" i="3"/>
  <c r="L155" i="3"/>
  <c r="I156" i="3"/>
  <c r="I157" i="3"/>
  <c r="I158" i="3"/>
  <c r="L158" i="3"/>
  <c r="I159" i="3"/>
  <c r="I160" i="3"/>
  <c r="I161" i="3"/>
  <c r="I162" i="3"/>
  <c r="I164" i="3"/>
  <c r="I166" i="3"/>
  <c r="I167" i="3"/>
  <c r="L167" i="3"/>
  <c r="I168" i="3"/>
  <c r="I171" i="3"/>
  <c r="L171" i="3"/>
  <c r="I172" i="3"/>
  <c r="I173" i="3"/>
  <c r="I174" i="3"/>
  <c r="I176" i="3"/>
  <c r="I178" i="3"/>
  <c r="I179" i="3"/>
  <c r="L179" i="3"/>
  <c r="I181" i="3"/>
  <c r="I182" i="3"/>
  <c r="I183" i="3"/>
  <c r="I185" i="3"/>
  <c r="I188" i="3"/>
  <c r="I189" i="3"/>
  <c r="I190" i="3"/>
  <c r="I191" i="3"/>
  <c r="I192" i="3"/>
  <c r="L192" i="3"/>
  <c r="I194" i="3"/>
  <c r="I197" i="3"/>
  <c r="I198" i="3"/>
  <c r="I201" i="3"/>
  <c r="I202" i="3"/>
  <c r="I203" i="3"/>
  <c r="I216" i="3"/>
  <c r="I217" i="3"/>
  <c r="I220" i="3"/>
  <c r="I222" i="3"/>
  <c r="I225" i="3"/>
  <c r="L225" i="3"/>
  <c r="I226" i="3"/>
  <c r="I227" i="3"/>
  <c r="L227" i="3"/>
  <c r="I229" i="3"/>
  <c r="I232" i="3"/>
  <c r="L232" i="3"/>
  <c r="I94" i="3" l="1"/>
  <c r="I100" i="3"/>
  <c r="I102" i="3"/>
  <c r="I104" i="3"/>
  <c r="I107" i="3"/>
  <c r="I108" i="3"/>
  <c r="I111" i="3"/>
  <c r="I112" i="3"/>
  <c r="I113" i="3"/>
  <c r="I114" i="3"/>
  <c r="I115" i="3"/>
  <c r="I123" i="3"/>
  <c r="I133" i="3"/>
  <c r="I140" i="3"/>
  <c r="I145" i="3"/>
  <c r="I152" i="3"/>
  <c r="I163" i="3"/>
  <c r="I165" i="3"/>
  <c r="I169" i="3"/>
  <c r="I170" i="3"/>
  <c r="I175" i="3"/>
  <c r="I177" i="3"/>
  <c r="I180" i="3"/>
  <c r="I186" i="3"/>
  <c r="I187" i="3"/>
  <c r="I193" i="3"/>
  <c r="I195" i="3"/>
  <c r="I196" i="3"/>
  <c r="I199" i="3"/>
  <c r="I200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8" i="3"/>
  <c r="I219" i="3"/>
  <c r="I221" i="3"/>
  <c r="I223" i="3"/>
  <c r="I224" i="3"/>
  <c r="I228" i="3"/>
  <c r="I230" i="3"/>
  <c r="I231" i="3"/>
  <c r="L204" i="3" l="1"/>
  <c r="L215" i="3"/>
  <c r="L228" i="3"/>
  <c r="L113" i="3" l="1"/>
  <c r="L112" i="3"/>
  <c r="G237" i="3"/>
  <c r="F237" i="3"/>
  <c r="S9" i="1" l="1"/>
  <c r="J94" i="1" l="1"/>
  <c r="J93" i="1"/>
  <c r="J92" i="1" l="1"/>
  <c r="J91" i="1"/>
  <c r="J90" i="1"/>
  <c r="J89" i="1"/>
  <c r="J88" i="1"/>
  <c r="J87" i="1"/>
  <c r="J86" i="1"/>
  <c r="J85" i="1"/>
  <c r="J84" i="1"/>
  <c r="J22" i="1"/>
  <c r="J21" i="1"/>
  <c r="J59" i="1" l="1"/>
  <c r="J57" i="1"/>
  <c r="J56" i="1"/>
  <c r="J55" i="1"/>
  <c r="J54" i="1"/>
  <c r="J53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7" i="1"/>
  <c r="J36" i="1"/>
  <c r="J79" i="1"/>
  <c r="J78" i="1"/>
  <c r="J77" i="1"/>
  <c r="J62" i="1"/>
</calcChain>
</file>

<file path=xl/sharedStrings.xml><?xml version="1.0" encoding="utf-8"?>
<sst xmlns="http://schemas.openxmlformats.org/spreadsheetml/2006/main" count="4264" uniqueCount="442">
  <si>
    <t>individuo</t>
  </si>
  <si>
    <t>sexo</t>
  </si>
  <si>
    <t>m</t>
  </si>
  <si>
    <t>c.cauda</t>
  </si>
  <si>
    <t>c.corpo</t>
  </si>
  <si>
    <t>pata c.unha</t>
  </si>
  <si>
    <t>pata s.unha</t>
  </si>
  <si>
    <t>orelha</t>
  </si>
  <si>
    <t>peso_saco_descontado</t>
  </si>
  <si>
    <t>f</t>
  </si>
  <si>
    <t>as1akpa</t>
  </si>
  <si>
    <t>as2akpa</t>
  </si>
  <si>
    <t>as3brih</t>
  </si>
  <si>
    <t>as4akpa</t>
  </si>
  <si>
    <t>as5oxna</t>
  </si>
  <si>
    <t>as6olni</t>
  </si>
  <si>
    <t>as7akpa</t>
  </si>
  <si>
    <t>as8akaz</t>
  </si>
  <si>
    <t>as9modi</t>
  </si>
  <si>
    <t>as10modi</t>
  </si>
  <si>
    <t>as11akaz</t>
  </si>
  <si>
    <t>as12modi</t>
  </si>
  <si>
    <t>as13modi</t>
  </si>
  <si>
    <t>as14desp</t>
  </si>
  <si>
    <t>as15modi</t>
  </si>
  <si>
    <t>as16grmi</t>
  </si>
  <si>
    <t>as17oxna</t>
  </si>
  <si>
    <t>hl1oxna</t>
  </si>
  <si>
    <t>hl2dial</t>
  </si>
  <si>
    <t>hl3olni</t>
  </si>
  <si>
    <t>hl4olni</t>
  </si>
  <si>
    <t>hl5olni</t>
  </si>
  <si>
    <t>hl6akre</t>
  </si>
  <si>
    <t>hl7olni</t>
  </si>
  <si>
    <t>hl8olni</t>
  </si>
  <si>
    <t>sfa1nesq</t>
  </si>
  <si>
    <t>sfa2akmo</t>
  </si>
  <si>
    <t>sfa3olni</t>
  </si>
  <si>
    <t>sfa4akmo</t>
  </si>
  <si>
    <t>pet1akpa</t>
  </si>
  <si>
    <t>pet2sctu</t>
  </si>
  <si>
    <t>pet3delo</t>
  </si>
  <si>
    <t>pet4olni</t>
  </si>
  <si>
    <t>pet5olni</t>
  </si>
  <si>
    <t>pet6sctu</t>
  </si>
  <si>
    <t>pet7olni</t>
  </si>
  <si>
    <t>pet8olni</t>
  </si>
  <si>
    <t>pet9olni</t>
  </si>
  <si>
    <t>pet10akpa</t>
  </si>
  <si>
    <t>pet11akpa</t>
  </si>
  <si>
    <t>pet12dial</t>
  </si>
  <si>
    <t>pet13akpa</t>
  </si>
  <si>
    <t>pet14akpa</t>
  </si>
  <si>
    <t>pet15akpa</t>
  </si>
  <si>
    <t>pet16olni</t>
  </si>
  <si>
    <t>pet17akpa</t>
  </si>
  <si>
    <t>pet18soan</t>
  </si>
  <si>
    <t>pet19olni</t>
  </si>
  <si>
    <t>pet20akpa</t>
  </si>
  <si>
    <t>pet21olni</t>
  </si>
  <si>
    <t>pet22akpa</t>
  </si>
  <si>
    <t>pet23olni</t>
  </si>
  <si>
    <t>pet24olni</t>
  </si>
  <si>
    <t>pet25soan</t>
  </si>
  <si>
    <t>pet26akpa</t>
  </si>
  <si>
    <t>pet30oxna</t>
  </si>
  <si>
    <t>pet31oxna</t>
  </si>
  <si>
    <t>pet32dedo</t>
  </si>
  <si>
    <t>pet33dial</t>
  </si>
  <si>
    <t>pet34dial</t>
  </si>
  <si>
    <t>pet35oxna</t>
  </si>
  <si>
    <t>pet36akpa</t>
  </si>
  <si>
    <t>pet37olni</t>
  </si>
  <si>
    <t>pet38dial</t>
  </si>
  <si>
    <t>pet39dial</t>
  </si>
  <si>
    <t>pet40dial</t>
  </si>
  <si>
    <t>pet41nela</t>
  </si>
  <si>
    <t>pet42olni</t>
  </si>
  <si>
    <t>pet43olni</t>
  </si>
  <si>
    <t>pet44oxna</t>
  </si>
  <si>
    <t>pet45olni</t>
  </si>
  <si>
    <t>pet46olni</t>
  </si>
  <si>
    <t>pet47olni</t>
  </si>
  <si>
    <t>pet48olni</t>
  </si>
  <si>
    <t>pet49olni</t>
  </si>
  <si>
    <t>pet50olni</t>
  </si>
  <si>
    <t>pet51nela</t>
  </si>
  <si>
    <t>pet52akpa</t>
  </si>
  <si>
    <t>pet53olni</t>
  </si>
  <si>
    <t>pet54soan</t>
  </si>
  <si>
    <t>es1soan</t>
  </si>
  <si>
    <t>es3soan</t>
  </si>
  <si>
    <t>es4olni</t>
  </si>
  <si>
    <t>es5akre</t>
  </si>
  <si>
    <t>es6olni</t>
  </si>
  <si>
    <t>es7olni</t>
  </si>
  <si>
    <t>es8dial</t>
  </si>
  <si>
    <t>es9soan</t>
  </si>
  <si>
    <t>es10olni</t>
  </si>
  <si>
    <t>es11olni</t>
  </si>
  <si>
    <t>es12olni</t>
  </si>
  <si>
    <t>es13dial</t>
  </si>
  <si>
    <t>es14daaz</t>
  </si>
  <si>
    <t>macho</t>
  </si>
  <si>
    <t>movimento</t>
  </si>
  <si>
    <t>pet11</t>
  </si>
  <si>
    <t>akodon paranaensis</t>
  </si>
  <si>
    <t>l7s8</t>
  </si>
  <si>
    <t>pet14</t>
  </si>
  <si>
    <t>l5t7</t>
  </si>
  <si>
    <t>l6t8</t>
  </si>
  <si>
    <t>pet10</t>
  </si>
  <si>
    <t>l8t3</t>
  </si>
  <si>
    <t>l8s4</t>
  </si>
  <si>
    <t>es05</t>
  </si>
  <si>
    <t>akodon reigi</t>
  </si>
  <si>
    <t>l3s2</t>
  </si>
  <si>
    <t>l2s2</t>
  </si>
  <si>
    <t>es13</t>
  </si>
  <si>
    <t>didelphis albiventris</t>
  </si>
  <si>
    <t>l2t2</t>
  </si>
  <si>
    <t>l7t2</t>
  </si>
  <si>
    <t>l8t5</t>
  </si>
  <si>
    <t>l8t6</t>
  </si>
  <si>
    <t>parna10</t>
  </si>
  <si>
    <t>monodelphis dimidiata</t>
  </si>
  <si>
    <t>l8s2</t>
  </si>
  <si>
    <t>parna09</t>
  </si>
  <si>
    <t>monodelphis sp 1</t>
  </si>
  <si>
    <t>l5s4</t>
  </si>
  <si>
    <t>l7s2</t>
  </si>
  <si>
    <t>parna12</t>
  </si>
  <si>
    <t>l4s1</t>
  </si>
  <si>
    <t>l5s1</t>
  </si>
  <si>
    <t>sfa02</t>
  </si>
  <si>
    <t>nectomys squamipes</t>
  </si>
  <si>
    <t>l3t5</t>
  </si>
  <si>
    <t>pet09</t>
  </si>
  <si>
    <t>oligoryzomys nigripes</t>
  </si>
  <si>
    <t>l6s7</t>
  </si>
  <si>
    <t>l4t4</t>
  </si>
  <si>
    <t>pet07</t>
  </si>
  <si>
    <t>l8s7</t>
  </si>
  <si>
    <t>pet16</t>
  </si>
  <si>
    <t>l8s8</t>
  </si>
  <si>
    <t>pet19</t>
  </si>
  <si>
    <t>l6t6</t>
  </si>
  <si>
    <t>l5t5</t>
  </si>
  <si>
    <t>pet43</t>
  </si>
  <si>
    <t>l2t5</t>
  </si>
  <si>
    <t>pet42</t>
  </si>
  <si>
    <t>l4t8</t>
  </si>
  <si>
    <t>l1t8</t>
  </si>
  <si>
    <t>hl1</t>
  </si>
  <si>
    <t>oxymycterus nasutus</t>
  </si>
  <si>
    <t>l2s1</t>
  </si>
  <si>
    <t>l3t2</t>
  </si>
  <si>
    <t>pet30</t>
  </si>
  <si>
    <t>pet06</t>
  </si>
  <si>
    <t>scapteromys tumidus</t>
  </si>
  <si>
    <t>l1s8</t>
  </si>
  <si>
    <t>Indivíduo</t>
  </si>
  <si>
    <t>Espécie</t>
  </si>
  <si>
    <t>captura</t>
  </si>
  <si>
    <t>recaptura</t>
  </si>
  <si>
    <t>distância</t>
  </si>
  <si>
    <t>obs</t>
  </si>
  <si>
    <t>recapturado se movimentando do campo-floresta</t>
  </si>
  <si>
    <t>recapturado duas vezes no mesmo ponto</t>
  </si>
  <si>
    <t>noturno</t>
  </si>
  <si>
    <t>pet30oxsp</t>
  </si>
  <si>
    <t>pet31oxsp</t>
  </si>
  <si>
    <t>pet33diau</t>
  </si>
  <si>
    <t>pet35oxsp</t>
  </si>
  <si>
    <t>pet39diau</t>
  </si>
  <si>
    <t>pet44oxsp</t>
  </si>
  <si>
    <t>pm100oxna</t>
  </si>
  <si>
    <t>pm101oxna</t>
  </si>
  <si>
    <t>pm102akse</t>
  </si>
  <si>
    <t>pm103desp</t>
  </si>
  <si>
    <t>pm104oxna</t>
  </si>
  <si>
    <t>pm105sctu</t>
  </si>
  <si>
    <t>pm106akmo</t>
  </si>
  <si>
    <t>pm107aksp</t>
  </si>
  <si>
    <t>pm108thni</t>
  </si>
  <si>
    <t>pm10dedo</t>
  </si>
  <si>
    <t>pm111akmo</t>
  </si>
  <si>
    <t>pm112akmo</t>
  </si>
  <si>
    <t>pm113oxna</t>
  </si>
  <si>
    <t>pm12desp</t>
  </si>
  <si>
    <t>pm13modi</t>
  </si>
  <si>
    <t>pm14aksp</t>
  </si>
  <si>
    <t>pm15modi</t>
  </si>
  <si>
    <t>pm16modi</t>
  </si>
  <si>
    <t>pm17modi</t>
  </si>
  <si>
    <t>pm18modi</t>
  </si>
  <si>
    <t>pm19modi</t>
  </si>
  <si>
    <t>pm1modi</t>
  </si>
  <si>
    <t>pm20dedo</t>
  </si>
  <si>
    <t>pm21akmo</t>
  </si>
  <si>
    <t>pm22akmo</t>
  </si>
  <si>
    <t>pm23akse</t>
  </si>
  <si>
    <t>pm25akmo</t>
  </si>
  <si>
    <t>pm26modi</t>
  </si>
  <si>
    <t>pm27akaz</t>
  </si>
  <si>
    <t>pm28akse</t>
  </si>
  <si>
    <t>pm29modi</t>
  </si>
  <si>
    <t>pm30akmo</t>
  </si>
  <si>
    <t>pm31oxna</t>
  </si>
  <si>
    <t>pm33akse</t>
  </si>
  <si>
    <t>pm34akmo</t>
  </si>
  <si>
    <t>pm35akse</t>
  </si>
  <si>
    <t>pm36sctu</t>
  </si>
  <si>
    <t>pm37akse</t>
  </si>
  <si>
    <t>pm38akaz</t>
  </si>
  <si>
    <t>pm39akaz</t>
  </si>
  <si>
    <t>pm3akmo</t>
  </si>
  <si>
    <t>pm42modi</t>
  </si>
  <si>
    <t>pm43modi</t>
  </si>
  <si>
    <t>pm44modi</t>
  </si>
  <si>
    <t>pm45modi</t>
  </si>
  <si>
    <t>pm46oxna</t>
  </si>
  <si>
    <t>pm47oxna</t>
  </si>
  <si>
    <t>pm48akaz</t>
  </si>
  <si>
    <t>pm49desp</t>
  </si>
  <si>
    <t>pm4dedo</t>
  </si>
  <si>
    <t>pm50akmo</t>
  </si>
  <si>
    <t>pm51akmo</t>
  </si>
  <si>
    <t>pm52oxna</t>
  </si>
  <si>
    <t>pm53akmo</t>
  </si>
  <si>
    <t>pm54akmo</t>
  </si>
  <si>
    <t>pm55akmo</t>
  </si>
  <si>
    <t>pm56akse</t>
  </si>
  <si>
    <t>pm57akmo</t>
  </si>
  <si>
    <t>pm58akmo</t>
  </si>
  <si>
    <t>pm59modi</t>
  </si>
  <si>
    <t>pm5akse</t>
  </si>
  <si>
    <t>pm60modi</t>
  </si>
  <si>
    <t>pm61akaz</t>
  </si>
  <si>
    <t>pm62modi</t>
  </si>
  <si>
    <t>pm63akse</t>
  </si>
  <si>
    <t>pm64oxna</t>
  </si>
  <si>
    <t>pm65oxna</t>
  </si>
  <si>
    <t>pm66oxna</t>
  </si>
  <si>
    <t>pm67modi</t>
  </si>
  <si>
    <t>pm68akaz</t>
  </si>
  <si>
    <t>pm69aksp</t>
  </si>
  <si>
    <t>pm6akmo</t>
  </si>
  <si>
    <t>pm70oxna</t>
  </si>
  <si>
    <t>pm71dedo</t>
  </si>
  <si>
    <t>pm72akse</t>
  </si>
  <si>
    <t>pm74oxna</t>
  </si>
  <si>
    <t>pm75modi</t>
  </si>
  <si>
    <t>pm76oxna</t>
  </si>
  <si>
    <t>pm77akaz</t>
  </si>
  <si>
    <t>pm79oxna</t>
  </si>
  <si>
    <t>pm7modi</t>
  </si>
  <si>
    <t>pm80oxna</t>
  </si>
  <si>
    <t>pm81akmo</t>
  </si>
  <si>
    <t>pm82modi</t>
  </si>
  <si>
    <t>pm83oxna</t>
  </si>
  <si>
    <t>pm85modi</t>
  </si>
  <si>
    <t>pm86oxna</t>
  </si>
  <si>
    <t>pm87oxna</t>
  </si>
  <si>
    <t>pm88desp</t>
  </si>
  <si>
    <t>pm89akaz</t>
  </si>
  <si>
    <t>pm90oxna</t>
  </si>
  <si>
    <t>pm91oxna</t>
  </si>
  <si>
    <t>pm94akmo</t>
  </si>
  <si>
    <t>pm95desp</t>
  </si>
  <si>
    <t>pm96aksp</t>
  </si>
  <si>
    <t>pm97modi</t>
  </si>
  <si>
    <t>pm98akmo</t>
  </si>
  <si>
    <t>pm99oxna</t>
  </si>
  <si>
    <t>pm9oxna</t>
  </si>
  <si>
    <t>sam1dial</t>
  </si>
  <si>
    <t>sam2dial</t>
  </si>
  <si>
    <t>sam3dial</t>
  </si>
  <si>
    <t>sam4dial</t>
  </si>
  <si>
    <t>sam5akmo</t>
  </si>
  <si>
    <t>sam6dial</t>
  </si>
  <si>
    <t>sam7akmo</t>
  </si>
  <si>
    <t>sbv10akre</t>
  </si>
  <si>
    <t>sbv15akre</t>
  </si>
  <si>
    <t>sbv19akre</t>
  </si>
  <si>
    <t>sbv20akre</t>
  </si>
  <si>
    <t>sbv21akre</t>
  </si>
  <si>
    <t>sbv22soan</t>
  </si>
  <si>
    <t>sbv2akre</t>
  </si>
  <si>
    <t>sbv3akre</t>
  </si>
  <si>
    <t>sbv4akre</t>
  </si>
  <si>
    <t>sbv6akre</t>
  </si>
  <si>
    <t>sbv9akre</t>
  </si>
  <si>
    <t>sfa5daaz</t>
  </si>
  <si>
    <t>sbv16akre</t>
  </si>
  <si>
    <t>sequenciado</t>
  </si>
  <si>
    <t>sim</t>
  </si>
  <si>
    <t>não</t>
  </si>
  <si>
    <t>ccauda</t>
  </si>
  <si>
    <t>ccorpo</t>
  </si>
  <si>
    <t>pataunha</t>
  </si>
  <si>
    <t>garra</t>
  </si>
  <si>
    <t>peso</t>
  </si>
  <si>
    <t>mov</t>
  </si>
  <si>
    <t>noite</t>
  </si>
  <si>
    <t>noite e dia</t>
  </si>
  <si>
    <t>ESPÉCIE</t>
  </si>
  <si>
    <t>Monodelphis dimidiata</t>
  </si>
  <si>
    <t>Akodon azarae</t>
  </si>
  <si>
    <t>Deltamys sp.</t>
  </si>
  <si>
    <t>Gracilinanus microtarsus</t>
  </si>
  <si>
    <t>Oxymycterus nasutus</t>
  </si>
  <si>
    <t>Akodon paranaensis</t>
  </si>
  <si>
    <t>Brucepattersonius iheringi</t>
  </si>
  <si>
    <t>Oligoryzomys nigripes</t>
  </si>
  <si>
    <t>Didelphis albiventris</t>
  </si>
  <si>
    <t>Dasyprocta azarae</t>
  </si>
  <si>
    <t>Sooretamys angouya</t>
  </si>
  <si>
    <t>Akodon reigi</t>
  </si>
  <si>
    <t>Scapteromys tumidus</t>
  </si>
  <si>
    <t>Oxymycterus aff. judex</t>
  </si>
  <si>
    <t>Delomys dorsalis</t>
  </si>
  <si>
    <t>Didelphis aurita</t>
  </si>
  <si>
    <t>Necromys lasiurus</t>
  </si>
  <si>
    <t>Akodon montensis</t>
  </si>
  <si>
    <t>Akodon serrensis</t>
  </si>
  <si>
    <t>Thaptomys nigrita</t>
  </si>
  <si>
    <t>Nectomys squamipes</t>
  </si>
  <si>
    <t>pm2akmo</t>
  </si>
  <si>
    <t>pm8dedo</t>
  </si>
  <si>
    <t>pm32akmo</t>
  </si>
  <si>
    <t>as6olsp</t>
  </si>
  <si>
    <t>es10olsp</t>
  </si>
  <si>
    <t>es11olsp</t>
  </si>
  <si>
    <t>es12olsp</t>
  </si>
  <si>
    <t>es4olsp</t>
  </si>
  <si>
    <t>es6olsp</t>
  </si>
  <si>
    <t>hl3olsp</t>
  </si>
  <si>
    <t>hl5olsp</t>
  </si>
  <si>
    <t>hl7olsp</t>
  </si>
  <si>
    <t>hl8olsp</t>
  </si>
  <si>
    <t>pet16olsp</t>
  </si>
  <si>
    <t>pet19olsp</t>
  </si>
  <si>
    <t>pet24olsp</t>
  </si>
  <si>
    <t>pet37olsp</t>
  </si>
  <si>
    <t>pet42olsp</t>
  </si>
  <si>
    <t>pet43olsp</t>
  </si>
  <si>
    <t>pet45olsp</t>
  </si>
  <si>
    <t>pet47olsp</t>
  </si>
  <si>
    <t>pet48olsp</t>
  </si>
  <si>
    <t>pet49olsp</t>
  </si>
  <si>
    <t>pet53olsp</t>
  </si>
  <si>
    <t>pet8olsp</t>
  </si>
  <si>
    <t>pet9olsp</t>
  </si>
  <si>
    <t>sfa3olsp</t>
  </si>
  <si>
    <t>patasunha</t>
  </si>
  <si>
    <t>cub_peso</t>
  </si>
  <si>
    <t>v</t>
  </si>
  <si>
    <t>v (GENBANK)</t>
  </si>
  <si>
    <t>pm11akmo</t>
  </si>
  <si>
    <t>es7olsp</t>
  </si>
  <si>
    <t>hl4olsp</t>
  </si>
  <si>
    <t>pet21olsp</t>
  </si>
  <si>
    <t>pet23olsp</t>
  </si>
  <si>
    <t>pet46olsp</t>
  </si>
  <si>
    <t>pet4olsp</t>
  </si>
  <si>
    <t>pet50olsp</t>
  </si>
  <si>
    <t>pet5olsp</t>
  </si>
  <si>
    <t>pet7olsp</t>
  </si>
  <si>
    <t>pm109olsp</t>
  </si>
  <si>
    <t>pm110olsp</t>
  </si>
  <si>
    <t>pm114olsp</t>
  </si>
  <si>
    <t>pm24olsp</t>
  </si>
  <si>
    <t>pm40olsp</t>
  </si>
  <si>
    <t>pm73olsp</t>
  </si>
  <si>
    <t>pm78olsp</t>
  </si>
  <si>
    <t>pm84olsp</t>
  </si>
  <si>
    <t>pm92olsp</t>
  </si>
  <si>
    <t>pm93olsp</t>
  </si>
  <si>
    <t>sbv11olsp</t>
  </si>
  <si>
    <t>sbv12olsp</t>
  </si>
  <si>
    <t>sbv13olsp</t>
  </si>
  <si>
    <t>sbv14olsp</t>
  </si>
  <si>
    <t>sbv17olsp</t>
  </si>
  <si>
    <t>sbv18olsp</t>
  </si>
  <si>
    <t>sbv1olsp</t>
  </si>
  <si>
    <t>sbv5olsp</t>
  </si>
  <si>
    <t>sbv7olsp</t>
  </si>
  <si>
    <t>sbv8olsp</t>
  </si>
  <si>
    <t>cca</t>
  </si>
  <si>
    <t>cco</t>
  </si>
  <si>
    <t>foot</t>
  </si>
  <si>
    <t>ear</t>
  </si>
  <si>
    <t>bmass</t>
  </si>
  <si>
    <t>claw</t>
  </si>
  <si>
    <t>pvalue</t>
  </si>
  <si>
    <t>a1</t>
  </si>
  <si>
    <t>a2</t>
  </si>
  <si>
    <t>a</t>
  </si>
  <si>
    <t>e</t>
  </si>
  <si>
    <t>h</t>
  </si>
  <si>
    <t>t</t>
  </si>
  <si>
    <t>area</t>
  </si>
  <si>
    <t>grid</t>
  </si>
  <si>
    <t>ind</t>
  </si>
  <si>
    <t>Rótulos de Linha</t>
  </si>
  <si>
    <t>Total Geral</t>
  </si>
  <si>
    <t>esp</t>
  </si>
  <si>
    <t>Akodon_sp</t>
  </si>
  <si>
    <t>Monodelphis_dimidiata</t>
  </si>
  <si>
    <t>Akodon_azarae</t>
  </si>
  <si>
    <t>Deltamys_sp.</t>
  </si>
  <si>
    <t>Gracilinanus_microtarsus</t>
  </si>
  <si>
    <t>Oxymycterus_nasutus</t>
  </si>
  <si>
    <t>Akodon_paranaensis</t>
  </si>
  <si>
    <t>Brucepattersonius_iheringi</t>
  </si>
  <si>
    <t>Oligoryzomys_nigripes</t>
  </si>
  <si>
    <t>Didelphis_albiventris</t>
  </si>
  <si>
    <t>Dasyprocta_azarae</t>
  </si>
  <si>
    <t>Sooretamys_angouya</t>
  </si>
  <si>
    <t>Akodon_reigi</t>
  </si>
  <si>
    <t>Scapteromys_tumidus</t>
  </si>
  <si>
    <t>Oxymycterus_aff._judex</t>
  </si>
  <si>
    <t>Delomys_dorsalis</t>
  </si>
  <si>
    <t>Didelphis_aurita</t>
  </si>
  <si>
    <t>Necromys_lasiurus</t>
  </si>
  <si>
    <t>Akodon_montensis</t>
  </si>
  <si>
    <t>Akodon_serrensis</t>
  </si>
  <si>
    <t>Thaptomys_nigrita</t>
  </si>
  <si>
    <t>Nectomys_squamipes</t>
  </si>
  <si>
    <t>Média de bmass</t>
  </si>
  <si>
    <t>Média de cca</t>
  </si>
  <si>
    <t>Média de cco</t>
  </si>
  <si>
    <t>Média de foot</t>
  </si>
  <si>
    <t>Média de ear</t>
  </si>
  <si>
    <t>Média de claw</t>
  </si>
  <si>
    <t>pro</t>
  </si>
  <si>
    <t>sam</t>
  </si>
  <si>
    <t>sbv</t>
  </si>
  <si>
    <t>sfa</t>
  </si>
  <si>
    <t>pet3dedo</t>
  </si>
  <si>
    <t>pet50akpa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</si>
</sst>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0" fillId="0" borderId="0" xfId="0" applyNumberFormat="1" applyFill="1"/>
    <xf numFmtId="0" fontId="9" fillId="0" borderId="0" xfId="0" applyFont="1" applyFill="1"/>
    <xf numFmtId="0" fontId="8" fillId="0" borderId="0" xfId="0" applyFont="1" applyFill="1" applyBorder="1"/>
    <xf numFmtId="0" fontId="11" fillId="0" borderId="0" xfId="0" applyFont="1"/>
    <xf numFmtId="0" fontId="12" fillId="0" borderId="0" xfId="0" applyFont="1" applyAlignment="1">
      <alignment vertical="center"/>
    </xf>
    <xf numFmtId="11" fontId="12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77900514234279E-2"/>
          <c:y val="6.9764637144125632E-2"/>
          <c:w val="0.86437923676806583"/>
          <c:h val="0.85819368713999344"/>
        </c:manualLayout>
      </c:layout>
      <c:scatterChart>
        <c:scatterStyle val="lineMarker"/>
        <c:varyColors val="0"/>
        <c:ser>
          <c:idx val="1"/>
          <c:order val="0"/>
          <c:tx>
            <c:v>Body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29432801041126"/>
                  <c:y val="-7.78751712639693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plan_trait_individuos!$U$3:$U$238</c:f>
              <c:numCache>
                <c:formatCode>General</c:formatCode>
                <c:ptCount val="236"/>
                <c:pt idx="0">
                  <c:v>1.1446624014950486</c:v>
                </c:pt>
                <c:pt idx="1">
                  <c:v>1.0860321793404939</c:v>
                </c:pt>
                <c:pt idx="2">
                  <c:v>1.2651630630573982</c:v>
                </c:pt>
                <c:pt idx="3">
                  <c:v>1.2125287199087951</c:v>
                </c:pt>
                <c:pt idx="4">
                  <c:v>0.76752836433134863</c:v>
                </c:pt>
                <c:pt idx="5">
                  <c:v>1.2378573555681025</c:v>
                </c:pt>
                <c:pt idx="6">
                  <c:v>1.0378384364034581</c:v>
                </c:pt>
                <c:pt idx="7">
                  <c:v>1.3990673158872693</c:v>
                </c:pt>
                <c:pt idx="8">
                  <c:v>1.1047286682241753</c:v>
                </c:pt>
                <c:pt idx="9">
                  <c:v>1.2458898727611227</c:v>
                </c:pt>
                <c:pt idx="10">
                  <c:v>1.1337324605540517</c:v>
                </c:pt>
                <c:pt idx="11">
                  <c:v>1.0986122886681096</c:v>
                </c:pt>
                <c:pt idx="12">
                  <c:v>1.3965515806754749</c:v>
                </c:pt>
                <c:pt idx="13">
                  <c:v>0.94440444801873857</c:v>
                </c:pt>
                <c:pt idx="14">
                  <c:v>1.0923815776640589</c:v>
                </c:pt>
                <c:pt idx="15">
                  <c:v>0.67163434018075485</c:v>
                </c:pt>
                <c:pt idx="16">
                  <c:v>1.1604133631118971</c:v>
                </c:pt>
                <c:pt idx="17">
                  <c:v>1.1107348367250678</c:v>
                </c:pt>
                <c:pt idx="18">
                  <c:v>0.99013815518990023</c:v>
                </c:pt>
                <c:pt idx="19">
                  <c:v>1.1552453009332422</c:v>
                </c:pt>
                <c:pt idx="20">
                  <c:v>1.8404869726207487</c:v>
                </c:pt>
                <c:pt idx="21">
                  <c:v>2.2854873281981956</c:v>
                </c:pt>
                <c:pt idx="22">
                  <c:v>1.297273432703542</c:v>
                </c:pt>
                <c:pt idx="23">
                  <c:v>1.5179589638668469</c:v>
                </c:pt>
                <c:pt idx="24">
                  <c:v>1.1337324605540517</c:v>
                </c:pt>
                <c:pt idx="25">
                  <c:v>0.99857742451799691</c:v>
                </c:pt>
                <c:pt idx="26">
                  <c:v>0.95406696030982285</c:v>
                </c:pt>
                <c:pt idx="27">
                  <c:v>0.92419624074659357</c:v>
                </c:pt>
                <c:pt idx="28">
                  <c:v>1.6589112474735246</c:v>
                </c:pt>
                <c:pt idx="29">
                  <c:v>1.4301531470494635</c:v>
                </c:pt>
                <c:pt idx="30">
                  <c:v>1.208113644325455</c:v>
                </c:pt>
                <c:pt idx="31">
                  <c:v>2.3025850929940455</c:v>
                </c:pt>
                <c:pt idx="32">
                  <c:v>1.0662243725168938</c:v>
                </c:pt>
                <c:pt idx="33">
                  <c:v>0.56824936407947502</c:v>
                </c:pt>
                <c:pt idx="34">
                  <c:v>0.71335538783209018</c:v>
                </c:pt>
                <c:pt idx="35">
                  <c:v>1.1803197746791048</c:v>
                </c:pt>
                <c:pt idx="36">
                  <c:v>1.0148408125744743</c:v>
                </c:pt>
                <c:pt idx="37">
                  <c:v>0.90268340036740347</c:v>
                </c:pt>
                <c:pt idx="38">
                  <c:v>1.2688874965901065</c:v>
                </c:pt>
                <c:pt idx="39">
                  <c:v>1.2613965446394202</c:v>
                </c:pt>
                <c:pt idx="40">
                  <c:v>1.8404869726207487</c:v>
                </c:pt>
                <c:pt idx="41">
                  <c:v>1.3006575565248815</c:v>
                </c:pt>
                <c:pt idx="42">
                  <c:v>1.2613965446394202</c:v>
                </c:pt>
                <c:pt idx="43">
                  <c:v>1.1655025204888267</c:v>
                </c:pt>
                <c:pt idx="44">
                  <c:v>1.0729586082894</c:v>
                </c:pt>
                <c:pt idx="45">
                  <c:v>1.0378384364034581</c:v>
                </c:pt>
                <c:pt idx="46">
                  <c:v>1.4301531470494635</c:v>
                </c:pt>
                <c:pt idx="47">
                  <c:v>1.0148408125744743</c:v>
                </c:pt>
                <c:pt idx="48">
                  <c:v>1.1337324605540517</c:v>
                </c:pt>
                <c:pt idx="49">
                  <c:v>1.2458898727611227</c:v>
                </c:pt>
                <c:pt idx="50">
                  <c:v>1.0148408125744743</c:v>
                </c:pt>
                <c:pt idx="51">
                  <c:v>1.2537333718978541</c:v>
                </c:pt>
                <c:pt idx="52">
                  <c:v>0.98147965972214668</c:v>
                </c:pt>
                <c:pt idx="53">
                  <c:v>1.030347484452772</c:v>
                </c:pt>
                <c:pt idx="54">
                  <c:v>1.6199374681205572</c:v>
                </c:pt>
                <c:pt idx="55">
                  <c:v>1.1604133631118971</c:v>
                </c:pt>
                <c:pt idx="56">
                  <c:v>1.4847824320845024</c:v>
                </c:pt>
                <c:pt idx="57">
                  <c:v>1.1552453009332422</c:v>
                </c:pt>
                <c:pt idx="58">
                  <c:v>1.3965515806754749</c:v>
                </c:pt>
                <c:pt idx="59">
                  <c:v>1.1655025204888267</c:v>
                </c:pt>
                <c:pt idx="60">
                  <c:v>1.835110511977454</c:v>
                </c:pt>
                <c:pt idx="61">
                  <c:v>2.3025850929940455</c:v>
                </c:pt>
                <c:pt idx="62">
                  <c:v>1.5958305809273485</c:v>
                </c:pt>
                <c:pt idx="63">
                  <c:v>1.3138606025565633</c:v>
                </c:pt>
                <c:pt idx="64">
                  <c:v>0.98147965972214668</c:v>
                </c:pt>
                <c:pt idx="65">
                  <c:v>1.8404869726207487</c:v>
                </c:pt>
                <c:pt idx="66">
                  <c:v>2.1836934450144678</c:v>
                </c:pt>
                <c:pt idx="67">
                  <c:v>1.320271056532526</c:v>
                </c:pt>
                <c:pt idx="68">
                  <c:v>1.6702117646987518</c:v>
                </c:pt>
                <c:pt idx="69">
                  <c:v>1.1991040868628153</c:v>
                </c:pt>
                <c:pt idx="70">
                  <c:v>1.1224319433288246</c:v>
                </c:pt>
                <c:pt idx="71">
                  <c:v>0.99857742451799691</c:v>
                </c:pt>
                <c:pt idx="72">
                  <c:v>1.5958305809273485</c:v>
                </c:pt>
                <c:pt idx="73">
                  <c:v>0.93445346030217824</c:v>
                </c:pt>
                <c:pt idx="74">
                  <c:v>1.1446624014950486</c:v>
                </c:pt>
                <c:pt idx="75">
                  <c:v>1.0148408125744743</c:v>
                </c:pt>
                <c:pt idx="76">
                  <c:v>0.99013815518990023</c:v>
                </c:pt>
                <c:pt idx="77">
                  <c:v>0.99013815518990023</c:v>
                </c:pt>
                <c:pt idx="78">
                  <c:v>0.85498311915384551</c:v>
                </c:pt>
                <c:pt idx="79">
                  <c:v>1.1107348367250678</c:v>
                </c:pt>
                <c:pt idx="80">
                  <c:v>1.1166346957582016</c:v>
                </c:pt>
                <c:pt idx="81">
                  <c:v>1.297273432703542</c:v>
                </c:pt>
                <c:pt idx="82">
                  <c:v>0.99857742451799691</c:v>
                </c:pt>
                <c:pt idx="83">
                  <c:v>1.6067605218683456</c:v>
                </c:pt>
                <c:pt idx="84">
                  <c:v>0.96345725263205484</c:v>
                </c:pt>
                <c:pt idx="85">
                  <c:v>1.2036393042147413</c:v>
                </c:pt>
                <c:pt idx="86">
                  <c:v>0.96345725263205484</c:v>
                </c:pt>
                <c:pt idx="87">
                  <c:v>1.0593512767826485</c:v>
                </c:pt>
                <c:pt idx="88">
                  <c:v>1.1337324605540517</c:v>
                </c:pt>
                <c:pt idx="89">
                  <c:v>1.0860321793404939</c:v>
                </c:pt>
                <c:pt idx="90">
                  <c:v>1.2378573555681025</c:v>
                </c:pt>
                <c:pt idx="91">
                  <c:v>1.3505949826011014</c:v>
                </c:pt>
                <c:pt idx="92">
                  <c:v>1.4564826174890071</c:v>
                </c:pt>
                <c:pt idx="93">
                  <c:v>1.1224319433288246</c:v>
                </c:pt>
                <c:pt idx="94">
                  <c:v>1.0986122886681096</c:v>
                </c:pt>
                <c:pt idx="95">
                  <c:v>1.34768375594485</c:v>
                </c:pt>
                <c:pt idx="96">
                  <c:v>1.4522362755631972</c:v>
                </c:pt>
                <c:pt idx="97">
                  <c:v>0.94440444801873857</c:v>
                </c:pt>
                <c:pt idx="98">
                  <c:v>1.1446624014950486</c:v>
                </c:pt>
                <c:pt idx="99">
                  <c:v>0.76752836433134863</c:v>
                </c:pt>
                <c:pt idx="100">
                  <c:v>1.0860321793404939</c:v>
                </c:pt>
                <c:pt idx="101">
                  <c:v>1.2211872153765486</c:v>
                </c:pt>
                <c:pt idx="102">
                  <c:v>1.1107348367250678</c:v>
                </c:pt>
                <c:pt idx="103">
                  <c:v>1.0451647386430498</c:v>
                </c:pt>
                <c:pt idx="104">
                  <c:v>1.2378573555681025</c:v>
                </c:pt>
                <c:pt idx="105">
                  <c:v>1.3757114616816972</c:v>
                </c:pt>
                <c:pt idx="106">
                  <c:v>0.85498311915384551</c:v>
                </c:pt>
                <c:pt idx="107">
                  <c:v>0.99013815518990023</c:v>
                </c:pt>
                <c:pt idx="108">
                  <c:v>1.0148408125744743</c:v>
                </c:pt>
                <c:pt idx="109">
                  <c:v>1.1552453009332422</c:v>
                </c:pt>
                <c:pt idx="110">
                  <c:v>1.2211872153765486</c:v>
                </c:pt>
                <c:pt idx="111">
                  <c:v>0.85498311915384551</c:v>
                </c:pt>
                <c:pt idx="112">
                  <c:v>1.0451647386430498</c:v>
                </c:pt>
                <c:pt idx="113">
                  <c:v>1.0860321793404939</c:v>
                </c:pt>
                <c:pt idx="114">
                  <c:v>1.1446624014950486</c:v>
                </c:pt>
                <c:pt idx="115">
                  <c:v>1.0729586082894</c:v>
                </c:pt>
                <c:pt idx="116">
                  <c:v>1.0729586082894</c:v>
                </c:pt>
                <c:pt idx="117">
                  <c:v>1.2211872153765486</c:v>
                </c:pt>
                <c:pt idx="118">
                  <c:v>1.0986122886681096</c:v>
                </c:pt>
                <c:pt idx="119">
                  <c:v>1.1224319433288246</c:v>
                </c:pt>
                <c:pt idx="120">
                  <c:v>1.1499958486105291</c:v>
                </c:pt>
                <c:pt idx="121">
                  <c:v>0.96345725263205484</c:v>
                </c:pt>
                <c:pt idx="122">
                  <c:v>1.1705151462770069</c:v>
                </c:pt>
                <c:pt idx="123">
                  <c:v>1.0729586082894</c:v>
                </c:pt>
                <c:pt idx="124">
                  <c:v>1.1499958486105291</c:v>
                </c:pt>
                <c:pt idx="125">
                  <c:v>1.0451647386430498</c:v>
                </c:pt>
                <c:pt idx="126">
                  <c:v>1.1107348367250678</c:v>
                </c:pt>
                <c:pt idx="127">
                  <c:v>1.1754535082053872</c:v>
                </c:pt>
                <c:pt idx="128">
                  <c:v>1.3757114616816972</c:v>
                </c:pt>
                <c:pt idx="129">
                  <c:v>1.0662243725168938</c:v>
                </c:pt>
                <c:pt idx="130">
                  <c:v>1.0729586082894</c:v>
                </c:pt>
                <c:pt idx="131">
                  <c:v>1.1107348367250678</c:v>
                </c:pt>
                <c:pt idx="132">
                  <c:v>1.0662243725168938</c:v>
                </c:pt>
                <c:pt idx="133">
                  <c:v>1.5481302997137907</c:v>
                </c:pt>
                <c:pt idx="134">
                  <c:v>1.0593512767826485</c:v>
                </c:pt>
                <c:pt idx="135">
                  <c:v>0.94440444801873857</c:v>
                </c:pt>
                <c:pt idx="136">
                  <c:v>1.0593512767826485</c:v>
                </c:pt>
                <c:pt idx="137">
                  <c:v>1.030347484452772</c:v>
                </c:pt>
                <c:pt idx="138">
                  <c:v>0.91361334130840011</c:v>
                </c:pt>
                <c:pt idx="139">
                  <c:v>1.0986122886681096</c:v>
                </c:pt>
                <c:pt idx="140">
                  <c:v>1.0986122886681096</c:v>
                </c:pt>
                <c:pt idx="141">
                  <c:v>1.0860321793404939</c:v>
                </c:pt>
                <c:pt idx="142">
                  <c:v>0.92419624074659357</c:v>
                </c:pt>
                <c:pt idx="143">
                  <c:v>1.4324284687395967</c:v>
                </c:pt>
                <c:pt idx="144">
                  <c:v>1.3296613488547582</c:v>
                </c:pt>
                <c:pt idx="145">
                  <c:v>1.0523334737167045</c:v>
                </c:pt>
                <c:pt idx="146">
                  <c:v>0.8796857765384194</c:v>
                </c:pt>
                <c:pt idx="147">
                  <c:v>1.2537333718978541</c:v>
                </c:pt>
                <c:pt idx="148">
                  <c:v>1.0923815776640589</c:v>
                </c:pt>
                <c:pt idx="149">
                  <c:v>1.1337324605540517</c:v>
                </c:pt>
                <c:pt idx="150">
                  <c:v>1.3265605513006535</c:v>
                </c:pt>
                <c:pt idx="151">
                  <c:v>1.1945063128187032</c:v>
                </c:pt>
                <c:pt idx="152">
                  <c:v>1.0795594840547933</c:v>
                </c:pt>
                <c:pt idx="153">
                  <c:v>1.0451647386430498</c:v>
                </c:pt>
                <c:pt idx="154">
                  <c:v>1.1754535082053872</c:v>
                </c:pt>
                <c:pt idx="155">
                  <c:v>1.2125287199087951</c:v>
                </c:pt>
                <c:pt idx="156">
                  <c:v>1.1107348367250678</c:v>
                </c:pt>
                <c:pt idx="157">
                  <c:v>0.92419624074659357</c:v>
                </c:pt>
                <c:pt idx="158">
                  <c:v>1.1604133631118971</c:v>
                </c:pt>
                <c:pt idx="159">
                  <c:v>1.2036393042147413</c:v>
                </c:pt>
                <c:pt idx="160">
                  <c:v>1.0451647386430498</c:v>
                </c:pt>
                <c:pt idx="161">
                  <c:v>0.94440444801873857</c:v>
                </c:pt>
                <c:pt idx="162">
                  <c:v>1.0986122886681096</c:v>
                </c:pt>
                <c:pt idx="163">
                  <c:v>1.4847824320845024</c:v>
                </c:pt>
                <c:pt idx="164">
                  <c:v>1.4346883644013899</c:v>
                </c:pt>
                <c:pt idx="165">
                  <c:v>1.4606755448912936</c:v>
                </c:pt>
                <c:pt idx="166">
                  <c:v>1.0860321793404939</c:v>
                </c:pt>
                <c:pt idx="167">
                  <c:v>1.1107348367250678</c:v>
                </c:pt>
                <c:pt idx="168">
                  <c:v>1.0593512767826485</c:v>
                </c:pt>
                <c:pt idx="169">
                  <c:v>1.1604133631118971</c:v>
                </c:pt>
                <c:pt idx="170">
                  <c:v>1.4065025683920356</c:v>
                </c:pt>
                <c:pt idx="171">
                  <c:v>1.2211872153765486</c:v>
                </c:pt>
                <c:pt idx="172">
                  <c:v>1.0729586082894</c:v>
                </c:pt>
                <c:pt idx="173">
                  <c:v>0.85498311915384551</c:v>
                </c:pt>
                <c:pt idx="174">
                  <c:v>0.98147965972214668</c:v>
                </c:pt>
                <c:pt idx="175">
                  <c:v>1.1655025204888267</c:v>
                </c:pt>
                <c:pt idx="176">
                  <c:v>1.4648163848908129</c:v>
                </c:pt>
                <c:pt idx="177">
                  <c:v>1.0986122886681096</c:v>
                </c:pt>
                <c:pt idx="178">
                  <c:v>1.0451647386430498</c:v>
                </c:pt>
                <c:pt idx="179">
                  <c:v>1.4886360395515279</c:v>
                </c:pt>
                <c:pt idx="180">
                  <c:v>1.0860321793404939</c:v>
                </c:pt>
                <c:pt idx="181">
                  <c:v>1.5108664977177519</c:v>
                </c:pt>
                <c:pt idx="182">
                  <c:v>1.1604133631118971</c:v>
                </c:pt>
                <c:pt idx="183">
                  <c:v>1.1552453009332422</c:v>
                </c:pt>
                <c:pt idx="184">
                  <c:v>1.4015642064636551</c:v>
                </c:pt>
                <c:pt idx="185">
                  <c:v>1.0148408125744743</c:v>
                </c:pt>
                <c:pt idx="186">
                  <c:v>1.2036393042147413</c:v>
                </c:pt>
                <c:pt idx="187">
                  <c:v>1.3810449087971775</c:v>
                </c:pt>
                <c:pt idx="188">
                  <c:v>1.4208932923471052</c:v>
                </c:pt>
                <c:pt idx="189">
                  <c:v>1.0860321793404939</c:v>
                </c:pt>
                <c:pt idx="190">
                  <c:v>1.0860321793404939</c:v>
                </c:pt>
                <c:pt idx="191">
                  <c:v>1.4435777800954437</c:v>
                </c:pt>
                <c:pt idx="192">
                  <c:v>1.3417838969117164</c:v>
                </c:pt>
                <c:pt idx="193">
                  <c:v>1.0148408125744743</c:v>
                </c:pt>
                <c:pt idx="194">
                  <c:v>0.79929842426612363</c:v>
                </c:pt>
                <c:pt idx="195">
                  <c:v>1.0593512767826485</c:v>
                </c:pt>
                <c:pt idx="196">
                  <c:v>0.81411567845640143</c:v>
                </c:pt>
                <c:pt idx="197">
                  <c:v>1.1107348367250678</c:v>
                </c:pt>
                <c:pt idx="198">
                  <c:v>1.1446624014950486</c:v>
                </c:pt>
                <c:pt idx="199">
                  <c:v>1.1224319433288246</c:v>
                </c:pt>
                <c:pt idx="200">
                  <c:v>1.3862943611198904</c:v>
                </c:pt>
                <c:pt idx="201">
                  <c:v>1.3675477883455986</c:v>
                </c:pt>
                <c:pt idx="202">
                  <c:v>1.5350567286626973</c:v>
                </c:pt>
                <c:pt idx="203">
                  <c:v>1.5350567286626973</c:v>
                </c:pt>
                <c:pt idx="204">
                  <c:v>2.0509108982347013</c:v>
                </c:pt>
                <c:pt idx="205">
                  <c:v>1.5350567286626973</c:v>
                </c:pt>
                <c:pt idx="206">
                  <c:v>1.3591791479685731</c:v>
                </c:pt>
                <c:pt idx="207">
                  <c:v>1.8431430291704745</c:v>
                </c:pt>
                <c:pt idx="208">
                  <c:v>1.1446624014950486</c:v>
                </c:pt>
                <c:pt idx="209">
                  <c:v>1.1552453009332422</c:v>
                </c:pt>
                <c:pt idx="210">
                  <c:v>1.2537333718978541</c:v>
                </c:pt>
                <c:pt idx="211">
                  <c:v>1.1337324605540517</c:v>
                </c:pt>
                <c:pt idx="212">
                  <c:v>1.0378384364034581</c:v>
                </c:pt>
                <c:pt idx="213">
                  <c:v>1.185116020496471</c:v>
                </c:pt>
                <c:pt idx="214">
                  <c:v>0.99013815518990023</c:v>
                </c:pt>
                <c:pt idx="215">
                  <c:v>1.0729586082894</c:v>
                </c:pt>
                <c:pt idx="216">
                  <c:v>0.99013815518990023</c:v>
                </c:pt>
                <c:pt idx="217">
                  <c:v>1.0729586082894</c:v>
                </c:pt>
                <c:pt idx="218">
                  <c:v>1.1107348367250678</c:v>
                </c:pt>
                <c:pt idx="219">
                  <c:v>0.96345725263205484</c:v>
                </c:pt>
                <c:pt idx="220">
                  <c:v>1.185116020496471</c:v>
                </c:pt>
                <c:pt idx="221">
                  <c:v>1.1552453009332422</c:v>
                </c:pt>
                <c:pt idx="222">
                  <c:v>1.2613965446394202</c:v>
                </c:pt>
                <c:pt idx="223">
                  <c:v>1.1898442321604565</c:v>
                </c:pt>
                <c:pt idx="224">
                  <c:v>1.2125287199087951</c:v>
                </c:pt>
                <c:pt idx="225">
                  <c:v>1.2458898727611227</c:v>
                </c:pt>
                <c:pt idx="226">
                  <c:v>1.0795594840547933</c:v>
                </c:pt>
                <c:pt idx="227">
                  <c:v>1.1224319433288246</c:v>
                </c:pt>
                <c:pt idx="228">
                  <c:v>1.0451647386430498</c:v>
                </c:pt>
                <c:pt idx="229">
                  <c:v>0.90268340036740347</c:v>
                </c:pt>
                <c:pt idx="230">
                  <c:v>1.2458898727611227</c:v>
                </c:pt>
                <c:pt idx="231">
                  <c:v>1.8268796411139969</c:v>
                </c:pt>
                <c:pt idx="232">
                  <c:v>1.0860321793404939</c:v>
                </c:pt>
                <c:pt idx="233">
                  <c:v>0.85498311915384551</c:v>
                </c:pt>
                <c:pt idx="234">
                  <c:v>1.0860321793404939</c:v>
                </c:pt>
                <c:pt idx="235">
                  <c:v>2.2282039092226422</c:v>
                </c:pt>
              </c:numCache>
            </c:numRef>
          </c:xVal>
          <c:yVal>
            <c:numRef>
              <c:f>plan_trait_individuos!$W$3:$W$238</c:f>
              <c:numCache>
                <c:formatCode>General</c:formatCode>
                <c:ptCount val="236"/>
                <c:pt idx="0">
                  <c:v>3.5092979486624745</c:v>
                </c:pt>
                <c:pt idx="1">
                  <c:v>3.4783160121273422</c:v>
                </c:pt>
                <c:pt idx="2">
                  <c:v>3.5223286797246476</c:v>
                </c:pt>
                <c:pt idx="3">
                  <c:v>3.5324034084544551</c:v>
                </c:pt>
                <c:pt idx="4">
                  <c:v>3.6391908829329043</c:v>
                </c:pt>
                <c:pt idx="5">
                  <c:v>3.416102994589421</c:v>
                </c:pt>
                <c:pt idx="6">
                  <c:v>3.6626419293889581</c:v>
                </c:pt>
                <c:pt idx="7">
                  <c:v>3.3458648124759809</c:v>
                </c:pt>
                <c:pt idx="8">
                  <c:v>3.5004415177639161</c:v>
                </c:pt>
                <c:pt idx="9">
                  <c:v>3.5499006728356184</c:v>
                </c:pt>
                <c:pt idx="10">
                  <c:v>3.571283060403756</c:v>
                </c:pt>
                <c:pt idx="11">
                  <c:v>3.6888794541139367</c:v>
                </c:pt>
                <c:pt idx="12">
                  <c:v>3.3909401621065709</c:v>
                </c:pt>
                <c:pt idx="13">
                  <c:v>3.4376221866551431</c:v>
                </c:pt>
                <c:pt idx="14">
                  <c:v>3.6080987881283573</c:v>
                </c:pt>
                <c:pt idx="15">
                  <c:v>3.882242551419786</c:v>
                </c:pt>
                <c:pt idx="16">
                  <c:v>3.6270783796701491</c:v>
                </c:pt>
                <c:pt idx="17">
                  <c:v>3.443142054875473</c:v>
                </c:pt>
                <c:pt idx="18">
                  <c:v>3.509671515140365</c:v>
                </c:pt>
                <c:pt idx="19">
                  <c:v>3.4987150492242813</c:v>
                </c:pt>
                <c:pt idx="20">
                  <c:v>3.5975923363024465</c:v>
                </c:pt>
                <c:pt idx="21">
                  <c:v>2.8503111088520661</c:v>
                </c:pt>
                <c:pt idx="22">
                  <c:v>3.4902183100785042</c:v>
                </c:pt>
                <c:pt idx="23">
                  <c:v>3.5318970433826902</c:v>
                </c:pt>
                <c:pt idx="24">
                  <c:v>3.4201444310464892</c:v>
                </c:pt>
                <c:pt idx="25">
                  <c:v>3.2780886944980585</c:v>
                </c:pt>
                <c:pt idx="26">
                  <c:v>3.3766663799765082</c:v>
                </c:pt>
                <c:pt idx="27">
                  <c:v>3.393291872789717</c:v>
                </c:pt>
                <c:pt idx="28">
                  <c:v>3.7791680614496705</c:v>
                </c:pt>
                <c:pt idx="29">
                  <c:v>3.3405314774162012</c:v>
                </c:pt>
                <c:pt idx="30">
                  <c:v>3.6360734421331364</c:v>
                </c:pt>
                <c:pt idx="31">
                  <c:v>3.4965075614664802</c:v>
                </c:pt>
                <c:pt idx="32">
                  <c:v>3.5972147215951735</c:v>
                </c:pt>
                <c:pt idx="33">
                  <c:v>3.8744018924108414</c:v>
                </c:pt>
                <c:pt idx="34">
                  <c:v>3.7864542824981746</c:v>
                </c:pt>
                <c:pt idx="35">
                  <c:v>3.6479939626231963</c:v>
                </c:pt>
                <c:pt idx="36">
                  <c:v>3.6198881756551615</c:v>
                </c:pt>
                <c:pt idx="37">
                  <c:v>3.5971262699628617</c:v>
                </c:pt>
                <c:pt idx="38">
                  <c:v>3.2849893950104345</c:v>
                </c:pt>
                <c:pt idx="39">
                  <c:v>3.2384131256908448</c:v>
                </c:pt>
                <c:pt idx="40">
                  <c:v>3.4578303939272881</c:v>
                </c:pt>
                <c:pt idx="41">
                  <c:v>3.4868341862571643</c:v>
                </c:pt>
                <c:pt idx="42">
                  <c:v>3.5260951981426256</c:v>
                </c:pt>
                <c:pt idx="43">
                  <c:v>3.4396676654992646</c:v>
                </c:pt>
                <c:pt idx="44">
                  <c:v>3.3696926482009162</c:v>
                </c:pt>
                <c:pt idx="45">
                  <c:v>3.3441881982704236</c:v>
                </c:pt>
                <c:pt idx="46">
                  <c:v>3.4751216313889661</c:v>
                </c:pt>
                <c:pt idx="47">
                  <c:v>3.4849688577557907</c:v>
                </c:pt>
                <c:pt idx="48">
                  <c:v>3.4714377254340398</c:v>
                </c:pt>
                <c:pt idx="49">
                  <c:v>3.3592803132269684</c:v>
                </c:pt>
                <c:pt idx="50">
                  <c:v>3.3671858220994073</c:v>
                </c:pt>
                <c:pt idx="51">
                  <c:v>3.4467469938945623</c:v>
                </c:pt>
                <c:pt idx="52">
                  <c:v>3.4493371391211669</c:v>
                </c:pt>
                <c:pt idx="53">
                  <c:v>3.469462185877493</c:v>
                </c:pt>
                <c:pt idx="54">
                  <c:v>3.4234876487986896</c:v>
                </c:pt>
                <c:pt idx="55">
                  <c:v>3.4935469870456264</c:v>
                </c:pt>
                <c:pt idx="56">
                  <c:v>3.4919513103360722</c:v>
                </c:pt>
                <c:pt idx="57">
                  <c:v>3.6730684363690589</c:v>
                </c:pt>
                <c:pt idx="58">
                  <c:v>3.3909401621065709</c:v>
                </c:pt>
                <c:pt idx="59">
                  <c:v>3.388374371111714</c:v>
                </c:pt>
                <c:pt idx="60">
                  <c:v>3.4632068545705827</c:v>
                </c:pt>
                <c:pt idx="61">
                  <c:v>3.4011973816621555</c:v>
                </c:pt>
                <c:pt idx="62">
                  <c:v>3.5399678561229133</c:v>
                </c:pt>
                <c:pt idx="63">
                  <c:v>3.4736311402254829</c:v>
                </c:pt>
                <c:pt idx="64">
                  <c:v>3.4373609480744514</c:v>
                </c:pt>
                <c:pt idx="65">
                  <c:v>3.4065370995397375</c:v>
                </c:pt>
                <c:pt idx="66">
                  <c:v>3.4510961581547819</c:v>
                </c:pt>
                <c:pt idx="67">
                  <c:v>3.5850037219059034</c:v>
                </c:pt>
                <c:pt idx="68">
                  <c:v>3.6281056018492848</c:v>
                </c:pt>
                <c:pt idx="69">
                  <c:v>3.406066099125276</c:v>
                </c:pt>
                <c:pt idx="70">
                  <c:v>3.3773777270014405</c:v>
                </c:pt>
                <c:pt idx="71">
                  <c:v>3.5012322458122682</c:v>
                </c:pt>
                <c:pt idx="72">
                  <c:v>3.4793432343064783</c:v>
                </c:pt>
                <c:pt idx="73">
                  <c:v>3.4722657869620748</c:v>
                </c:pt>
                <c:pt idx="74">
                  <c:v>3.4196857899727875</c:v>
                </c:pt>
                <c:pt idx="75">
                  <c:v>3.4278104439158423</c:v>
                </c:pt>
                <c:pt idx="76">
                  <c:v>3.4642091410636073</c:v>
                </c:pt>
                <c:pt idx="77">
                  <c:v>3.4525131013004162</c:v>
                </c:pt>
                <c:pt idx="78">
                  <c:v>3.6109249995007384</c:v>
                </c:pt>
                <c:pt idx="79">
                  <c:v>3.3890748336051972</c:v>
                </c:pt>
                <c:pt idx="80">
                  <c:v>3.3942248107586486</c:v>
                </c:pt>
                <c:pt idx="81">
                  <c:v>3.4476586956597082</c:v>
                </c:pt>
                <c:pt idx="82">
                  <c:v>3.4440738319723194</c:v>
                </c:pt>
                <c:pt idx="83">
                  <c:v>3.4236773995240899</c:v>
                </c:pt>
                <c:pt idx="84">
                  <c:v>3.2109300172635824</c:v>
                </c:pt>
                <c:pt idx="85">
                  <c:v>3.4015308817733501</c:v>
                </c:pt>
                <c:pt idx="86">
                  <c:v>3.2109300172635824</c:v>
                </c:pt>
                <c:pt idx="87">
                  <c:v>3.4065568418719354</c:v>
                </c:pt>
                <c:pt idx="88">
                  <c:v>3.2482941741198297</c:v>
                </c:pt>
                <c:pt idx="89">
                  <c:v>3.4357563977085466</c:v>
                </c:pt>
                <c:pt idx="90">
                  <c:v>1.1600379172302679</c:v>
                </c:pt>
                <c:pt idx="91">
                  <c:v>3.3943371457621487</c:v>
                </c:pt>
                <c:pt idx="92">
                  <c:v>3.2884495108742429</c:v>
                </c:pt>
                <c:pt idx="93">
                  <c:v>3.4314449482717162</c:v>
                </c:pt>
                <c:pt idx="94">
                  <c:v>3.3440389678222071</c:v>
                </c:pt>
                <c:pt idx="95">
                  <c:v>3.4645005994275677</c:v>
                </c:pt>
                <c:pt idx="96">
                  <c:v>1.1868210540520614</c:v>
                </c:pt>
                <c:pt idx="97">
                  <c:v>3.4623147992455143</c:v>
                </c:pt>
                <c:pt idx="98">
                  <c:v>3.3551472688352164</c:v>
                </c:pt>
                <c:pt idx="99">
                  <c:v>3.4951515127099668</c:v>
                </c:pt>
                <c:pt idx="100">
                  <c:v>3.2834156731265276</c:v>
                </c:pt>
                <c:pt idx="101">
                  <c:v>3.497311655918546</c:v>
                </c:pt>
                <c:pt idx="102">
                  <c:v>3.3890748336051972</c:v>
                </c:pt>
                <c:pt idx="103">
                  <c:v>3.3736758691535478</c:v>
                </c:pt>
                <c:pt idx="104">
                  <c:v>3.3772631612731567</c:v>
                </c:pt>
                <c:pt idx="105">
                  <c:v>3.4364728936907203</c:v>
                </c:pt>
                <c:pt idx="106">
                  <c:v>3.7989772310036778</c:v>
                </c:pt>
                <c:pt idx="107">
                  <c:v>3.4043109994825387</c:v>
                </c:pt>
                <c:pt idx="108">
                  <c:v>3.4849688577557907</c:v>
                </c:pt>
                <c:pt idx="109">
                  <c:v>3.4987150492242813</c:v>
                </c:pt>
                <c:pt idx="110">
                  <c:v>3.4609440117476713</c:v>
                </c:pt>
                <c:pt idx="111">
                  <c:v>3.4625049943824648</c:v>
                </c:pt>
                <c:pt idx="112">
                  <c:v>3.2723233748932605</c:v>
                </c:pt>
                <c:pt idx="113">
                  <c:v>3.2577732425131898</c:v>
                </c:pt>
                <c:pt idx="114">
                  <c:v>3.4403050771755233</c:v>
                </c:pt>
                <c:pt idx="115">
                  <c:v>3.3813886879641077</c:v>
                </c:pt>
                <c:pt idx="116">
                  <c:v>3.5998702261725062</c:v>
                </c:pt>
                <c:pt idx="117">
                  <c:v>1.1767080574218221</c:v>
                </c:pt>
                <c:pt idx="118">
                  <c:v>3.4760986898352733</c:v>
                </c:pt>
                <c:pt idx="119">
                  <c:v>3.3773777270014405</c:v>
                </c:pt>
                <c:pt idx="120">
                  <c:v>1.2478994241878414</c:v>
                </c:pt>
                <c:pt idx="121">
                  <c:v>3.3540308609042557</c:v>
                </c:pt>
                <c:pt idx="122">
                  <c:v>3.4446053705642528</c:v>
                </c:pt>
                <c:pt idx="123">
                  <c:v>3.5120088703811718</c:v>
                </c:pt>
                <c:pt idx="124">
                  <c:v>3.5134432455015379</c:v>
                </c:pt>
                <c:pt idx="125">
                  <c:v>3.454644931687215</c:v>
                </c:pt>
                <c:pt idx="126">
                  <c:v>3.4944353492630236</c:v>
                </c:pt>
                <c:pt idx="127">
                  <c:v>3.5066777189188323</c:v>
                </c:pt>
                <c:pt idx="128">
                  <c:v>3.5070904609046738</c:v>
                </c:pt>
                <c:pt idx="129">
                  <c:v>3.4555642045321466</c:v>
                </c:pt>
                <c:pt idx="130">
                  <c:v>3.4913895831784361</c:v>
                </c:pt>
                <c:pt idx="131">
                  <c:v>3.4110537403239727</c:v>
                </c:pt>
                <c:pt idx="132">
                  <c:v>3.47707040975311</c:v>
                </c:pt>
                <c:pt idx="133">
                  <c:v>3.4625049943824653</c:v>
                </c:pt>
                <c:pt idx="134">
                  <c:v>3.3832999797076679</c:v>
                </c:pt>
                <c:pt idx="135">
                  <c:v>3.4123043786708531</c:v>
                </c:pt>
                <c:pt idx="136">
                  <c:v>3.4404583935476167</c:v>
                </c:pt>
                <c:pt idx="137">
                  <c:v>3.469462185877493</c:v>
                </c:pt>
                <c:pt idx="138">
                  <c:v>3.4430954853811917</c:v>
                </c:pt>
                <c:pt idx="139">
                  <c:v>3.5742165457937967</c:v>
                </c:pt>
                <c:pt idx="140">
                  <c:v>3.6018680771243066</c:v>
                </c:pt>
                <c:pt idx="141">
                  <c:v>3.6324666919546007</c:v>
                </c:pt>
                <c:pt idx="142">
                  <c:v>3.5184550157437231</c:v>
                </c:pt>
                <c:pt idx="143">
                  <c:v>3.3958852685627043</c:v>
                </c:pt>
                <c:pt idx="144">
                  <c:v>3.537873101600824</c:v>
                </c:pt>
                <c:pt idx="145">
                  <c:v>3.5120147177511316</c:v>
                </c:pt>
                <c:pt idx="146">
                  <c:v>3.2634489498531134</c:v>
                </c:pt>
                <c:pt idx="147">
                  <c:v>3.4467469938945623</c:v>
                </c:pt>
                <c:pt idx="148">
                  <c:v>3.3619657185894489</c:v>
                </c:pt>
                <c:pt idx="149">
                  <c:v>3.4912403527302192</c:v>
                </c:pt>
                <c:pt idx="150">
                  <c:v>3.5787142271377759</c:v>
                </c:pt>
                <c:pt idx="151">
                  <c:v>3.4106638731693883</c:v>
                </c:pt>
                <c:pt idx="152">
                  <c:v>3.5551695041748426</c:v>
                </c:pt>
                <c:pt idx="153">
                  <c:v>3.4656947678738002</c:v>
                </c:pt>
                <c:pt idx="154">
                  <c:v>3.4495193050788839</c:v>
                </c:pt>
                <c:pt idx="155">
                  <c:v>3.5324034084544551</c:v>
                </c:pt>
                <c:pt idx="156">
                  <c:v>3.484385013409522</c:v>
                </c:pt>
                <c:pt idx="157">
                  <c:v>3.4825230065176593</c:v>
                </c:pt>
                <c:pt idx="158">
                  <c:v>3.2822378933784195</c:v>
                </c:pt>
                <c:pt idx="159">
                  <c:v>3.5838524385673045</c:v>
                </c:pt>
                <c:pt idx="160">
                  <c:v>3.4091825576104577</c:v>
                </c:pt>
                <c:pt idx="161">
                  <c:v>3.4123043786708531</c:v>
                </c:pt>
                <c:pt idx="162">
                  <c:v>3.5065578973199818</c:v>
                </c:pt>
                <c:pt idx="163">
                  <c:v>3.4568599905248019</c:v>
                </c:pt>
                <c:pt idx="164">
                  <c:v>3.3936253729009112</c:v>
                </c:pt>
                <c:pt idx="165">
                  <c:v>3.5160581975292811</c:v>
                </c:pt>
                <c:pt idx="166">
                  <c:v>3.4886787991628889</c:v>
                </c:pt>
                <c:pt idx="167">
                  <c:v>3.4742326419455041</c:v>
                </c:pt>
                <c:pt idx="168">
                  <c:v>3.4404583935476167</c:v>
                </c:pt>
                <c:pt idx="169">
                  <c:v>3.4447568228761942</c:v>
                </c:pt>
                <c:pt idx="170">
                  <c:v>3.3809891743900105</c:v>
                </c:pt>
                <c:pt idx="171">
                  <c:v>3.4792931504158675</c:v>
                </c:pt>
                <c:pt idx="172">
                  <c:v>3.4596408848638558</c:v>
                </c:pt>
                <c:pt idx="173">
                  <c:v>3.501725707535746</c:v>
                </c:pt>
                <c:pt idx="174">
                  <c:v>3.5723972318783943</c:v>
                </c:pt>
                <c:pt idx="175">
                  <c:v>3.5529963508062679</c:v>
                </c:pt>
                <c:pt idx="176">
                  <c:v>3.4980282453690941</c:v>
                </c:pt>
                <c:pt idx="177">
                  <c:v>3.4446824936018943</c:v>
                </c:pt>
                <c:pt idx="178">
                  <c:v>3.3856520602002638</c:v>
                </c:pt>
                <c:pt idx="179">
                  <c:v>3.4166387388869017</c:v>
                </c:pt>
                <c:pt idx="180">
                  <c:v>3.5191380066475975</c:v>
                </c:pt>
                <c:pt idx="181">
                  <c:v>3.3174472395845491</c:v>
                </c:pt>
                <c:pt idx="182">
                  <c:v>3.4447568228761942</c:v>
                </c:pt>
                <c:pt idx="183">
                  <c:v>3.4194656775701406</c:v>
                </c:pt>
                <c:pt idx="184">
                  <c:v>1.0833424433243453</c:v>
                </c:pt>
                <c:pt idx="185">
                  <c:v>3.4159759862688395</c:v>
                </c:pt>
                <c:pt idx="186">
                  <c:v>3.4503210459427822</c:v>
                </c:pt>
                <c:pt idx="187">
                  <c:v>3.3194354569952389</c:v>
                </c:pt>
                <c:pt idx="188">
                  <c:v>3.4466411581084775</c:v>
                </c:pt>
                <c:pt idx="189">
                  <c:v>3.3566190771498223</c:v>
                </c:pt>
                <c:pt idx="190">
                  <c:v>3.4465673138127619</c:v>
                </c:pt>
                <c:pt idx="191">
                  <c:v>3.4084524838241737</c:v>
                </c:pt>
                <c:pt idx="192">
                  <c:v>3.4031482314515338</c:v>
                </c:pt>
                <c:pt idx="193">
                  <c:v>3.4624960019037321</c:v>
                </c:pt>
                <c:pt idx="194">
                  <c:v>3.4773676947499319</c:v>
                </c:pt>
                <c:pt idx="195">
                  <c:v>3.3832999797076679</c:v>
                </c:pt>
                <c:pt idx="196">
                  <c:v>3.5679109562174802</c:v>
                </c:pt>
                <c:pt idx="197">
                  <c:v>3.3319164197652489</c:v>
                </c:pt>
                <c:pt idx="198">
                  <c:v>3.4704581153462111</c:v>
                </c:pt>
                <c:pt idx="199">
                  <c:v>3.4314449482717162</c:v>
                </c:pt>
                <c:pt idx="200">
                  <c:v>3.4965075614664802</c:v>
                </c:pt>
                <c:pt idx="201">
                  <c:v>3.499986662109984</c:v>
                </c:pt>
                <c:pt idx="202">
                  <c:v>3.5401170865711298</c:v>
                </c:pt>
                <c:pt idx="203">
                  <c:v>3.5401170865711298</c:v>
                </c:pt>
                <c:pt idx="204">
                  <c:v>3.4297280251072899</c:v>
                </c:pt>
                <c:pt idx="205">
                  <c:v>3.7119673434977889</c:v>
                </c:pt>
                <c:pt idx="206">
                  <c:v>3.5160181752325785</c:v>
                </c:pt>
                <c:pt idx="207">
                  <c:v>3.503964501546994</c:v>
                </c:pt>
                <c:pt idx="208">
                  <c:v>3.4900665867345873</c:v>
                </c:pt>
                <c:pt idx="209">
                  <c:v>3.4794836872963937</c:v>
                </c:pt>
                <c:pt idx="210">
                  <c:v>3.3001435197026869</c:v>
                </c:pt>
                <c:pt idx="211">
                  <c:v>3.510658438587321</c:v>
                </c:pt>
                <c:pt idx="212">
                  <c:v>3.4048128200868586</c:v>
                </c:pt>
                <c:pt idx="213">
                  <c:v>3.4398567927878001</c:v>
                </c:pt>
                <c:pt idx="214">
                  <c:v>3.6733009389221669</c:v>
                </c:pt>
                <c:pt idx="215">
                  <c:v>3.4488299687596404</c:v>
                </c:pt>
                <c:pt idx="216">
                  <c:v>3.4287024526066978</c:v>
                </c:pt>
                <c:pt idx="217">
                  <c:v>3.4488299687596404</c:v>
                </c:pt>
                <c:pt idx="218">
                  <c:v>3.484385013409522</c:v>
                </c:pt>
                <c:pt idx="219">
                  <c:v>3.5904196389684859</c:v>
                </c:pt>
                <c:pt idx="220">
                  <c:v>3.4688443296610525</c:v>
                </c:pt>
                <c:pt idx="221">
                  <c:v>3.4891455982081303</c:v>
                </c:pt>
                <c:pt idx="222">
                  <c:v>3.3925638055181033</c:v>
                </c:pt>
                <c:pt idx="223">
                  <c:v>3.5106361336319596</c:v>
                </c:pt>
                <c:pt idx="224">
                  <c:v>3.4879516458836211</c:v>
                </c:pt>
                <c:pt idx="225">
                  <c:v>3.4545904930312936</c:v>
                </c:pt>
                <c:pt idx="226">
                  <c:v>3.4530400090984625</c:v>
                </c:pt>
                <c:pt idx="227">
                  <c:v>3.4827382426592668</c:v>
                </c:pt>
                <c:pt idx="228">
                  <c:v>3.454644931687215</c:v>
                </c:pt>
                <c:pt idx="229">
                  <c:v>3.4411220214862803</c:v>
                </c:pt>
                <c:pt idx="230">
                  <c:v>3.4080704773964006</c:v>
                </c:pt>
                <c:pt idx="231">
                  <c:v>3.3089187959362651</c:v>
                </c:pt>
                <c:pt idx="232">
                  <c:v>3.5191380066475975</c:v>
                </c:pt>
                <c:pt idx="233">
                  <c:v>3.5876681373364709</c:v>
                </c:pt>
                <c:pt idx="234">
                  <c:v>3.5191380066475975</c:v>
                </c:pt>
                <c:pt idx="235">
                  <c:v>3.9943723588487265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5-4958-AFB4-E70CEC5450CF}"/>
            </c:ext>
          </c:extLst>
        </c:ser>
        <c:ser>
          <c:idx val="0"/>
          <c:order val="1"/>
          <c:tx>
            <c:v>Tail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71069049393667"/>
                  <c:y val="4.466069099853122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aseline="0"/>
                      <a:t>y = -0.5125x + 3.9836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0.1223***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plan_trait_individuos!$U$3:$U$238</c:f>
              <c:numCache>
                <c:formatCode>General</c:formatCode>
                <c:ptCount val="236"/>
                <c:pt idx="0">
                  <c:v>1.1446624014950486</c:v>
                </c:pt>
                <c:pt idx="1">
                  <c:v>1.0860321793404939</c:v>
                </c:pt>
                <c:pt idx="2">
                  <c:v>1.2651630630573982</c:v>
                </c:pt>
                <c:pt idx="3">
                  <c:v>1.2125287199087951</c:v>
                </c:pt>
                <c:pt idx="4">
                  <c:v>0.76752836433134863</c:v>
                </c:pt>
                <c:pt idx="5">
                  <c:v>1.2378573555681025</c:v>
                </c:pt>
                <c:pt idx="6">
                  <c:v>1.0378384364034581</c:v>
                </c:pt>
                <c:pt idx="7">
                  <c:v>1.3990673158872693</c:v>
                </c:pt>
                <c:pt idx="8">
                  <c:v>1.1047286682241753</c:v>
                </c:pt>
                <c:pt idx="9">
                  <c:v>1.2458898727611227</c:v>
                </c:pt>
                <c:pt idx="10">
                  <c:v>1.1337324605540517</c:v>
                </c:pt>
                <c:pt idx="11">
                  <c:v>1.0986122886681096</c:v>
                </c:pt>
                <c:pt idx="12">
                  <c:v>1.3965515806754749</c:v>
                </c:pt>
                <c:pt idx="13">
                  <c:v>0.94440444801873857</c:v>
                </c:pt>
                <c:pt idx="14">
                  <c:v>1.0923815776640589</c:v>
                </c:pt>
                <c:pt idx="15">
                  <c:v>0.67163434018075485</c:v>
                </c:pt>
                <c:pt idx="16">
                  <c:v>1.1604133631118971</c:v>
                </c:pt>
                <c:pt idx="17">
                  <c:v>1.1107348367250678</c:v>
                </c:pt>
                <c:pt idx="18">
                  <c:v>0.99013815518990023</c:v>
                </c:pt>
                <c:pt idx="19">
                  <c:v>1.1552453009332422</c:v>
                </c:pt>
                <c:pt idx="20">
                  <c:v>1.8404869726207487</c:v>
                </c:pt>
                <c:pt idx="21">
                  <c:v>2.2854873281981956</c:v>
                </c:pt>
                <c:pt idx="22">
                  <c:v>1.297273432703542</c:v>
                </c:pt>
                <c:pt idx="23">
                  <c:v>1.5179589638668469</c:v>
                </c:pt>
                <c:pt idx="24">
                  <c:v>1.1337324605540517</c:v>
                </c:pt>
                <c:pt idx="25">
                  <c:v>0.99857742451799691</c:v>
                </c:pt>
                <c:pt idx="26">
                  <c:v>0.95406696030982285</c:v>
                </c:pt>
                <c:pt idx="27">
                  <c:v>0.92419624074659357</c:v>
                </c:pt>
                <c:pt idx="28">
                  <c:v>1.6589112474735246</c:v>
                </c:pt>
                <c:pt idx="29">
                  <c:v>1.4301531470494635</c:v>
                </c:pt>
                <c:pt idx="30">
                  <c:v>1.208113644325455</c:v>
                </c:pt>
                <c:pt idx="31">
                  <c:v>2.3025850929940455</c:v>
                </c:pt>
                <c:pt idx="32">
                  <c:v>1.0662243725168938</c:v>
                </c:pt>
                <c:pt idx="33">
                  <c:v>0.56824936407947502</c:v>
                </c:pt>
                <c:pt idx="34">
                  <c:v>0.71335538783209018</c:v>
                </c:pt>
                <c:pt idx="35">
                  <c:v>1.1803197746791048</c:v>
                </c:pt>
                <c:pt idx="36">
                  <c:v>1.0148408125744743</c:v>
                </c:pt>
                <c:pt idx="37">
                  <c:v>0.90268340036740347</c:v>
                </c:pt>
                <c:pt idx="38">
                  <c:v>1.2688874965901065</c:v>
                </c:pt>
                <c:pt idx="39">
                  <c:v>1.2613965446394202</c:v>
                </c:pt>
                <c:pt idx="40">
                  <c:v>1.8404869726207487</c:v>
                </c:pt>
                <c:pt idx="41">
                  <c:v>1.3006575565248815</c:v>
                </c:pt>
                <c:pt idx="42">
                  <c:v>1.2613965446394202</c:v>
                </c:pt>
                <c:pt idx="43">
                  <c:v>1.1655025204888267</c:v>
                </c:pt>
                <c:pt idx="44">
                  <c:v>1.0729586082894</c:v>
                </c:pt>
                <c:pt idx="45">
                  <c:v>1.0378384364034581</c:v>
                </c:pt>
                <c:pt idx="46">
                  <c:v>1.4301531470494635</c:v>
                </c:pt>
                <c:pt idx="47">
                  <c:v>1.0148408125744743</c:v>
                </c:pt>
                <c:pt idx="48">
                  <c:v>1.1337324605540517</c:v>
                </c:pt>
                <c:pt idx="49">
                  <c:v>1.2458898727611227</c:v>
                </c:pt>
                <c:pt idx="50">
                  <c:v>1.0148408125744743</c:v>
                </c:pt>
                <c:pt idx="51">
                  <c:v>1.2537333718978541</c:v>
                </c:pt>
                <c:pt idx="52">
                  <c:v>0.98147965972214668</c:v>
                </c:pt>
                <c:pt idx="53">
                  <c:v>1.030347484452772</c:v>
                </c:pt>
                <c:pt idx="54">
                  <c:v>1.6199374681205572</c:v>
                </c:pt>
                <c:pt idx="55">
                  <c:v>1.1604133631118971</c:v>
                </c:pt>
                <c:pt idx="56">
                  <c:v>1.4847824320845024</c:v>
                </c:pt>
                <c:pt idx="57">
                  <c:v>1.1552453009332422</c:v>
                </c:pt>
                <c:pt idx="58">
                  <c:v>1.3965515806754749</c:v>
                </c:pt>
                <c:pt idx="59">
                  <c:v>1.1655025204888267</c:v>
                </c:pt>
                <c:pt idx="60">
                  <c:v>1.835110511977454</c:v>
                </c:pt>
                <c:pt idx="61">
                  <c:v>2.3025850929940455</c:v>
                </c:pt>
                <c:pt idx="62">
                  <c:v>1.5958305809273485</c:v>
                </c:pt>
                <c:pt idx="63">
                  <c:v>1.3138606025565633</c:v>
                </c:pt>
                <c:pt idx="64">
                  <c:v>0.98147965972214668</c:v>
                </c:pt>
                <c:pt idx="65">
                  <c:v>1.8404869726207487</c:v>
                </c:pt>
                <c:pt idx="66">
                  <c:v>2.1836934450144678</c:v>
                </c:pt>
                <c:pt idx="67">
                  <c:v>1.320271056532526</c:v>
                </c:pt>
                <c:pt idx="68">
                  <c:v>1.6702117646987518</c:v>
                </c:pt>
                <c:pt idx="69">
                  <c:v>1.1991040868628153</c:v>
                </c:pt>
                <c:pt idx="70">
                  <c:v>1.1224319433288246</c:v>
                </c:pt>
                <c:pt idx="71">
                  <c:v>0.99857742451799691</c:v>
                </c:pt>
                <c:pt idx="72">
                  <c:v>1.5958305809273485</c:v>
                </c:pt>
                <c:pt idx="73">
                  <c:v>0.93445346030217824</c:v>
                </c:pt>
                <c:pt idx="74">
                  <c:v>1.1446624014950486</c:v>
                </c:pt>
                <c:pt idx="75">
                  <c:v>1.0148408125744743</c:v>
                </c:pt>
                <c:pt idx="76">
                  <c:v>0.99013815518990023</c:v>
                </c:pt>
                <c:pt idx="77">
                  <c:v>0.99013815518990023</c:v>
                </c:pt>
                <c:pt idx="78">
                  <c:v>0.85498311915384551</c:v>
                </c:pt>
                <c:pt idx="79">
                  <c:v>1.1107348367250678</c:v>
                </c:pt>
                <c:pt idx="80">
                  <c:v>1.1166346957582016</c:v>
                </c:pt>
                <c:pt idx="81">
                  <c:v>1.297273432703542</c:v>
                </c:pt>
                <c:pt idx="82">
                  <c:v>0.99857742451799691</c:v>
                </c:pt>
                <c:pt idx="83">
                  <c:v>1.6067605218683456</c:v>
                </c:pt>
                <c:pt idx="84">
                  <c:v>0.96345725263205484</c:v>
                </c:pt>
                <c:pt idx="85">
                  <c:v>1.2036393042147413</c:v>
                </c:pt>
                <c:pt idx="86">
                  <c:v>0.96345725263205484</c:v>
                </c:pt>
                <c:pt idx="87">
                  <c:v>1.0593512767826485</c:v>
                </c:pt>
                <c:pt idx="88">
                  <c:v>1.1337324605540517</c:v>
                </c:pt>
                <c:pt idx="89">
                  <c:v>1.0860321793404939</c:v>
                </c:pt>
                <c:pt idx="90">
                  <c:v>1.2378573555681025</c:v>
                </c:pt>
                <c:pt idx="91">
                  <c:v>1.3505949826011014</c:v>
                </c:pt>
                <c:pt idx="92">
                  <c:v>1.4564826174890071</c:v>
                </c:pt>
                <c:pt idx="93">
                  <c:v>1.1224319433288246</c:v>
                </c:pt>
                <c:pt idx="94">
                  <c:v>1.0986122886681096</c:v>
                </c:pt>
                <c:pt idx="95">
                  <c:v>1.34768375594485</c:v>
                </c:pt>
                <c:pt idx="96">
                  <c:v>1.4522362755631972</c:v>
                </c:pt>
                <c:pt idx="97">
                  <c:v>0.94440444801873857</c:v>
                </c:pt>
                <c:pt idx="98">
                  <c:v>1.1446624014950486</c:v>
                </c:pt>
                <c:pt idx="99">
                  <c:v>0.76752836433134863</c:v>
                </c:pt>
                <c:pt idx="100">
                  <c:v>1.0860321793404939</c:v>
                </c:pt>
                <c:pt idx="101">
                  <c:v>1.2211872153765486</c:v>
                </c:pt>
                <c:pt idx="102">
                  <c:v>1.1107348367250678</c:v>
                </c:pt>
                <c:pt idx="103">
                  <c:v>1.0451647386430498</c:v>
                </c:pt>
                <c:pt idx="104">
                  <c:v>1.2378573555681025</c:v>
                </c:pt>
                <c:pt idx="105">
                  <c:v>1.3757114616816972</c:v>
                </c:pt>
                <c:pt idx="106">
                  <c:v>0.85498311915384551</c:v>
                </c:pt>
                <c:pt idx="107">
                  <c:v>0.99013815518990023</c:v>
                </c:pt>
                <c:pt idx="108">
                  <c:v>1.0148408125744743</c:v>
                </c:pt>
                <c:pt idx="109">
                  <c:v>1.1552453009332422</c:v>
                </c:pt>
                <c:pt idx="110">
                  <c:v>1.2211872153765486</c:v>
                </c:pt>
                <c:pt idx="111">
                  <c:v>0.85498311915384551</c:v>
                </c:pt>
                <c:pt idx="112">
                  <c:v>1.0451647386430498</c:v>
                </c:pt>
                <c:pt idx="113">
                  <c:v>1.0860321793404939</c:v>
                </c:pt>
                <c:pt idx="114">
                  <c:v>1.1446624014950486</c:v>
                </c:pt>
                <c:pt idx="115">
                  <c:v>1.0729586082894</c:v>
                </c:pt>
                <c:pt idx="116">
                  <c:v>1.0729586082894</c:v>
                </c:pt>
                <c:pt idx="117">
                  <c:v>1.2211872153765486</c:v>
                </c:pt>
                <c:pt idx="118">
                  <c:v>1.0986122886681096</c:v>
                </c:pt>
                <c:pt idx="119">
                  <c:v>1.1224319433288246</c:v>
                </c:pt>
                <c:pt idx="120">
                  <c:v>1.1499958486105291</c:v>
                </c:pt>
                <c:pt idx="121">
                  <c:v>0.96345725263205484</c:v>
                </c:pt>
                <c:pt idx="122">
                  <c:v>1.1705151462770069</c:v>
                </c:pt>
                <c:pt idx="123">
                  <c:v>1.0729586082894</c:v>
                </c:pt>
                <c:pt idx="124">
                  <c:v>1.1499958486105291</c:v>
                </c:pt>
                <c:pt idx="125">
                  <c:v>1.0451647386430498</c:v>
                </c:pt>
                <c:pt idx="126">
                  <c:v>1.1107348367250678</c:v>
                </c:pt>
                <c:pt idx="127">
                  <c:v>1.1754535082053872</c:v>
                </c:pt>
                <c:pt idx="128">
                  <c:v>1.3757114616816972</c:v>
                </c:pt>
                <c:pt idx="129">
                  <c:v>1.0662243725168938</c:v>
                </c:pt>
                <c:pt idx="130">
                  <c:v>1.0729586082894</c:v>
                </c:pt>
                <c:pt idx="131">
                  <c:v>1.1107348367250678</c:v>
                </c:pt>
                <c:pt idx="132">
                  <c:v>1.0662243725168938</c:v>
                </c:pt>
                <c:pt idx="133">
                  <c:v>1.5481302997137907</c:v>
                </c:pt>
                <c:pt idx="134">
                  <c:v>1.0593512767826485</c:v>
                </c:pt>
                <c:pt idx="135">
                  <c:v>0.94440444801873857</c:v>
                </c:pt>
                <c:pt idx="136">
                  <c:v>1.0593512767826485</c:v>
                </c:pt>
                <c:pt idx="137">
                  <c:v>1.030347484452772</c:v>
                </c:pt>
                <c:pt idx="138">
                  <c:v>0.91361334130840011</c:v>
                </c:pt>
                <c:pt idx="139">
                  <c:v>1.0986122886681096</c:v>
                </c:pt>
                <c:pt idx="140">
                  <c:v>1.0986122886681096</c:v>
                </c:pt>
                <c:pt idx="141">
                  <c:v>1.0860321793404939</c:v>
                </c:pt>
                <c:pt idx="142">
                  <c:v>0.92419624074659357</c:v>
                </c:pt>
                <c:pt idx="143">
                  <c:v>1.4324284687395967</c:v>
                </c:pt>
                <c:pt idx="144">
                  <c:v>1.3296613488547582</c:v>
                </c:pt>
                <c:pt idx="145">
                  <c:v>1.0523334737167045</c:v>
                </c:pt>
                <c:pt idx="146">
                  <c:v>0.8796857765384194</c:v>
                </c:pt>
                <c:pt idx="147">
                  <c:v>1.2537333718978541</c:v>
                </c:pt>
                <c:pt idx="148">
                  <c:v>1.0923815776640589</c:v>
                </c:pt>
                <c:pt idx="149">
                  <c:v>1.1337324605540517</c:v>
                </c:pt>
                <c:pt idx="150">
                  <c:v>1.3265605513006535</c:v>
                </c:pt>
                <c:pt idx="151">
                  <c:v>1.1945063128187032</c:v>
                </c:pt>
                <c:pt idx="152">
                  <c:v>1.0795594840547933</c:v>
                </c:pt>
                <c:pt idx="153">
                  <c:v>1.0451647386430498</c:v>
                </c:pt>
                <c:pt idx="154">
                  <c:v>1.1754535082053872</c:v>
                </c:pt>
                <c:pt idx="155">
                  <c:v>1.2125287199087951</c:v>
                </c:pt>
                <c:pt idx="156">
                  <c:v>1.1107348367250678</c:v>
                </c:pt>
                <c:pt idx="157">
                  <c:v>0.92419624074659357</c:v>
                </c:pt>
                <c:pt idx="158">
                  <c:v>1.1604133631118971</c:v>
                </c:pt>
                <c:pt idx="159">
                  <c:v>1.2036393042147413</c:v>
                </c:pt>
                <c:pt idx="160">
                  <c:v>1.0451647386430498</c:v>
                </c:pt>
                <c:pt idx="161">
                  <c:v>0.94440444801873857</c:v>
                </c:pt>
                <c:pt idx="162">
                  <c:v>1.0986122886681096</c:v>
                </c:pt>
                <c:pt idx="163">
                  <c:v>1.4847824320845024</c:v>
                </c:pt>
                <c:pt idx="164">
                  <c:v>1.4346883644013899</c:v>
                </c:pt>
                <c:pt idx="165">
                  <c:v>1.4606755448912936</c:v>
                </c:pt>
                <c:pt idx="166">
                  <c:v>1.0860321793404939</c:v>
                </c:pt>
                <c:pt idx="167">
                  <c:v>1.1107348367250678</c:v>
                </c:pt>
                <c:pt idx="168">
                  <c:v>1.0593512767826485</c:v>
                </c:pt>
                <c:pt idx="169">
                  <c:v>1.1604133631118971</c:v>
                </c:pt>
                <c:pt idx="170">
                  <c:v>1.4065025683920356</c:v>
                </c:pt>
                <c:pt idx="171">
                  <c:v>1.2211872153765486</c:v>
                </c:pt>
                <c:pt idx="172">
                  <c:v>1.0729586082894</c:v>
                </c:pt>
                <c:pt idx="173">
                  <c:v>0.85498311915384551</c:v>
                </c:pt>
                <c:pt idx="174">
                  <c:v>0.98147965972214668</c:v>
                </c:pt>
                <c:pt idx="175">
                  <c:v>1.1655025204888267</c:v>
                </c:pt>
                <c:pt idx="176">
                  <c:v>1.4648163848908129</c:v>
                </c:pt>
                <c:pt idx="177">
                  <c:v>1.0986122886681096</c:v>
                </c:pt>
                <c:pt idx="178">
                  <c:v>1.0451647386430498</c:v>
                </c:pt>
                <c:pt idx="179">
                  <c:v>1.4886360395515279</c:v>
                </c:pt>
                <c:pt idx="180">
                  <c:v>1.0860321793404939</c:v>
                </c:pt>
                <c:pt idx="181">
                  <c:v>1.5108664977177519</c:v>
                </c:pt>
                <c:pt idx="182">
                  <c:v>1.1604133631118971</c:v>
                </c:pt>
                <c:pt idx="183">
                  <c:v>1.1552453009332422</c:v>
                </c:pt>
                <c:pt idx="184">
                  <c:v>1.4015642064636551</c:v>
                </c:pt>
                <c:pt idx="185">
                  <c:v>1.0148408125744743</c:v>
                </c:pt>
                <c:pt idx="186">
                  <c:v>1.2036393042147413</c:v>
                </c:pt>
                <c:pt idx="187">
                  <c:v>1.3810449087971775</c:v>
                </c:pt>
                <c:pt idx="188">
                  <c:v>1.4208932923471052</c:v>
                </c:pt>
                <c:pt idx="189">
                  <c:v>1.0860321793404939</c:v>
                </c:pt>
                <c:pt idx="190">
                  <c:v>1.0860321793404939</c:v>
                </c:pt>
                <c:pt idx="191">
                  <c:v>1.4435777800954437</c:v>
                </c:pt>
                <c:pt idx="192">
                  <c:v>1.3417838969117164</c:v>
                </c:pt>
                <c:pt idx="193">
                  <c:v>1.0148408125744743</c:v>
                </c:pt>
                <c:pt idx="194">
                  <c:v>0.79929842426612363</c:v>
                </c:pt>
                <c:pt idx="195">
                  <c:v>1.0593512767826485</c:v>
                </c:pt>
                <c:pt idx="196">
                  <c:v>0.81411567845640143</c:v>
                </c:pt>
                <c:pt idx="197">
                  <c:v>1.1107348367250678</c:v>
                </c:pt>
                <c:pt idx="198">
                  <c:v>1.1446624014950486</c:v>
                </c:pt>
                <c:pt idx="199">
                  <c:v>1.1224319433288246</c:v>
                </c:pt>
                <c:pt idx="200">
                  <c:v>1.3862943611198904</c:v>
                </c:pt>
                <c:pt idx="201">
                  <c:v>1.3675477883455986</c:v>
                </c:pt>
                <c:pt idx="202">
                  <c:v>1.5350567286626973</c:v>
                </c:pt>
                <c:pt idx="203">
                  <c:v>1.5350567286626973</c:v>
                </c:pt>
                <c:pt idx="204">
                  <c:v>2.0509108982347013</c:v>
                </c:pt>
                <c:pt idx="205">
                  <c:v>1.5350567286626973</c:v>
                </c:pt>
                <c:pt idx="206">
                  <c:v>1.3591791479685731</c:v>
                </c:pt>
                <c:pt idx="207">
                  <c:v>1.8431430291704745</c:v>
                </c:pt>
                <c:pt idx="208">
                  <c:v>1.1446624014950486</c:v>
                </c:pt>
                <c:pt idx="209">
                  <c:v>1.1552453009332422</c:v>
                </c:pt>
                <c:pt idx="210">
                  <c:v>1.2537333718978541</c:v>
                </c:pt>
                <c:pt idx="211">
                  <c:v>1.1337324605540517</c:v>
                </c:pt>
                <c:pt idx="212">
                  <c:v>1.0378384364034581</c:v>
                </c:pt>
                <c:pt idx="213">
                  <c:v>1.185116020496471</c:v>
                </c:pt>
                <c:pt idx="214">
                  <c:v>0.99013815518990023</c:v>
                </c:pt>
                <c:pt idx="215">
                  <c:v>1.0729586082894</c:v>
                </c:pt>
                <c:pt idx="216">
                  <c:v>0.99013815518990023</c:v>
                </c:pt>
                <c:pt idx="217">
                  <c:v>1.0729586082894</c:v>
                </c:pt>
                <c:pt idx="218">
                  <c:v>1.1107348367250678</c:v>
                </c:pt>
                <c:pt idx="219">
                  <c:v>0.96345725263205484</c:v>
                </c:pt>
                <c:pt idx="220">
                  <c:v>1.185116020496471</c:v>
                </c:pt>
                <c:pt idx="221">
                  <c:v>1.1552453009332422</c:v>
                </c:pt>
                <c:pt idx="222">
                  <c:v>1.2613965446394202</c:v>
                </c:pt>
                <c:pt idx="223">
                  <c:v>1.1898442321604565</c:v>
                </c:pt>
                <c:pt idx="224">
                  <c:v>1.2125287199087951</c:v>
                </c:pt>
                <c:pt idx="225">
                  <c:v>1.2458898727611227</c:v>
                </c:pt>
                <c:pt idx="226">
                  <c:v>1.0795594840547933</c:v>
                </c:pt>
                <c:pt idx="227">
                  <c:v>1.1224319433288246</c:v>
                </c:pt>
                <c:pt idx="228">
                  <c:v>1.0451647386430498</c:v>
                </c:pt>
                <c:pt idx="229">
                  <c:v>0.90268340036740347</c:v>
                </c:pt>
                <c:pt idx="230">
                  <c:v>1.2458898727611227</c:v>
                </c:pt>
                <c:pt idx="231">
                  <c:v>1.8268796411139969</c:v>
                </c:pt>
                <c:pt idx="232">
                  <c:v>1.0860321793404939</c:v>
                </c:pt>
                <c:pt idx="233">
                  <c:v>0.85498311915384551</c:v>
                </c:pt>
                <c:pt idx="234">
                  <c:v>1.0860321793404939</c:v>
                </c:pt>
                <c:pt idx="235">
                  <c:v>2.2282039092226422</c:v>
                </c:pt>
              </c:numCache>
            </c:numRef>
          </c:xVal>
          <c:yVal>
            <c:numRef>
              <c:f>plan_trait_individuos!$V$3:$V$238</c:f>
              <c:numCache>
                <c:formatCode>General</c:formatCode>
                <c:ptCount val="236"/>
                <c:pt idx="0">
                  <c:v>3.1457970396533423</c:v>
                </c:pt>
                <c:pt idx="1">
                  <c:v>3.2834156731265276</c:v>
                </c:pt>
                <c:pt idx="2">
                  <c:v>2.909224206838239</c:v>
                </c:pt>
                <c:pt idx="3">
                  <c:v>3.0779307212395959</c:v>
                </c:pt>
                <c:pt idx="4">
                  <c:v>3.4068589055642886</c:v>
                </c:pt>
                <c:pt idx="5">
                  <c:v>2.9210257277915694</c:v>
                </c:pt>
                <c:pt idx="6">
                  <c:v>3.8674363420349716</c:v>
                </c:pt>
                <c:pt idx="7">
                  <c:v>3.2548930342702542</c:v>
                </c:pt>
                <c:pt idx="8">
                  <c:v>3.3950810021060898</c:v>
                </c:pt>
                <c:pt idx="9">
                  <c:v>3.2649696337557272</c:v>
                </c:pt>
                <c:pt idx="10">
                  <c:v>3.4409785179493313</c:v>
                </c:pt>
                <c:pt idx="11">
                  <c:v>3.3081069585961433</c:v>
                </c:pt>
                <c:pt idx="12">
                  <c:v>3.1032580896547901</c:v>
                </c:pt>
                <c:pt idx="13">
                  <c:v>3.9682504377173133</c:v>
                </c:pt>
                <c:pt idx="14">
                  <c:v>3.4614953139364819</c:v>
                </c:pt>
                <c:pt idx="15">
                  <c:v>3.5768609018686042</c:v>
                </c:pt>
                <c:pt idx="16">
                  <c:v>3.0880818789374618</c:v>
                </c:pt>
                <c:pt idx="17">
                  <c:v>3.7412954271945495</c:v>
                </c:pt>
                <c:pt idx="18">
                  <c:v>3.7805464692757647</c:v>
                </c:pt>
                <c:pt idx="19">
                  <c:v>3.7045671034284298</c:v>
                </c:pt>
                <c:pt idx="20">
                  <c:v>3.6809739452414978</c:v>
                </c:pt>
                <c:pt idx="21">
                  <c:v>1.1157100534639599</c:v>
                </c:pt>
                <c:pt idx="22">
                  <c:v>3.777900382530285</c:v>
                </c:pt>
                <c:pt idx="23">
                  <c:v>3.7184829989631023</c:v>
                </c:pt>
                <c:pt idx="24">
                  <c:v>3.5667479052383646</c:v>
                </c:pt>
                <c:pt idx="25">
                  <c:v>3.2061151948729689</c:v>
                </c:pt>
                <c:pt idx="26">
                  <c:v>3.6709058529744483</c:v>
                </c:pt>
                <c:pt idx="27">
                  <c:v>3.8632955020354522</c:v>
                </c:pt>
                <c:pt idx="28">
                  <c:v>3.8625496703887219</c:v>
                </c:pt>
                <c:pt idx="29">
                  <c:v>3.6512512179349996</c:v>
                </c:pt>
                <c:pt idx="30">
                  <c:v>3.3244858488278011</c:v>
                </c:pt>
                <c:pt idx="31">
                  <c:v>3.5835189384561104</c:v>
                </c:pt>
                <c:pt idx="32">
                  <c:v>3.7620893647854072</c:v>
                </c:pt>
                <c:pt idx="33">
                  <c:v>4.1322310017129409</c:v>
                </c:pt>
                <c:pt idx="34">
                  <c:v>4.0741363549499559</c:v>
                </c:pt>
                <c:pt idx="35">
                  <c:v>3.3194898956511603</c:v>
                </c:pt>
                <c:pt idx="36">
                  <c:v>3.9957944815217812</c:v>
                </c:pt>
                <c:pt idx="37">
                  <c:v>3.9876657278543504</c:v>
                </c:pt>
                <c:pt idx="38">
                  <c:v>3.17376375990021</c:v>
                </c:pt>
                <c:pt idx="39">
                  <c:v>3.1206300900344615</c:v>
                </c:pt>
                <c:pt idx="40">
                  <c:v>3.6401519507212425</c:v>
                </c:pt>
                <c:pt idx="41">
                  <c:v>3.1181830512717164</c:v>
                </c:pt>
                <c:pt idx="42">
                  <c:v>3.181254711850896</c:v>
                </c:pt>
                <c:pt idx="43">
                  <c:v>3.300405598165757</c:v>
                </c:pt>
                <c:pt idx="44">
                  <c:v>3.7945758421661822</c:v>
                </c:pt>
                <c:pt idx="45">
                  <c:v>3.3316094160635634</c:v>
                </c:pt>
                <c:pt idx="46">
                  <c:v>3.6757923268511172</c:v>
                </c:pt>
                <c:pt idx="47">
                  <c:v>3.7891802321587824</c:v>
                </c:pt>
                <c:pt idx="48">
                  <c:v>3.2482941741198297</c:v>
                </c:pt>
                <c:pt idx="49">
                  <c:v>3.0581752204430468</c:v>
                </c:pt>
                <c:pt idx="50">
                  <c:v>3.7726509302075715</c:v>
                </c:pt>
                <c:pt idx="51">
                  <c:v>3.3001435197026869</c:v>
                </c:pt>
                <c:pt idx="52">
                  <c:v>3.7547187886723488</c:v>
                </c:pt>
                <c:pt idx="53">
                  <c:v>3.8138396020058192</c:v>
                </c:pt>
                <c:pt idx="54">
                  <c:v>3.6783798984274796</c:v>
                </c:pt>
                <c:pt idx="55">
                  <c:v>3.2939339331416106</c:v>
                </c:pt>
                <c:pt idx="56">
                  <c:v>3.1203877539035889</c:v>
                </c:pt>
                <c:pt idx="57">
                  <c:v>3.589686827430008</c:v>
                </c:pt>
                <c:pt idx="58">
                  <c:v>3.3570386104308896</c:v>
                </c:pt>
                <c:pt idx="59">
                  <c:v>3.4884578296686968</c:v>
                </c:pt>
                <c:pt idx="60">
                  <c:v>3.4632068545705827</c:v>
                </c:pt>
                <c:pt idx="61">
                  <c:v>3.465735902799727</c:v>
                </c:pt>
                <c:pt idx="62">
                  <c:v>2.5785566889682885</c:v>
                </c:pt>
                <c:pt idx="63">
                  <c:v>3.1049800052400349</c:v>
                </c:pt>
                <c:pt idx="64">
                  <c:v>3.8468340775801546</c:v>
                </c:pt>
                <c:pt idx="65">
                  <c:v>3.5531405737316129</c:v>
                </c:pt>
                <c:pt idx="66">
                  <c:v>3.5846275507793042</c:v>
                </c:pt>
                <c:pt idx="67">
                  <c:v>3.5160108504189518</c:v>
                </c:pt>
                <c:pt idx="68">
                  <c:v>3.6527982144396565</c:v>
                </c:pt>
                <c:pt idx="69">
                  <c:v>2.8952404753592855</c:v>
                </c:pt>
                <c:pt idx="70">
                  <c:v>3.7828428351096046</c:v>
                </c:pt>
                <c:pt idx="71">
                  <c:v>3.5012322458122682</c:v>
                </c:pt>
                <c:pt idx="72">
                  <c:v>3.3458118416819556</c:v>
                </c:pt>
                <c:pt idx="73">
                  <c:v>3.7383753741597281</c:v>
                </c:pt>
                <c:pt idx="74">
                  <c:v>3.6995246849635426</c:v>
                </c:pt>
                <c:pt idx="75">
                  <c:v>3.712547006137866</c:v>
                </c:pt>
                <c:pt idx="76">
                  <c:v>3.8220462001825171</c:v>
                </c:pt>
                <c:pt idx="77">
                  <c:v>3.7634520359164645</c:v>
                </c:pt>
                <c:pt idx="78">
                  <c:v>3.8724046995584951</c:v>
                </c:pt>
                <c:pt idx="79">
                  <c:v>3.6514390980726885</c:v>
                </c:pt>
                <c:pt idx="80">
                  <c:v>2.9438083147882179</c:v>
                </c:pt>
                <c:pt idx="81">
                  <c:v>3.3661656614085249</c:v>
                </c:pt>
                <c:pt idx="82">
                  <c:v>3.6648616695940701</c:v>
                </c:pt>
                <c:pt idx="83">
                  <c:v>3.7162494572700626</c:v>
                </c:pt>
                <c:pt idx="84">
                  <c:v>3.7901329384743097</c:v>
                </c:pt>
                <c:pt idx="85">
                  <c:v>3.2961703661155237</c:v>
                </c:pt>
                <c:pt idx="86">
                  <c:v>3.8156662404794748</c:v>
                </c:pt>
                <c:pt idx="87">
                  <c:v>3.8533036089534036</c:v>
                </c:pt>
                <c:pt idx="88">
                  <c:v>3.619857730552313</c:v>
                </c:pt>
                <c:pt idx="89">
                  <c:v>3.3328084284561039</c:v>
                </c:pt>
                <c:pt idx="90">
                  <c:v>3.5243165792296538</c:v>
                </c:pt>
                <c:pt idx="91">
                  <c:v>3.0561242646631519</c:v>
                </c:pt>
                <c:pt idx="92">
                  <c:v>2.9379665371834318</c:v>
                </c:pt>
                <c:pt idx="93">
                  <c:v>3.3434761753257591</c:v>
                </c:pt>
                <c:pt idx="94">
                  <c:v>3.1354942159291497</c:v>
                </c:pt>
                <c:pt idx="95">
                  <c:v>3.0467653987275889</c:v>
                </c:pt>
                <c:pt idx="96">
                  <c:v>3.3099376592345591</c:v>
                </c:pt>
                <c:pt idx="97">
                  <c:v>3.3994009738349451</c:v>
                </c:pt>
                <c:pt idx="98">
                  <c:v>3.4504574486395412</c:v>
                </c:pt>
                <c:pt idx="99">
                  <c:v>3.0826192373787098</c:v>
                </c:pt>
                <c:pt idx="100">
                  <c:v>3.7659980845791234</c:v>
                </c:pt>
                <c:pt idx="101">
                  <c:v>3.5324029757298159</c:v>
                </c:pt>
                <c:pt idx="102">
                  <c:v>3.7255470702264102</c:v>
                </c:pt>
                <c:pt idx="103">
                  <c:v>3.3736758691535478</c:v>
                </c:pt>
                <c:pt idx="104">
                  <c:v>3.416102994589421</c:v>
                </c:pt>
                <c:pt idx="105">
                  <c:v>3.1240982086485678</c:v>
                </c:pt>
                <c:pt idx="106">
                  <c:v>3.501725707535746</c:v>
                </c:pt>
                <c:pt idx="107">
                  <c:v>3.3918884794839812</c:v>
                </c:pt>
                <c:pt idx="108">
                  <c:v>3.2336544294748846</c:v>
                </c:pt>
                <c:pt idx="109">
                  <c:v>2.9556285632400692</c:v>
                </c:pt>
                <c:pt idx="110">
                  <c:v>3.2786224549537164</c:v>
                </c:pt>
                <c:pt idx="111">
                  <c:v>3.0570398862743007</c:v>
                </c:pt>
                <c:pt idx="112">
                  <c:v>2.9801869520920992</c:v>
                </c:pt>
                <c:pt idx="113">
                  <c:v>2.9570190884940564</c:v>
                </c:pt>
                <c:pt idx="114">
                  <c:v>3.044992340531377</c:v>
                </c:pt>
                <c:pt idx="115">
                  <c:v>2.9343745769430707</c:v>
                </c:pt>
                <c:pt idx="116">
                  <c:v>2.9343745769430707</c:v>
                </c:pt>
                <c:pt idx="117">
                  <c:v>3.5409867194212072</c:v>
                </c:pt>
                <c:pt idx="118">
                  <c:v>3.4231762883809309</c:v>
                </c:pt>
                <c:pt idx="119">
                  <c:v>3.3549048711493819</c:v>
                </c:pt>
                <c:pt idx="120">
                  <c:v>3.4038810429900117</c:v>
                </c:pt>
                <c:pt idx="121">
                  <c:v>3.992369804969206</c:v>
                </c:pt>
                <c:pt idx="122">
                  <c:v>3.3727796359929969</c:v>
                </c:pt>
                <c:pt idx="123">
                  <c:v>3.0045788356163192</c:v>
                </c:pt>
                <c:pt idx="124">
                  <c:v>3.0396588934158966</c:v>
                </c:pt>
                <c:pt idx="125">
                  <c:v>3.3856520602002638</c:v>
                </c:pt>
                <c:pt idx="126">
                  <c:v>3.0163995483200239</c:v>
                </c:pt>
                <c:pt idx="127">
                  <c:v>3.3571459849478686</c:v>
                </c:pt>
                <c:pt idx="128">
                  <c:v>3.1240982086485678</c:v>
                </c:pt>
                <c:pt idx="129">
                  <c:v>3.3881229237366139</c:v>
                </c:pt>
                <c:pt idx="130">
                  <c:v>3.3458819995071978</c:v>
                </c:pt>
                <c:pt idx="131">
                  <c:v>3.320081962118246</c:v>
                </c:pt>
                <c:pt idx="132">
                  <c:v>3.352616235279704</c:v>
                </c:pt>
                <c:pt idx="133">
                  <c:v>3.1058300504437328</c:v>
                </c:pt>
                <c:pt idx="134">
                  <c:v>3.3832999797076679</c:v>
                </c:pt>
                <c:pt idx="135">
                  <c:v>3.7560759177736776</c:v>
                </c:pt>
                <c:pt idx="136">
                  <c:v>3.2581368367536618</c:v>
                </c:pt>
                <c:pt idx="137">
                  <c:v>3.3884931233438258</c:v>
                </c:pt>
                <c:pt idx="138">
                  <c:v>3.7868670244840161</c:v>
                </c:pt>
                <c:pt idx="139">
                  <c:v>3.0757749812275277</c:v>
                </c:pt>
                <c:pt idx="140">
                  <c:v>3.0910424533583161</c:v>
                </c:pt>
                <c:pt idx="141">
                  <c:v>3.0883550905551433</c:v>
                </c:pt>
                <c:pt idx="142">
                  <c:v>3.0460956728055284</c:v>
                </c:pt>
                <c:pt idx="143">
                  <c:v>3.0219188275139111</c:v>
                </c:pt>
                <c:pt idx="144">
                  <c:v>3.1362467697998255</c:v>
                </c:pt>
                <c:pt idx="145">
                  <c:v>3.1961617683326544</c:v>
                </c:pt>
                <c:pt idx="146">
                  <c:v>3.3398219286376873</c:v>
                </c:pt>
                <c:pt idx="147">
                  <c:v>3.5825485350536237</c:v>
                </c:pt>
                <c:pt idx="148">
                  <c:v>3.3502696788262574</c:v>
                </c:pt>
                <c:pt idx="149">
                  <c:v>3.3771270459627982</c:v>
                </c:pt>
                <c:pt idx="150">
                  <c:v>3.0801586959635996</c:v>
                </c:pt>
                <c:pt idx="151">
                  <c:v>3.3163531936981467</c:v>
                </c:pt>
                <c:pt idx="152">
                  <c:v>3.3863486345997904</c:v>
                </c:pt>
                <c:pt idx="153">
                  <c:v>3.4091825576104577</c:v>
                </c:pt>
                <c:pt idx="154">
                  <c:v>3.335405998311463</c:v>
                </c:pt>
                <c:pt idx="155">
                  <c:v>3.3413481716917457</c:v>
                </c:pt>
                <c:pt idx="156">
                  <c:v>3.34361245952844</c:v>
                </c:pt>
                <c:pt idx="157">
                  <c:v>3.064787805817681</c:v>
                </c:pt>
                <c:pt idx="158">
                  <c:v>3.2584272446847007</c:v>
                </c:pt>
                <c:pt idx="159">
                  <c:v>3.0448559378346176</c:v>
                </c:pt>
                <c:pt idx="160">
                  <c:v>3.1595278807479161</c:v>
                </c:pt>
                <c:pt idx="161">
                  <c:v>3.0445795985455359</c:v>
                </c:pt>
                <c:pt idx="162">
                  <c:v>3.3672958299864741</c:v>
                </c:pt>
                <c:pt idx="163">
                  <c:v>3.037006144964538</c:v>
                </c:pt>
                <c:pt idx="164">
                  <c:v>2.9841522433952079</c:v>
                </c:pt>
                <c:pt idx="165">
                  <c:v>3.0391341254389714</c:v>
                </c:pt>
                <c:pt idx="166">
                  <c:v>2.9570190884940564</c:v>
                </c:pt>
                <c:pt idx="167">
                  <c:v>3.3319164197652489</c:v>
                </c:pt>
                <c:pt idx="168">
                  <c:v>3.4292850929494914</c:v>
                </c:pt>
                <c:pt idx="169">
                  <c:v>3.3504461434049531</c:v>
                </c:pt>
                <c:pt idx="170">
                  <c:v>3.1473743232085054</c:v>
                </c:pt>
                <c:pt idx="171">
                  <c:v>3.6150946915749294</c:v>
                </c:pt>
                <c:pt idx="172">
                  <c:v>3.3337606389748529</c:v>
                </c:pt>
                <c:pt idx="173">
                  <c:v>3.7699896941304258</c:v>
                </c:pt>
                <c:pt idx="174">
                  <c:v>3.112864902499954</c:v>
                </c:pt>
                <c:pt idx="175">
                  <c:v>3.138562572715343</c:v>
                </c:pt>
                <c:pt idx="176">
                  <c:v>3.0125204295873935</c:v>
                </c:pt>
                <c:pt idx="177">
                  <c:v>3.1060803307228566</c:v>
                </c:pt>
                <c:pt idx="178">
                  <c:v>3.6733341326520446</c:v>
                </c:pt>
                <c:pt idx="179">
                  <c:v>2.6222378246217835</c:v>
                </c:pt>
                <c:pt idx="180">
                  <c:v>2.8842597342116281</c:v>
                </c:pt>
                <c:pt idx="181">
                  <c:v>3.0324282845522519</c:v>
                </c:pt>
                <c:pt idx="182">
                  <c:v>3.3504461434049531</c:v>
                </c:pt>
                <c:pt idx="183">
                  <c:v>3.0191419689623951</c:v>
                </c:pt>
                <c:pt idx="184">
                  <c:v>3.0527830897898527</c:v>
                </c:pt>
                <c:pt idx="185">
                  <c:v>3.712547006137866</c:v>
                </c:pt>
                <c:pt idx="186">
                  <c:v>2.9552437791449306</c:v>
                </c:pt>
                <c:pt idx="187">
                  <c:v>2.9756639178924145</c:v>
                </c:pt>
                <c:pt idx="188">
                  <c:v>3.1434548991207314</c:v>
                </c:pt>
                <c:pt idx="189">
                  <c:v>3.2180329138636758</c:v>
                </c:pt>
                <c:pt idx="190">
                  <c:v>3.1036225626859317</c:v>
                </c:pt>
                <c:pt idx="191">
                  <c:v>3.0562318902348213</c:v>
                </c:pt>
                <c:pt idx="192">
                  <c:v>3.1008673595786003</c:v>
                </c:pt>
                <c:pt idx="193">
                  <c:v>3.7558438118911903</c:v>
                </c:pt>
                <c:pt idx="194">
                  <c:v>3.8158220925751358</c:v>
                </c:pt>
                <c:pt idx="195">
                  <c:v>3.3832999797076679</c:v>
                </c:pt>
                <c:pt idx="196">
                  <c:v>3.3755390635700242</c:v>
                </c:pt>
                <c:pt idx="197">
                  <c:v>3.320081962118246</c:v>
                </c:pt>
                <c:pt idx="198">
                  <c:v>2.9662114626782627</c:v>
                </c:pt>
                <c:pt idx="199">
                  <c:v>3.3319153529246832</c:v>
                </c:pt>
                <c:pt idx="200">
                  <c:v>3.1463051320333655</c:v>
                </c:pt>
                <c:pt idx="201">
                  <c:v>3.0391714589186543</c:v>
                </c:pt>
                <c:pt idx="202">
                  <c:v>3.8355812994649656</c:v>
                </c:pt>
                <c:pt idx="203">
                  <c:v>3.8120508020547716</c:v>
                </c:pt>
                <c:pt idx="204">
                  <c:v>3.6528715764214996</c:v>
                </c:pt>
                <c:pt idx="205">
                  <c:v>3.8120508020547716</c:v>
                </c:pt>
                <c:pt idx="206">
                  <c:v>3.3770193004259221</c:v>
                </c:pt>
                <c:pt idx="207">
                  <c:v>3.5949362797527207</c:v>
                </c:pt>
                <c:pt idx="208">
                  <c:v>3.4092144901054922</c:v>
                </c:pt>
                <c:pt idx="209">
                  <c:v>3.2514739463310107</c:v>
                </c:pt>
                <c:pt idx="210">
                  <c:v>3.6138010785577284</c:v>
                </c:pt>
                <c:pt idx="211">
                  <c:v>3.6537592822279943</c:v>
                </c:pt>
                <c:pt idx="212">
                  <c:v>3.6626419293889581</c:v>
                </c:pt>
                <c:pt idx="213">
                  <c:v>3.5153643452959455</c:v>
                </c:pt>
                <c:pt idx="214">
                  <c:v>3.4984982145422396</c:v>
                </c:pt>
                <c:pt idx="215">
                  <c:v>3.7061648848221291</c:v>
                </c:pt>
                <c:pt idx="216">
                  <c:v>3.7103422106025157</c:v>
                </c:pt>
                <c:pt idx="217">
                  <c:v>3.7061648848221291</c:v>
                </c:pt>
                <c:pt idx="218">
                  <c:v>3.2587130157419537</c:v>
                </c:pt>
                <c:pt idx="219">
                  <c:v>3.8807298338265364</c:v>
                </c:pt>
                <c:pt idx="220">
                  <c:v>3.3474834726567853</c:v>
                </c:pt>
                <c:pt idx="221">
                  <c:v>3.2142025515337793</c:v>
                </c:pt>
                <c:pt idx="222">
                  <c:v>3.6585843811887044</c:v>
                </c:pt>
                <c:pt idx="223">
                  <c:v>3.3099654381698085</c:v>
                </c:pt>
                <c:pt idx="224">
                  <c:v>3.3926414660792963</c:v>
                </c:pt>
                <c:pt idx="225">
                  <c:v>3.2867096203921333</c:v>
                </c:pt>
                <c:pt idx="226">
                  <c:v>3.7162310615419476</c:v>
                </c:pt>
                <c:pt idx="227">
                  <c:v>3.3773777270014405</c:v>
                </c:pt>
                <c:pt idx="228">
                  <c:v>3.6997673897202001</c:v>
                </c:pt>
                <c:pt idx="229">
                  <c:v>3.8422487279958468</c:v>
                </c:pt>
                <c:pt idx="230">
                  <c:v>3.3592803132269684</c:v>
                </c:pt>
                <c:pt idx="231">
                  <c:v>3.520227889603472</c:v>
                </c:pt>
                <c:pt idx="232">
                  <c:v>3.3566190771498223</c:v>
                </c:pt>
                <c:pt idx="233">
                  <c:v>3.9812987877976327</c:v>
                </c:pt>
                <c:pt idx="234">
                  <c:v>3.3566190771498223</c:v>
                </c:pt>
                <c:pt idx="235">
                  <c:v>7.43811837714035E-2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5-4958-AFB4-E70CEC5450CF}"/>
            </c:ext>
          </c:extLst>
        </c:ser>
        <c:ser>
          <c:idx val="2"/>
          <c:order val="2"/>
          <c:tx>
            <c:v>Foot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86526410404893"/>
                  <c:y val="-5.1846019247594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aseline="0"/>
                      <a:t>y = -0.3008x + 2.4229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0.1893***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plan_trait_individuos!$U$3:$U$238</c:f>
              <c:numCache>
                <c:formatCode>General</c:formatCode>
                <c:ptCount val="236"/>
                <c:pt idx="0">
                  <c:v>1.1446624014950486</c:v>
                </c:pt>
                <c:pt idx="1">
                  <c:v>1.0860321793404939</c:v>
                </c:pt>
                <c:pt idx="2">
                  <c:v>1.2651630630573982</c:v>
                </c:pt>
                <c:pt idx="3">
                  <c:v>1.2125287199087951</c:v>
                </c:pt>
                <c:pt idx="4">
                  <c:v>0.76752836433134863</c:v>
                </c:pt>
                <c:pt idx="5">
                  <c:v>1.2378573555681025</c:v>
                </c:pt>
                <c:pt idx="6">
                  <c:v>1.0378384364034581</c:v>
                </c:pt>
                <c:pt idx="7">
                  <c:v>1.3990673158872693</c:v>
                </c:pt>
                <c:pt idx="8">
                  <c:v>1.1047286682241753</c:v>
                </c:pt>
                <c:pt idx="9">
                  <c:v>1.2458898727611227</c:v>
                </c:pt>
                <c:pt idx="10">
                  <c:v>1.1337324605540517</c:v>
                </c:pt>
                <c:pt idx="11">
                  <c:v>1.0986122886681096</c:v>
                </c:pt>
                <c:pt idx="12">
                  <c:v>1.3965515806754749</c:v>
                </c:pt>
                <c:pt idx="13">
                  <c:v>0.94440444801873857</c:v>
                </c:pt>
                <c:pt idx="14">
                  <c:v>1.0923815776640589</c:v>
                </c:pt>
                <c:pt idx="15">
                  <c:v>0.67163434018075485</c:v>
                </c:pt>
                <c:pt idx="16">
                  <c:v>1.1604133631118971</c:v>
                </c:pt>
                <c:pt idx="17">
                  <c:v>1.1107348367250678</c:v>
                </c:pt>
                <c:pt idx="18">
                  <c:v>0.99013815518990023</c:v>
                </c:pt>
                <c:pt idx="19">
                  <c:v>1.1552453009332422</c:v>
                </c:pt>
                <c:pt idx="20">
                  <c:v>1.8404869726207487</c:v>
                </c:pt>
                <c:pt idx="21">
                  <c:v>2.2854873281981956</c:v>
                </c:pt>
                <c:pt idx="22">
                  <c:v>1.297273432703542</c:v>
                </c:pt>
                <c:pt idx="23">
                  <c:v>1.5179589638668469</c:v>
                </c:pt>
                <c:pt idx="24">
                  <c:v>1.1337324605540517</c:v>
                </c:pt>
                <c:pt idx="25">
                  <c:v>0.99857742451799691</c:v>
                </c:pt>
                <c:pt idx="26">
                  <c:v>0.95406696030982285</c:v>
                </c:pt>
                <c:pt idx="27">
                  <c:v>0.92419624074659357</c:v>
                </c:pt>
                <c:pt idx="28">
                  <c:v>1.6589112474735246</c:v>
                </c:pt>
                <c:pt idx="29">
                  <c:v>1.4301531470494635</c:v>
                </c:pt>
                <c:pt idx="30">
                  <c:v>1.208113644325455</c:v>
                </c:pt>
                <c:pt idx="31">
                  <c:v>2.3025850929940455</c:v>
                </c:pt>
                <c:pt idx="32">
                  <c:v>1.0662243725168938</c:v>
                </c:pt>
                <c:pt idx="33">
                  <c:v>0.56824936407947502</c:v>
                </c:pt>
                <c:pt idx="34">
                  <c:v>0.71335538783209018</c:v>
                </c:pt>
                <c:pt idx="35">
                  <c:v>1.1803197746791048</c:v>
                </c:pt>
                <c:pt idx="36">
                  <c:v>1.0148408125744743</c:v>
                </c:pt>
                <c:pt idx="37">
                  <c:v>0.90268340036740347</c:v>
                </c:pt>
                <c:pt idx="38">
                  <c:v>1.2688874965901065</c:v>
                </c:pt>
                <c:pt idx="39">
                  <c:v>1.2613965446394202</c:v>
                </c:pt>
                <c:pt idx="40">
                  <c:v>1.8404869726207487</c:v>
                </c:pt>
                <c:pt idx="41">
                  <c:v>1.3006575565248815</c:v>
                </c:pt>
                <c:pt idx="42">
                  <c:v>1.2613965446394202</c:v>
                </c:pt>
                <c:pt idx="43">
                  <c:v>1.1655025204888267</c:v>
                </c:pt>
                <c:pt idx="44">
                  <c:v>1.0729586082894</c:v>
                </c:pt>
                <c:pt idx="45">
                  <c:v>1.0378384364034581</c:v>
                </c:pt>
                <c:pt idx="46">
                  <c:v>1.4301531470494635</c:v>
                </c:pt>
                <c:pt idx="47">
                  <c:v>1.0148408125744743</c:v>
                </c:pt>
                <c:pt idx="48">
                  <c:v>1.1337324605540517</c:v>
                </c:pt>
                <c:pt idx="49">
                  <c:v>1.2458898727611227</c:v>
                </c:pt>
                <c:pt idx="50">
                  <c:v>1.0148408125744743</c:v>
                </c:pt>
                <c:pt idx="51">
                  <c:v>1.2537333718978541</c:v>
                </c:pt>
                <c:pt idx="52">
                  <c:v>0.98147965972214668</c:v>
                </c:pt>
                <c:pt idx="53">
                  <c:v>1.030347484452772</c:v>
                </c:pt>
                <c:pt idx="54">
                  <c:v>1.6199374681205572</c:v>
                </c:pt>
                <c:pt idx="55">
                  <c:v>1.1604133631118971</c:v>
                </c:pt>
                <c:pt idx="56">
                  <c:v>1.4847824320845024</c:v>
                </c:pt>
                <c:pt idx="57">
                  <c:v>1.1552453009332422</c:v>
                </c:pt>
                <c:pt idx="58">
                  <c:v>1.3965515806754749</c:v>
                </c:pt>
                <c:pt idx="59">
                  <c:v>1.1655025204888267</c:v>
                </c:pt>
                <c:pt idx="60">
                  <c:v>1.835110511977454</c:v>
                </c:pt>
                <c:pt idx="61">
                  <c:v>2.3025850929940455</c:v>
                </c:pt>
                <c:pt idx="62">
                  <c:v>1.5958305809273485</c:v>
                </c:pt>
                <c:pt idx="63">
                  <c:v>1.3138606025565633</c:v>
                </c:pt>
                <c:pt idx="64">
                  <c:v>0.98147965972214668</c:v>
                </c:pt>
                <c:pt idx="65">
                  <c:v>1.8404869726207487</c:v>
                </c:pt>
                <c:pt idx="66">
                  <c:v>2.1836934450144678</c:v>
                </c:pt>
                <c:pt idx="67">
                  <c:v>1.320271056532526</c:v>
                </c:pt>
                <c:pt idx="68">
                  <c:v>1.6702117646987518</c:v>
                </c:pt>
                <c:pt idx="69">
                  <c:v>1.1991040868628153</c:v>
                </c:pt>
                <c:pt idx="70">
                  <c:v>1.1224319433288246</c:v>
                </c:pt>
                <c:pt idx="71">
                  <c:v>0.99857742451799691</c:v>
                </c:pt>
                <c:pt idx="72">
                  <c:v>1.5958305809273485</c:v>
                </c:pt>
                <c:pt idx="73">
                  <c:v>0.93445346030217824</c:v>
                </c:pt>
                <c:pt idx="74">
                  <c:v>1.1446624014950486</c:v>
                </c:pt>
                <c:pt idx="75">
                  <c:v>1.0148408125744743</c:v>
                </c:pt>
                <c:pt idx="76">
                  <c:v>0.99013815518990023</c:v>
                </c:pt>
                <c:pt idx="77">
                  <c:v>0.99013815518990023</c:v>
                </c:pt>
                <c:pt idx="78">
                  <c:v>0.85498311915384551</c:v>
                </c:pt>
                <c:pt idx="79">
                  <c:v>1.1107348367250678</c:v>
                </c:pt>
                <c:pt idx="80">
                  <c:v>1.1166346957582016</c:v>
                </c:pt>
                <c:pt idx="81">
                  <c:v>1.297273432703542</c:v>
                </c:pt>
                <c:pt idx="82">
                  <c:v>0.99857742451799691</c:v>
                </c:pt>
                <c:pt idx="83">
                  <c:v>1.6067605218683456</c:v>
                </c:pt>
                <c:pt idx="84">
                  <c:v>0.96345725263205484</c:v>
                </c:pt>
                <c:pt idx="85">
                  <c:v>1.2036393042147413</c:v>
                </c:pt>
                <c:pt idx="86">
                  <c:v>0.96345725263205484</c:v>
                </c:pt>
                <c:pt idx="87">
                  <c:v>1.0593512767826485</c:v>
                </c:pt>
                <c:pt idx="88">
                  <c:v>1.1337324605540517</c:v>
                </c:pt>
                <c:pt idx="89">
                  <c:v>1.0860321793404939</c:v>
                </c:pt>
                <c:pt idx="90">
                  <c:v>1.2378573555681025</c:v>
                </c:pt>
                <c:pt idx="91">
                  <c:v>1.3505949826011014</c:v>
                </c:pt>
                <c:pt idx="92">
                  <c:v>1.4564826174890071</c:v>
                </c:pt>
                <c:pt idx="93">
                  <c:v>1.1224319433288246</c:v>
                </c:pt>
                <c:pt idx="94">
                  <c:v>1.0986122886681096</c:v>
                </c:pt>
                <c:pt idx="95">
                  <c:v>1.34768375594485</c:v>
                </c:pt>
                <c:pt idx="96">
                  <c:v>1.4522362755631972</c:v>
                </c:pt>
                <c:pt idx="97">
                  <c:v>0.94440444801873857</c:v>
                </c:pt>
                <c:pt idx="98">
                  <c:v>1.1446624014950486</c:v>
                </c:pt>
                <c:pt idx="99">
                  <c:v>0.76752836433134863</c:v>
                </c:pt>
                <c:pt idx="100">
                  <c:v>1.0860321793404939</c:v>
                </c:pt>
                <c:pt idx="101">
                  <c:v>1.2211872153765486</c:v>
                </c:pt>
                <c:pt idx="102">
                  <c:v>1.1107348367250678</c:v>
                </c:pt>
                <c:pt idx="103">
                  <c:v>1.0451647386430498</c:v>
                </c:pt>
                <c:pt idx="104">
                  <c:v>1.2378573555681025</c:v>
                </c:pt>
                <c:pt idx="105">
                  <c:v>1.3757114616816972</c:v>
                </c:pt>
                <c:pt idx="106">
                  <c:v>0.85498311915384551</c:v>
                </c:pt>
                <c:pt idx="107">
                  <c:v>0.99013815518990023</c:v>
                </c:pt>
                <c:pt idx="108">
                  <c:v>1.0148408125744743</c:v>
                </c:pt>
                <c:pt idx="109">
                  <c:v>1.1552453009332422</c:v>
                </c:pt>
                <c:pt idx="110">
                  <c:v>1.2211872153765486</c:v>
                </c:pt>
                <c:pt idx="111">
                  <c:v>0.85498311915384551</c:v>
                </c:pt>
                <c:pt idx="112">
                  <c:v>1.0451647386430498</c:v>
                </c:pt>
                <c:pt idx="113">
                  <c:v>1.0860321793404939</c:v>
                </c:pt>
                <c:pt idx="114">
                  <c:v>1.1446624014950486</c:v>
                </c:pt>
                <c:pt idx="115">
                  <c:v>1.0729586082894</c:v>
                </c:pt>
                <c:pt idx="116">
                  <c:v>1.0729586082894</c:v>
                </c:pt>
                <c:pt idx="117">
                  <c:v>1.2211872153765486</c:v>
                </c:pt>
                <c:pt idx="118">
                  <c:v>1.0986122886681096</c:v>
                </c:pt>
                <c:pt idx="119">
                  <c:v>1.1224319433288246</c:v>
                </c:pt>
                <c:pt idx="120">
                  <c:v>1.1499958486105291</c:v>
                </c:pt>
                <c:pt idx="121">
                  <c:v>0.96345725263205484</c:v>
                </c:pt>
                <c:pt idx="122">
                  <c:v>1.1705151462770069</c:v>
                </c:pt>
                <c:pt idx="123">
                  <c:v>1.0729586082894</c:v>
                </c:pt>
                <c:pt idx="124">
                  <c:v>1.1499958486105291</c:v>
                </c:pt>
                <c:pt idx="125">
                  <c:v>1.0451647386430498</c:v>
                </c:pt>
                <c:pt idx="126">
                  <c:v>1.1107348367250678</c:v>
                </c:pt>
                <c:pt idx="127">
                  <c:v>1.1754535082053872</c:v>
                </c:pt>
                <c:pt idx="128">
                  <c:v>1.3757114616816972</c:v>
                </c:pt>
                <c:pt idx="129">
                  <c:v>1.0662243725168938</c:v>
                </c:pt>
                <c:pt idx="130">
                  <c:v>1.0729586082894</c:v>
                </c:pt>
                <c:pt idx="131">
                  <c:v>1.1107348367250678</c:v>
                </c:pt>
                <c:pt idx="132">
                  <c:v>1.0662243725168938</c:v>
                </c:pt>
                <c:pt idx="133">
                  <c:v>1.5481302997137907</c:v>
                </c:pt>
                <c:pt idx="134">
                  <c:v>1.0593512767826485</c:v>
                </c:pt>
                <c:pt idx="135">
                  <c:v>0.94440444801873857</c:v>
                </c:pt>
                <c:pt idx="136">
                  <c:v>1.0593512767826485</c:v>
                </c:pt>
                <c:pt idx="137">
                  <c:v>1.030347484452772</c:v>
                </c:pt>
                <c:pt idx="138">
                  <c:v>0.91361334130840011</c:v>
                </c:pt>
                <c:pt idx="139">
                  <c:v>1.0986122886681096</c:v>
                </c:pt>
                <c:pt idx="140">
                  <c:v>1.0986122886681096</c:v>
                </c:pt>
                <c:pt idx="141">
                  <c:v>1.0860321793404939</c:v>
                </c:pt>
                <c:pt idx="142">
                  <c:v>0.92419624074659357</c:v>
                </c:pt>
                <c:pt idx="143">
                  <c:v>1.4324284687395967</c:v>
                </c:pt>
                <c:pt idx="144">
                  <c:v>1.3296613488547582</c:v>
                </c:pt>
                <c:pt idx="145">
                  <c:v>1.0523334737167045</c:v>
                </c:pt>
                <c:pt idx="146">
                  <c:v>0.8796857765384194</c:v>
                </c:pt>
                <c:pt idx="147">
                  <c:v>1.2537333718978541</c:v>
                </c:pt>
                <c:pt idx="148">
                  <c:v>1.0923815776640589</c:v>
                </c:pt>
                <c:pt idx="149">
                  <c:v>1.1337324605540517</c:v>
                </c:pt>
                <c:pt idx="150">
                  <c:v>1.3265605513006535</c:v>
                </c:pt>
                <c:pt idx="151">
                  <c:v>1.1945063128187032</c:v>
                </c:pt>
                <c:pt idx="152">
                  <c:v>1.0795594840547933</c:v>
                </c:pt>
                <c:pt idx="153">
                  <c:v>1.0451647386430498</c:v>
                </c:pt>
                <c:pt idx="154">
                  <c:v>1.1754535082053872</c:v>
                </c:pt>
                <c:pt idx="155">
                  <c:v>1.2125287199087951</c:v>
                </c:pt>
                <c:pt idx="156">
                  <c:v>1.1107348367250678</c:v>
                </c:pt>
                <c:pt idx="157">
                  <c:v>0.92419624074659357</c:v>
                </c:pt>
                <c:pt idx="158">
                  <c:v>1.1604133631118971</c:v>
                </c:pt>
                <c:pt idx="159">
                  <c:v>1.2036393042147413</c:v>
                </c:pt>
                <c:pt idx="160">
                  <c:v>1.0451647386430498</c:v>
                </c:pt>
                <c:pt idx="161">
                  <c:v>0.94440444801873857</c:v>
                </c:pt>
                <c:pt idx="162">
                  <c:v>1.0986122886681096</c:v>
                </c:pt>
                <c:pt idx="163">
                  <c:v>1.4847824320845024</c:v>
                </c:pt>
                <c:pt idx="164">
                  <c:v>1.4346883644013899</c:v>
                </c:pt>
                <c:pt idx="165">
                  <c:v>1.4606755448912936</c:v>
                </c:pt>
                <c:pt idx="166">
                  <c:v>1.0860321793404939</c:v>
                </c:pt>
                <c:pt idx="167">
                  <c:v>1.1107348367250678</c:v>
                </c:pt>
                <c:pt idx="168">
                  <c:v>1.0593512767826485</c:v>
                </c:pt>
                <c:pt idx="169">
                  <c:v>1.1604133631118971</c:v>
                </c:pt>
                <c:pt idx="170">
                  <c:v>1.4065025683920356</c:v>
                </c:pt>
                <c:pt idx="171">
                  <c:v>1.2211872153765486</c:v>
                </c:pt>
                <c:pt idx="172">
                  <c:v>1.0729586082894</c:v>
                </c:pt>
                <c:pt idx="173">
                  <c:v>0.85498311915384551</c:v>
                </c:pt>
                <c:pt idx="174">
                  <c:v>0.98147965972214668</c:v>
                </c:pt>
                <c:pt idx="175">
                  <c:v>1.1655025204888267</c:v>
                </c:pt>
                <c:pt idx="176">
                  <c:v>1.4648163848908129</c:v>
                </c:pt>
                <c:pt idx="177">
                  <c:v>1.0986122886681096</c:v>
                </c:pt>
                <c:pt idx="178">
                  <c:v>1.0451647386430498</c:v>
                </c:pt>
                <c:pt idx="179">
                  <c:v>1.4886360395515279</c:v>
                </c:pt>
                <c:pt idx="180">
                  <c:v>1.0860321793404939</c:v>
                </c:pt>
                <c:pt idx="181">
                  <c:v>1.5108664977177519</c:v>
                </c:pt>
                <c:pt idx="182">
                  <c:v>1.1604133631118971</c:v>
                </c:pt>
                <c:pt idx="183">
                  <c:v>1.1552453009332422</c:v>
                </c:pt>
                <c:pt idx="184">
                  <c:v>1.4015642064636551</c:v>
                </c:pt>
                <c:pt idx="185">
                  <c:v>1.0148408125744743</c:v>
                </c:pt>
                <c:pt idx="186">
                  <c:v>1.2036393042147413</c:v>
                </c:pt>
                <c:pt idx="187">
                  <c:v>1.3810449087971775</c:v>
                </c:pt>
                <c:pt idx="188">
                  <c:v>1.4208932923471052</c:v>
                </c:pt>
                <c:pt idx="189">
                  <c:v>1.0860321793404939</c:v>
                </c:pt>
                <c:pt idx="190">
                  <c:v>1.0860321793404939</c:v>
                </c:pt>
                <c:pt idx="191">
                  <c:v>1.4435777800954437</c:v>
                </c:pt>
                <c:pt idx="192">
                  <c:v>1.3417838969117164</c:v>
                </c:pt>
                <c:pt idx="193">
                  <c:v>1.0148408125744743</c:v>
                </c:pt>
                <c:pt idx="194">
                  <c:v>0.79929842426612363</c:v>
                </c:pt>
                <c:pt idx="195">
                  <c:v>1.0593512767826485</c:v>
                </c:pt>
                <c:pt idx="196">
                  <c:v>0.81411567845640143</c:v>
                </c:pt>
                <c:pt idx="197">
                  <c:v>1.1107348367250678</c:v>
                </c:pt>
                <c:pt idx="198">
                  <c:v>1.1446624014950486</c:v>
                </c:pt>
                <c:pt idx="199">
                  <c:v>1.1224319433288246</c:v>
                </c:pt>
                <c:pt idx="200">
                  <c:v>1.3862943611198904</c:v>
                </c:pt>
                <c:pt idx="201">
                  <c:v>1.3675477883455986</c:v>
                </c:pt>
                <c:pt idx="202">
                  <c:v>1.5350567286626973</c:v>
                </c:pt>
                <c:pt idx="203">
                  <c:v>1.5350567286626973</c:v>
                </c:pt>
                <c:pt idx="204">
                  <c:v>2.0509108982347013</c:v>
                </c:pt>
                <c:pt idx="205">
                  <c:v>1.5350567286626973</c:v>
                </c:pt>
                <c:pt idx="206">
                  <c:v>1.3591791479685731</c:v>
                </c:pt>
                <c:pt idx="207">
                  <c:v>1.8431430291704745</c:v>
                </c:pt>
                <c:pt idx="208">
                  <c:v>1.1446624014950486</c:v>
                </c:pt>
                <c:pt idx="209">
                  <c:v>1.1552453009332422</c:v>
                </c:pt>
                <c:pt idx="210">
                  <c:v>1.2537333718978541</c:v>
                </c:pt>
                <c:pt idx="211">
                  <c:v>1.1337324605540517</c:v>
                </c:pt>
                <c:pt idx="212">
                  <c:v>1.0378384364034581</c:v>
                </c:pt>
                <c:pt idx="213">
                  <c:v>1.185116020496471</c:v>
                </c:pt>
                <c:pt idx="214">
                  <c:v>0.99013815518990023</c:v>
                </c:pt>
                <c:pt idx="215">
                  <c:v>1.0729586082894</c:v>
                </c:pt>
                <c:pt idx="216">
                  <c:v>0.99013815518990023</c:v>
                </c:pt>
                <c:pt idx="217">
                  <c:v>1.0729586082894</c:v>
                </c:pt>
                <c:pt idx="218">
                  <c:v>1.1107348367250678</c:v>
                </c:pt>
                <c:pt idx="219">
                  <c:v>0.96345725263205484</c:v>
                </c:pt>
                <c:pt idx="220">
                  <c:v>1.185116020496471</c:v>
                </c:pt>
                <c:pt idx="221">
                  <c:v>1.1552453009332422</c:v>
                </c:pt>
                <c:pt idx="222">
                  <c:v>1.2613965446394202</c:v>
                </c:pt>
                <c:pt idx="223">
                  <c:v>1.1898442321604565</c:v>
                </c:pt>
                <c:pt idx="224">
                  <c:v>1.2125287199087951</c:v>
                </c:pt>
                <c:pt idx="225">
                  <c:v>1.2458898727611227</c:v>
                </c:pt>
                <c:pt idx="226">
                  <c:v>1.0795594840547933</c:v>
                </c:pt>
                <c:pt idx="227">
                  <c:v>1.1224319433288246</c:v>
                </c:pt>
                <c:pt idx="228">
                  <c:v>1.0451647386430498</c:v>
                </c:pt>
                <c:pt idx="229">
                  <c:v>0.90268340036740347</c:v>
                </c:pt>
                <c:pt idx="230">
                  <c:v>1.2458898727611227</c:v>
                </c:pt>
                <c:pt idx="231">
                  <c:v>1.8268796411139969</c:v>
                </c:pt>
                <c:pt idx="232">
                  <c:v>1.0860321793404939</c:v>
                </c:pt>
                <c:pt idx="233">
                  <c:v>0.85498311915384551</c:v>
                </c:pt>
                <c:pt idx="234">
                  <c:v>1.0860321793404939</c:v>
                </c:pt>
                <c:pt idx="235">
                  <c:v>2.2282039092226422</c:v>
                </c:pt>
              </c:numCache>
            </c:numRef>
          </c:xVal>
          <c:yVal>
            <c:numRef>
              <c:f>plan_trait_individuos!$X$3:$X$238</c:f>
              <c:numCache>
                <c:formatCode>General</c:formatCode>
                <c:ptCount val="236"/>
                <c:pt idx="0">
                  <c:v>1.3402442482929517</c:v>
                </c:pt>
                <c:pt idx="1">
                  <c:v>2.0050102740178217</c:v>
                </c:pt>
                <c:pt idx="2">
                  <c:v>1.6792759161090423</c:v>
                </c:pt>
                <c:pt idx="3">
                  <c:v>1.7319102592576454</c:v>
                </c:pt>
                <c:pt idx="4">
                  <c:v>2.2282039092226422</c:v>
                </c:pt>
                <c:pt idx="5">
                  <c:v>1.5953559884881134</c:v>
                </c:pt>
                <c:pt idx="6">
                  <c:v>1.6012188932118006</c:v>
                </c:pt>
                <c:pt idx="7">
                  <c:v>1.8967695501170598</c:v>
                </c:pt>
                <c:pt idx="8">
                  <c:v>2.1141471566440257</c:v>
                </c:pt>
                <c:pt idx="9">
                  <c:v>1.9321639575868228</c:v>
                </c:pt>
                <c:pt idx="10">
                  <c:v>2.085143364314149</c:v>
                </c:pt>
                <c:pt idx="11">
                  <c:v>2.120263536200091</c:v>
                </c:pt>
                <c:pt idx="12">
                  <c:v>1.9356529294997289</c:v>
                </c:pt>
                <c:pt idx="13">
                  <c:v>2.2744713768494624</c:v>
                </c:pt>
                <c:pt idx="14">
                  <c:v>2.1657149603574233</c:v>
                </c:pt>
                <c:pt idx="15">
                  <c:v>2.3240979333732361</c:v>
                </c:pt>
                <c:pt idx="16">
                  <c:v>1.7299583947842676</c:v>
                </c:pt>
                <c:pt idx="17">
                  <c:v>2.1851020292792613</c:v>
                </c:pt>
                <c:pt idx="18">
                  <c:v>2.2679583828315817</c:v>
                </c:pt>
                <c:pt idx="19">
                  <c:v>2.0228085294147036</c:v>
                </c:pt>
                <c:pt idx="20">
                  <c:v>1.9207131430728137</c:v>
                </c:pt>
                <c:pt idx="21">
                  <c:v>2.2253721783186546</c:v>
                </c:pt>
                <c:pt idx="22">
                  <c:v>2.258074628785872</c:v>
                </c:pt>
                <c:pt idx="23">
                  <c:v>2.0373890976225666</c:v>
                </c:pt>
                <c:pt idx="24">
                  <c:v>2.2335633694324222</c:v>
                </c:pt>
                <c:pt idx="25">
                  <c:v>2.1369167914111529</c:v>
                </c:pt>
                <c:pt idx="26">
                  <c:v>2.1814272556193268</c:v>
                </c:pt>
                <c:pt idx="27">
                  <c:v>2.3716406252577356</c:v>
                </c:pt>
                <c:pt idx="28">
                  <c:v>2.1252783864447364</c:v>
                </c:pt>
                <c:pt idx="29">
                  <c:v>2.12519491443995</c:v>
                </c:pt>
                <c:pt idx="30">
                  <c:v>2.124090865849749</c:v>
                </c:pt>
                <c:pt idx="31">
                  <c:v>1.7917594692280552</c:v>
                </c:pt>
                <c:pt idx="32">
                  <c:v>2.2109203604752827</c:v>
                </c:pt>
                <c:pt idx="33">
                  <c:v>2.6898471739420069</c:v>
                </c:pt>
                <c:pt idx="34">
                  <c:v>2.5637893451600862</c:v>
                </c:pt>
                <c:pt idx="35">
                  <c:v>2.151884735496099</c:v>
                </c:pt>
                <c:pt idx="36">
                  <c:v>2.3863565690876811</c:v>
                </c:pt>
                <c:pt idx="37">
                  <c:v>2.4646124296190703</c:v>
                </c:pt>
                <c:pt idx="38">
                  <c:v>1.9499883282780941</c:v>
                </c:pt>
                <c:pt idx="39">
                  <c:v>1.9574792802287806</c:v>
                </c:pt>
                <c:pt idx="40">
                  <c:v>1.9881544238683464</c:v>
                </c:pt>
                <c:pt idx="41">
                  <c:v>1.9574389814966007</c:v>
                </c:pt>
                <c:pt idx="42">
                  <c:v>2.0344403213649089</c:v>
                </c:pt>
                <c:pt idx="43">
                  <c:v>2.1303343455155024</c:v>
                </c:pt>
                <c:pt idx="44">
                  <c:v>2.1459172165788005</c:v>
                </c:pt>
                <c:pt idx="45">
                  <c:v>2.2202581016180241</c:v>
                </c:pt>
                <c:pt idx="46">
                  <c:v>2.1533657914066464</c:v>
                </c:pt>
                <c:pt idx="47">
                  <c:v>2.2040350122937267</c:v>
                </c:pt>
                <c:pt idx="48">
                  <c:v>1.8619998129999393</c:v>
                </c:pt>
                <c:pt idx="49">
                  <c:v>1.9729859521070781</c:v>
                </c:pt>
                <c:pt idx="50">
                  <c:v>2.2040350122937267</c:v>
                </c:pt>
                <c:pt idx="51">
                  <c:v>1.9651424529703467</c:v>
                </c:pt>
                <c:pt idx="52">
                  <c:v>2.2373961651460541</c:v>
                </c:pt>
                <c:pt idx="53">
                  <c:v>2.188528340415429</c:v>
                </c:pt>
                <c:pt idx="54">
                  <c:v>1.9354105933688563</c:v>
                </c:pt>
                <c:pt idx="55">
                  <c:v>2.0584624617563034</c:v>
                </c:pt>
                <c:pt idx="56">
                  <c:v>1.9809534707152241</c:v>
                </c:pt>
                <c:pt idx="57">
                  <c:v>2.1769592092419616</c:v>
                </c:pt>
                <c:pt idx="58">
                  <c:v>1.899285285328854</c:v>
                </c:pt>
                <c:pt idx="59">
                  <c:v>2.0925940175326554</c:v>
                </c:pt>
                <c:pt idx="60">
                  <c:v>1.8537689421364822</c:v>
                </c:pt>
                <c:pt idx="61">
                  <c:v>1.5040773967762742</c:v>
                </c:pt>
                <c:pt idx="62">
                  <c:v>2.0930488731865879</c:v>
                </c:pt>
                <c:pt idx="63">
                  <c:v>1.9050152223116374</c:v>
                </c:pt>
                <c:pt idx="64">
                  <c:v>2.2766168782993352</c:v>
                </c:pt>
                <c:pt idx="65">
                  <c:v>1.8483924814931876</c:v>
                </c:pt>
                <c:pt idx="66">
                  <c:v>1.7283295604136784</c:v>
                </c:pt>
                <c:pt idx="67">
                  <c:v>2.1454648462672008</c:v>
                </c:pt>
                <c:pt idx="68">
                  <c:v>1.9133071737573581</c:v>
                </c:pt>
                <c:pt idx="69">
                  <c:v>1.7966281866911757</c:v>
                </c:pt>
                <c:pt idx="70">
                  <c:v>2.1356645946926576</c:v>
                </c:pt>
                <c:pt idx="71">
                  <c:v>2.2972594414863323</c:v>
                </c:pt>
                <c:pt idx="72">
                  <c:v>2.0930488731865879</c:v>
                </c:pt>
                <c:pt idx="73">
                  <c:v>2.323643077719304</c:v>
                </c:pt>
                <c:pt idx="74">
                  <c:v>2.1511744645092805</c:v>
                </c:pt>
                <c:pt idx="75">
                  <c:v>2.2040350122937267</c:v>
                </c:pt>
                <c:pt idx="76">
                  <c:v>2.3056987108144287</c:v>
                </c:pt>
                <c:pt idx="77">
                  <c:v>2.2287376696783006</c:v>
                </c:pt>
                <c:pt idx="78">
                  <c:v>2.3020173019962678</c:v>
                </c:pt>
                <c:pt idx="79">
                  <c:v>2.1081409881431332</c:v>
                </c:pt>
                <c:pt idx="80">
                  <c:v>1.9278877419652214</c:v>
                </c:pt>
                <c:pt idx="81">
                  <c:v>1.9608231053179399</c:v>
                </c:pt>
                <c:pt idx="82">
                  <c:v>2.2595191135034849</c:v>
                </c:pt>
                <c:pt idx="83">
                  <c:v>2.0821189322455909</c:v>
                </c:pt>
                <c:pt idx="84">
                  <c:v>2.2554185722361457</c:v>
                </c:pt>
                <c:pt idx="85">
                  <c:v>2.2928682572517389</c:v>
                </c:pt>
                <c:pt idx="86">
                  <c:v>2.2554185722361457</c:v>
                </c:pt>
                <c:pt idx="87">
                  <c:v>2.1595245480855523</c:v>
                </c:pt>
                <c:pt idx="88">
                  <c:v>2.0443213697938938</c:v>
                </c:pt>
                <c:pt idx="89">
                  <c:v>2.1328436455277067</c:v>
                </c:pt>
                <c:pt idx="90">
                  <c:v>2.0943471546071013</c:v>
                </c:pt>
                <c:pt idx="91">
                  <c:v>1.9816095275741026</c:v>
                </c:pt>
                <c:pt idx="92">
                  <c:v>1.801613920532475</c:v>
                </c:pt>
                <c:pt idx="93">
                  <c:v>2.1356645946926576</c:v>
                </c:pt>
                <c:pt idx="94">
                  <c:v>1.9924301646902063</c:v>
                </c:pt>
                <c:pt idx="95">
                  <c:v>2.0196120740416239</c:v>
                </c:pt>
                <c:pt idx="96">
                  <c:v>2.1031117859262163</c:v>
                </c:pt>
                <c:pt idx="97">
                  <c:v>2.2336493823292072</c:v>
                </c:pt>
                <c:pt idx="98">
                  <c:v>2.1511744645092805</c:v>
                </c:pt>
                <c:pt idx="99">
                  <c:v>2.1769106148350921</c:v>
                </c:pt>
                <c:pt idx="100">
                  <c:v>2.1328436455277067</c:v>
                </c:pt>
                <c:pt idx="101">
                  <c:v>2.1800101662856068</c:v>
                </c:pt>
                <c:pt idx="102">
                  <c:v>2.1473617012964143</c:v>
                </c:pt>
                <c:pt idx="103">
                  <c:v>2.173711086225151</c:v>
                </c:pt>
                <c:pt idx="104">
                  <c:v>2.0943471546071013</c:v>
                </c:pt>
                <c:pt idx="105">
                  <c:v>1.9201254043226319</c:v>
                </c:pt>
                <c:pt idx="106">
                  <c:v>2.3230707111941</c:v>
                </c:pt>
                <c:pt idx="107">
                  <c:v>2.2287376696783006</c:v>
                </c:pt>
                <c:pt idx="108">
                  <c:v>2.0762016407838413</c:v>
                </c:pt>
                <c:pt idx="109">
                  <c:v>1.677968043122974</c:v>
                </c:pt>
                <c:pt idx="110">
                  <c:v>1.9976886094916522</c:v>
                </c:pt>
                <c:pt idx="111">
                  <c:v>2.0353886387423192</c:v>
                </c:pt>
                <c:pt idx="112">
                  <c:v>1.7880486054131661</c:v>
                </c:pt>
                <c:pt idx="113">
                  <c:v>1.747181164715722</c:v>
                </c:pt>
                <c:pt idx="114">
                  <c:v>1.7457093564011161</c:v>
                </c:pt>
                <c:pt idx="115">
                  <c:v>1.6996301139503811</c:v>
                </c:pt>
                <c:pt idx="116">
                  <c:v>2.1459172165788005</c:v>
                </c:pt>
                <c:pt idx="117">
                  <c:v>2.1287168718980563</c:v>
                </c:pt>
                <c:pt idx="118">
                  <c:v>2.120263536200091</c:v>
                </c:pt>
                <c:pt idx="119">
                  <c:v>2.096443881539376</c:v>
                </c:pt>
                <c:pt idx="120">
                  <c:v>2.1081006894109526</c:v>
                </c:pt>
                <c:pt idx="121">
                  <c:v>2.2946392853894273</c:v>
                </c:pt>
                <c:pt idx="122">
                  <c:v>2.2634720582081393</c:v>
                </c:pt>
                <c:pt idx="123">
                  <c:v>1.7602547357668159</c:v>
                </c:pt>
                <c:pt idx="124">
                  <c:v>1.9854983673186206</c:v>
                </c:pt>
                <c:pt idx="125">
                  <c:v>2.2129317993784321</c:v>
                </c:pt>
                <c:pt idx="126">
                  <c:v>1.779636921171097</c:v>
                </c:pt>
                <c:pt idx="127">
                  <c:v>2.0826430298160949</c:v>
                </c:pt>
                <c:pt idx="128">
                  <c:v>1.9915843683047767</c:v>
                </c:pt>
                <c:pt idx="129">
                  <c:v>2.1118294578310519</c:v>
                </c:pt>
                <c:pt idx="130">
                  <c:v>2.1459172165788005</c:v>
                </c:pt>
                <c:pt idx="131">
                  <c:v>2.1081409881431332</c:v>
                </c:pt>
                <c:pt idx="132">
                  <c:v>2.1918721655045883</c:v>
                </c:pt>
                <c:pt idx="133">
                  <c:v>2.0072177617756233</c:v>
                </c:pt>
                <c:pt idx="134">
                  <c:v>2.1595245480855523</c:v>
                </c:pt>
                <c:pt idx="135">
                  <c:v>2.2744713768494624</c:v>
                </c:pt>
                <c:pt idx="136">
                  <c:v>2.1595245480855523</c:v>
                </c:pt>
                <c:pt idx="137">
                  <c:v>2.188528340415429</c:v>
                </c:pt>
                <c:pt idx="138">
                  <c:v>2.3052624835598006</c:v>
                </c:pt>
                <c:pt idx="139">
                  <c:v>1.7346010553881066</c:v>
                </c:pt>
                <c:pt idx="140">
                  <c:v>1.7917594692280552</c:v>
                </c:pt>
                <c:pt idx="141">
                  <c:v>1.6865565428992875</c:v>
                </c:pt>
                <c:pt idx="142">
                  <c:v>1.7838539603556165</c:v>
                </c:pt>
                <c:pt idx="143">
                  <c:v>1.9687689129225585</c:v>
                </c:pt>
                <c:pt idx="144">
                  <c:v>2.0025431613204456</c:v>
                </c:pt>
                <c:pt idx="145">
                  <c:v>2.0831607422124452</c:v>
                </c:pt>
                <c:pt idx="146">
                  <c:v>2.1160464970155717</c:v>
                </c:pt>
                <c:pt idx="147">
                  <c:v>2.1474640097643012</c:v>
                </c:pt>
                <c:pt idx="148">
                  <c:v>2.1264942472041417</c:v>
                </c:pt>
                <c:pt idx="149">
                  <c:v>2.0017617553750982</c:v>
                </c:pt>
                <c:pt idx="150">
                  <c:v>1.9692763147036756</c:v>
                </c:pt>
                <c:pt idx="151">
                  <c:v>2.0635902252027787</c:v>
                </c:pt>
                <c:pt idx="152">
                  <c:v>2.2162773819495358</c:v>
                </c:pt>
                <c:pt idx="153">
                  <c:v>2.173711086225151</c:v>
                </c:pt>
                <c:pt idx="154">
                  <c:v>2.0826430298160949</c:v>
                </c:pt>
                <c:pt idx="155">
                  <c:v>2.0455678181126871</c:v>
                </c:pt>
                <c:pt idx="156">
                  <c:v>2.1473617012964143</c:v>
                </c:pt>
                <c:pt idx="157">
                  <c:v>1.7838539603556165</c:v>
                </c:pt>
                <c:pt idx="158">
                  <c:v>2.0584624617563034</c:v>
                </c:pt>
                <c:pt idx="159">
                  <c:v>1.7920929693392498</c:v>
                </c:pt>
                <c:pt idx="160">
                  <c:v>1.9993576990803732</c:v>
                </c:pt>
                <c:pt idx="161">
                  <c:v>2.1001179897046844</c:v>
                </c:pt>
                <c:pt idx="162">
                  <c:v>2.1594842493533726</c:v>
                </c:pt>
                <c:pt idx="163">
                  <c:v>1.9164149495776528</c:v>
                </c:pt>
                <c:pt idx="164">
                  <c:v>1.8975161457738139</c:v>
                </c:pt>
                <c:pt idx="165">
                  <c:v>1.9405218367708619</c:v>
                </c:pt>
                <c:pt idx="166">
                  <c:v>1.8043395785556708</c:v>
                </c:pt>
                <c:pt idx="167">
                  <c:v>2.0247593792040819</c:v>
                </c:pt>
                <c:pt idx="168">
                  <c:v>2.2177934562095283</c:v>
                </c:pt>
                <c:pt idx="169">
                  <c:v>2.097683174909585</c:v>
                </c:pt>
                <c:pt idx="170">
                  <c:v>1.9946948132701199</c:v>
                </c:pt>
                <c:pt idx="171">
                  <c:v>2.1800101662856068</c:v>
                </c:pt>
                <c:pt idx="172">
                  <c:v>2.1459172165788005</c:v>
                </c:pt>
                <c:pt idx="173">
                  <c:v>2.3638927057143553</c:v>
                </c:pt>
                <c:pt idx="174">
                  <c:v>2.1965741706257988</c:v>
                </c:pt>
                <c:pt idx="175">
                  <c:v>1.7248692374073378</c:v>
                </c:pt>
                <c:pt idx="176">
                  <c:v>1.9363809967713423</c:v>
                </c:pt>
                <c:pt idx="177">
                  <c:v>1.9459101490553135</c:v>
                </c:pt>
                <c:pt idx="178">
                  <c:v>2.173711086225151</c:v>
                </c:pt>
                <c:pt idx="179">
                  <c:v>1.8786597904349462</c:v>
                </c:pt>
                <c:pt idx="180">
                  <c:v>1.9584902583829291</c:v>
                </c:pt>
                <c:pt idx="181">
                  <c:v>1.784970368286577</c:v>
                </c:pt>
                <c:pt idx="182">
                  <c:v>2.097683174909585</c:v>
                </c:pt>
                <c:pt idx="183">
                  <c:v>1.8404869726207489</c:v>
                </c:pt>
                <c:pt idx="184">
                  <c:v>1.9306403037115489</c:v>
                </c:pt>
                <c:pt idx="185">
                  <c:v>2.1632130177734714</c:v>
                </c:pt>
                <c:pt idx="186">
                  <c:v>1.6867324536814234</c:v>
                </c:pt>
                <c:pt idx="187">
                  <c:v>1.9511596013780266</c:v>
                </c:pt>
                <c:pt idx="188">
                  <c:v>1.946402537639369</c:v>
                </c:pt>
                <c:pt idx="189">
                  <c:v>2.0050102740178217</c:v>
                </c:pt>
                <c:pt idx="190">
                  <c:v>2.0050102740178217</c:v>
                </c:pt>
                <c:pt idx="191">
                  <c:v>1.9237180498910302</c:v>
                </c:pt>
                <c:pt idx="192">
                  <c:v>1.9540529690926127</c:v>
                </c:pt>
                <c:pt idx="193">
                  <c:v>2.2040350122937267</c:v>
                </c:pt>
                <c:pt idx="194">
                  <c:v>2.2917440290921922</c:v>
                </c:pt>
                <c:pt idx="195">
                  <c:v>2.1595245480855523</c:v>
                </c:pt>
                <c:pt idx="196">
                  <c:v>2.1816165950975894</c:v>
                </c:pt>
                <c:pt idx="197">
                  <c:v>2.1081409881431332</c:v>
                </c:pt>
                <c:pt idx="198">
                  <c:v>1.8998600362283744</c:v>
                </c:pt>
                <c:pt idx="199">
                  <c:v>2.096443881539376</c:v>
                </c:pt>
                <c:pt idx="200">
                  <c:v>1.9459101490553135</c:v>
                </c:pt>
                <c:pt idx="201">
                  <c:v>1.9282890776587305</c:v>
                </c:pt>
                <c:pt idx="202">
                  <c:v>1.961450832803783</c:v>
                </c:pt>
                <c:pt idx="203">
                  <c:v>1.961450832803783</c:v>
                </c:pt>
                <c:pt idx="204">
                  <c:v>1.637968555879235</c:v>
                </c:pt>
                <c:pt idx="205">
                  <c:v>2.153822725451239</c:v>
                </c:pt>
                <c:pt idx="206">
                  <c:v>1.9730253622066307</c:v>
                </c:pt>
                <c:pt idx="207">
                  <c:v>1.9180570865230879</c:v>
                </c:pt>
                <c:pt idx="208">
                  <c:v>2.074213423373152</c:v>
                </c:pt>
                <c:pt idx="209">
                  <c:v>2.0636305239349588</c:v>
                </c:pt>
                <c:pt idx="210">
                  <c:v>2.0043631661236279</c:v>
                </c:pt>
                <c:pt idx="211">
                  <c:v>2.085143364314149</c:v>
                </c:pt>
                <c:pt idx="212">
                  <c:v>2.1810373884647429</c:v>
                </c:pt>
                <c:pt idx="213">
                  <c:v>2.03375980437173</c:v>
                </c:pt>
                <c:pt idx="214">
                  <c:v>2.3056987108144287</c:v>
                </c:pt>
                <c:pt idx="215">
                  <c:v>2.1851379297320821</c:v>
                </c:pt>
                <c:pt idx="216">
                  <c:v>2.2679583828315817</c:v>
                </c:pt>
                <c:pt idx="217">
                  <c:v>2.1851379297320821</c:v>
                </c:pt>
                <c:pt idx="218">
                  <c:v>2.1473617012964143</c:v>
                </c:pt>
                <c:pt idx="219">
                  <c:v>2.3323796133722743</c:v>
                </c:pt>
                <c:pt idx="220">
                  <c:v>2.03375980437173</c:v>
                </c:pt>
                <c:pt idx="221">
                  <c:v>2.10285123708824</c:v>
                </c:pt>
                <c:pt idx="222">
                  <c:v>2.0344403213649089</c:v>
                </c:pt>
                <c:pt idx="223">
                  <c:v>2.1423602780147473</c:v>
                </c:pt>
                <c:pt idx="224">
                  <c:v>2.0455678181126871</c:v>
                </c:pt>
                <c:pt idx="225">
                  <c:v>1.9729859521070781</c:v>
                </c:pt>
                <c:pt idx="226">
                  <c:v>2.2526450261204105</c:v>
                </c:pt>
                <c:pt idx="227">
                  <c:v>2.0130622726003251</c:v>
                </c:pt>
                <c:pt idx="228">
                  <c:v>2.2129317993784321</c:v>
                </c:pt>
                <c:pt idx="229">
                  <c:v>2.3554131376540788</c:v>
                </c:pt>
                <c:pt idx="230">
                  <c:v>2.1214059572253512</c:v>
                </c:pt>
                <c:pt idx="231">
                  <c:v>2.143412272438125</c:v>
                </c:pt>
                <c:pt idx="232">
                  <c:v>2.1328436455277067</c:v>
                </c:pt>
                <c:pt idx="233">
                  <c:v>2.3436899983968358</c:v>
                </c:pt>
                <c:pt idx="234">
                  <c:v>2.1328436455277067</c:v>
                </c:pt>
                <c:pt idx="235">
                  <c:v>2.430507043693479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5-4958-AFB4-E70CEC5450CF}"/>
            </c:ext>
          </c:extLst>
        </c:ser>
        <c:ser>
          <c:idx val="3"/>
          <c:order val="3"/>
          <c:tx>
            <c:v>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55611688382441"/>
                  <c:y val="2.28996847092226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aseline="0"/>
                      <a:t>y = -0.2328x + 1.908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0.0883***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plan_trait_individuos!$U$3:$U$238</c:f>
              <c:numCache>
                <c:formatCode>General</c:formatCode>
                <c:ptCount val="236"/>
                <c:pt idx="0">
                  <c:v>1.1446624014950486</c:v>
                </c:pt>
                <c:pt idx="1">
                  <c:v>1.0860321793404939</c:v>
                </c:pt>
                <c:pt idx="2">
                  <c:v>1.2651630630573982</c:v>
                </c:pt>
                <c:pt idx="3">
                  <c:v>1.2125287199087951</c:v>
                </c:pt>
                <c:pt idx="4">
                  <c:v>0.76752836433134863</c:v>
                </c:pt>
                <c:pt idx="5">
                  <c:v>1.2378573555681025</c:v>
                </c:pt>
                <c:pt idx="6">
                  <c:v>1.0378384364034581</c:v>
                </c:pt>
                <c:pt idx="7">
                  <c:v>1.3990673158872693</c:v>
                </c:pt>
                <c:pt idx="8">
                  <c:v>1.1047286682241753</c:v>
                </c:pt>
                <c:pt idx="9">
                  <c:v>1.2458898727611227</c:v>
                </c:pt>
                <c:pt idx="10">
                  <c:v>1.1337324605540517</c:v>
                </c:pt>
                <c:pt idx="11">
                  <c:v>1.0986122886681096</c:v>
                </c:pt>
                <c:pt idx="12">
                  <c:v>1.3965515806754749</c:v>
                </c:pt>
                <c:pt idx="13">
                  <c:v>0.94440444801873857</c:v>
                </c:pt>
                <c:pt idx="14">
                  <c:v>1.0923815776640589</c:v>
                </c:pt>
                <c:pt idx="15">
                  <c:v>0.67163434018075485</c:v>
                </c:pt>
                <c:pt idx="16">
                  <c:v>1.1604133631118971</c:v>
                </c:pt>
                <c:pt idx="17">
                  <c:v>1.1107348367250678</c:v>
                </c:pt>
                <c:pt idx="18">
                  <c:v>0.99013815518990023</c:v>
                </c:pt>
                <c:pt idx="19">
                  <c:v>1.1552453009332422</c:v>
                </c:pt>
                <c:pt idx="20">
                  <c:v>1.8404869726207487</c:v>
                </c:pt>
                <c:pt idx="21">
                  <c:v>2.2854873281981956</c:v>
                </c:pt>
                <c:pt idx="22">
                  <c:v>1.297273432703542</c:v>
                </c:pt>
                <c:pt idx="23">
                  <c:v>1.5179589638668469</c:v>
                </c:pt>
                <c:pt idx="24">
                  <c:v>1.1337324605540517</c:v>
                </c:pt>
                <c:pt idx="25">
                  <c:v>0.99857742451799691</c:v>
                </c:pt>
                <c:pt idx="26">
                  <c:v>0.95406696030982285</c:v>
                </c:pt>
                <c:pt idx="27">
                  <c:v>0.92419624074659357</c:v>
                </c:pt>
                <c:pt idx="28">
                  <c:v>1.6589112474735246</c:v>
                </c:pt>
                <c:pt idx="29">
                  <c:v>1.4301531470494635</c:v>
                </c:pt>
                <c:pt idx="30">
                  <c:v>1.208113644325455</c:v>
                </c:pt>
                <c:pt idx="31">
                  <c:v>2.3025850929940455</c:v>
                </c:pt>
                <c:pt idx="32">
                  <c:v>1.0662243725168938</c:v>
                </c:pt>
                <c:pt idx="33">
                  <c:v>0.56824936407947502</c:v>
                </c:pt>
                <c:pt idx="34">
                  <c:v>0.71335538783209018</c:v>
                </c:pt>
                <c:pt idx="35">
                  <c:v>1.1803197746791048</c:v>
                </c:pt>
                <c:pt idx="36">
                  <c:v>1.0148408125744743</c:v>
                </c:pt>
                <c:pt idx="37">
                  <c:v>0.90268340036740347</c:v>
                </c:pt>
                <c:pt idx="38">
                  <c:v>1.2688874965901065</c:v>
                </c:pt>
                <c:pt idx="39">
                  <c:v>1.2613965446394202</c:v>
                </c:pt>
                <c:pt idx="40">
                  <c:v>1.8404869726207487</c:v>
                </c:pt>
                <c:pt idx="41">
                  <c:v>1.3006575565248815</c:v>
                </c:pt>
                <c:pt idx="42">
                  <c:v>1.2613965446394202</c:v>
                </c:pt>
                <c:pt idx="43">
                  <c:v>1.1655025204888267</c:v>
                </c:pt>
                <c:pt idx="44">
                  <c:v>1.0729586082894</c:v>
                </c:pt>
                <c:pt idx="45">
                  <c:v>1.0378384364034581</c:v>
                </c:pt>
                <c:pt idx="46">
                  <c:v>1.4301531470494635</c:v>
                </c:pt>
                <c:pt idx="47">
                  <c:v>1.0148408125744743</c:v>
                </c:pt>
                <c:pt idx="48">
                  <c:v>1.1337324605540517</c:v>
                </c:pt>
                <c:pt idx="49">
                  <c:v>1.2458898727611227</c:v>
                </c:pt>
                <c:pt idx="50">
                  <c:v>1.0148408125744743</c:v>
                </c:pt>
                <c:pt idx="51">
                  <c:v>1.2537333718978541</c:v>
                </c:pt>
                <c:pt idx="52">
                  <c:v>0.98147965972214668</c:v>
                </c:pt>
                <c:pt idx="53">
                  <c:v>1.030347484452772</c:v>
                </c:pt>
                <c:pt idx="54">
                  <c:v>1.6199374681205572</c:v>
                </c:pt>
                <c:pt idx="55">
                  <c:v>1.1604133631118971</c:v>
                </c:pt>
                <c:pt idx="56">
                  <c:v>1.4847824320845024</c:v>
                </c:pt>
                <c:pt idx="57">
                  <c:v>1.1552453009332422</c:v>
                </c:pt>
                <c:pt idx="58">
                  <c:v>1.3965515806754749</c:v>
                </c:pt>
                <c:pt idx="59">
                  <c:v>1.1655025204888267</c:v>
                </c:pt>
                <c:pt idx="60">
                  <c:v>1.835110511977454</c:v>
                </c:pt>
                <c:pt idx="61">
                  <c:v>2.3025850929940455</c:v>
                </c:pt>
                <c:pt idx="62">
                  <c:v>1.5958305809273485</c:v>
                </c:pt>
                <c:pt idx="63">
                  <c:v>1.3138606025565633</c:v>
                </c:pt>
                <c:pt idx="64">
                  <c:v>0.98147965972214668</c:v>
                </c:pt>
                <c:pt idx="65">
                  <c:v>1.8404869726207487</c:v>
                </c:pt>
                <c:pt idx="66">
                  <c:v>2.1836934450144678</c:v>
                </c:pt>
                <c:pt idx="67">
                  <c:v>1.320271056532526</c:v>
                </c:pt>
                <c:pt idx="68">
                  <c:v>1.6702117646987518</c:v>
                </c:pt>
                <c:pt idx="69">
                  <c:v>1.1991040868628153</c:v>
                </c:pt>
                <c:pt idx="70">
                  <c:v>1.1224319433288246</c:v>
                </c:pt>
                <c:pt idx="71">
                  <c:v>0.99857742451799691</c:v>
                </c:pt>
                <c:pt idx="72">
                  <c:v>1.5958305809273485</c:v>
                </c:pt>
                <c:pt idx="73">
                  <c:v>0.93445346030217824</c:v>
                </c:pt>
                <c:pt idx="74">
                  <c:v>1.1446624014950486</c:v>
                </c:pt>
                <c:pt idx="75">
                  <c:v>1.0148408125744743</c:v>
                </c:pt>
                <c:pt idx="76">
                  <c:v>0.99013815518990023</c:v>
                </c:pt>
                <c:pt idx="77">
                  <c:v>0.99013815518990023</c:v>
                </c:pt>
                <c:pt idx="78">
                  <c:v>0.85498311915384551</c:v>
                </c:pt>
                <c:pt idx="79">
                  <c:v>1.1107348367250678</c:v>
                </c:pt>
                <c:pt idx="80">
                  <c:v>1.1166346957582016</c:v>
                </c:pt>
                <c:pt idx="81">
                  <c:v>1.297273432703542</c:v>
                </c:pt>
                <c:pt idx="82">
                  <c:v>0.99857742451799691</c:v>
                </c:pt>
                <c:pt idx="83">
                  <c:v>1.6067605218683456</c:v>
                </c:pt>
                <c:pt idx="84">
                  <c:v>0.96345725263205484</c:v>
                </c:pt>
                <c:pt idx="85">
                  <c:v>1.2036393042147413</c:v>
                </c:pt>
                <c:pt idx="86">
                  <c:v>0.96345725263205484</c:v>
                </c:pt>
                <c:pt idx="87">
                  <c:v>1.0593512767826485</c:v>
                </c:pt>
                <c:pt idx="88">
                  <c:v>1.1337324605540517</c:v>
                </c:pt>
                <c:pt idx="89">
                  <c:v>1.0860321793404939</c:v>
                </c:pt>
                <c:pt idx="90">
                  <c:v>1.2378573555681025</c:v>
                </c:pt>
                <c:pt idx="91">
                  <c:v>1.3505949826011014</c:v>
                </c:pt>
                <c:pt idx="92">
                  <c:v>1.4564826174890071</c:v>
                </c:pt>
                <c:pt idx="93">
                  <c:v>1.1224319433288246</c:v>
                </c:pt>
                <c:pt idx="94">
                  <c:v>1.0986122886681096</c:v>
                </c:pt>
                <c:pt idx="95">
                  <c:v>1.34768375594485</c:v>
                </c:pt>
                <c:pt idx="96">
                  <c:v>1.4522362755631972</c:v>
                </c:pt>
                <c:pt idx="97">
                  <c:v>0.94440444801873857</c:v>
                </c:pt>
                <c:pt idx="98">
                  <c:v>1.1446624014950486</c:v>
                </c:pt>
                <c:pt idx="99">
                  <c:v>0.76752836433134863</c:v>
                </c:pt>
                <c:pt idx="100">
                  <c:v>1.0860321793404939</c:v>
                </c:pt>
                <c:pt idx="101">
                  <c:v>1.2211872153765486</c:v>
                </c:pt>
                <c:pt idx="102">
                  <c:v>1.1107348367250678</c:v>
                </c:pt>
                <c:pt idx="103">
                  <c:v>1.0451647386430498</c:v>
                </c:pt>
                <c:pt idx="104">
                  <c:v>1.2378573555681025</c:v>
                </c:pt>
                <c:pt idx="105">
                  <c:v>1.3757114616816972</c:v>
                </c:pt>
                <c:pt idx="106">
                  <c:v>0.85498311915384551</c:v>
                </c:pt>
                <c:pt idx="107">
                  <c:v>0.99013815518990023</c:v>
                </c:pt>
                <c:pt idx="108">
                  <c:v>1.0148408125744743</c:v>
                </c:pt>
                <c:pt idx="109">
                  <c:v>1.1552453009332422</c:v>
                </c:pt>
                <c:pt idx="110">
                  <c:v>1.2211872153765486</c:v>
                </c:pt>
                <c:pt idx="111">
                  <c:v>0.85498311915384551</c:v>
                </c:pt>
                <c:pt idx="112">
                  <c:v>1.0451647386430498</c:v>
                </c:pt>
                <c:pt idx="113">
                  <c:v>1.0860321793404939</c:v>
                </c:pt>
                <c:pt idx="114">
                  <c:v>1.1446624014950486</c:v>
                </c:pt>
                <c:pt idx="115">
                  <c:v>1.0729586082894</c:v>
                </c:pt>
                <c:pt idx="116">
                  <c:v>1.0729586082894</c:v>
                </c:pt>
                <c:pt idx="117">
                  <c:v>1.2211872153765486</c:v>
                </c:pt>
                <c:pt idx="118">
                  <c:v>1.0986122886681096</c:v>
                </c:pt>
                <c:pt idx="119">
                  <c:v>1.1224319433288246</c:v>
                </c:pt>
                <c:pt idx="120">
                  <c:v>1.1499958486105291</c:v>
                </c:pt>
                <c:pt idx="121">
                  <c:v>0.96345725263205484</c:v>
                </c:pt>
                <c:pt idx="122">
                  <c:v>1.1705151462770069</c:v>
                </c:pt>
                <c:pt idx="123">
                  <c:v>1.0729586082894</c:v>
                </c:pt>
                <c:pt idx="124">
                  <c:v>1.1499958486105291</c:v>
                </c:pt>
                <c:pt idx="125">
                  <c:v>1.0451647386430498</c:v>
                </c:pt>
                <c:pt idx="126">
                  <c:v>1.1107348367250678</c:v>
                </c:pt>
                <c:pt idx="127">
                  <c:v>1.1754535082053872</c:v>
                </c:pt>
                <c:pt idx="128">
                  <c:v>1.3757114616816972</c:v>
                </c:pt>
                <c:pt idx="129">
                  <c:v>1.0662243725168938</c:v>
                </c:pt>
                <c:pt idx="130">
                  <c:v>1.0729586082894</c:v>
                </c:pt>
                <c:pt idx="131">
                  <c:v>1.1107348367250678</c:v>
                </c:pt>
                <c:pt idx="132">
                  <c:v>1.0662243725168938</c:v>
                </c:pt>
                <c:pt idx="133">
                  <c:v>1.5481302997137907</c:v>
                </c:pt>
                <c:pt idx="134">
                  <c:v>1.0593512767826485</c:v>
                </c:pt>
                <c:pt idx="135">
                  <c:v>0.94440444801873857</c:v>
                </c:pt>
                <c:pt idx="136">
                  <c:v>1.0593512767826485</c:v>
                </c:pt>
                <c:pt idx="137">
                  <c:v>1.030347484452772</c:v>
                </c:pt>
                <c:pt idx="138">
                  <c:v>0.91361334130840011</c:v>
                </c:pt>
                <c:pt idx="139">
                  <c:v>1.0986122886681096</c:v>
                </c:pt>
                <c:pt idx="140">
                  <c:v>1.0986122886681096</c:v>
                </c:pt>
                <c:pt idx="141">
                  <c:v>1.0860321793404939</c:v>
                </c:pt>
                <c:pt idx="142">
                  <c:v>0.92419624074659357</c:v>
                </c:pt>
                <c:pt idx="143">
                  <c:v>1.4324284687395967</c:v>
                </c:pt>
                <c:pt idx="144">
                  <c:v>1.3296613488547582</c:v>
                </c:pt>
                <c:pt idx="145">
                  <c:v>1.0523334737167045</c:v>
                </c:pt>
                <c:pt idx="146">
                  <c:v>0.8796857765384194</c:v>
                </c:pt>
                <c:pt idx="147">
                  <c:v>1.2537333718978541</c:v>
                </c:pt>
                <c:pt idx="148">
                  <c:v>1.0923815776640589</c:v>
                </c:pt>
                <c:pt idx="149">
                  <c:v>1.1337324605540517</c:v>
                </c:pt>
                <c:pt idx="150">
                  <c:v>1.3265605513006535</c:v>
                </c:pt>
                <c:pt idx="151">
                  <c:v>1.1945063128187032</c:v>
                </c:pt>
                <c:pt idx="152">
                  <c:v>1.0795594840547933</c:v>
                </c:pt>
                <c:pt idx="153">
                  <c:v>1.0451647386430498</c:v>
                </c:pt>
                <c:pt idx="154">
                  <c:v>1.1754535082053872</c:v>
                </c:pt>
                <c:pt idx="155">
                  <c:v>1.2125287199087951</c:v>
                </c:pt>
                <c:pt idx="156">
                  <c:v>1.1107348367250678</c:v>
                </c:pt>
                <c:pt idx="157">
                  <c:v>0.92419624074659357</c:v>
                </c:pt>
                <c:pt idx="158">
                  <c:v>1.1604133631118971</c:v>
                </c:pt>
                <c:pt idx="159">
                  <c:v>1.2036393042147413</c:v>
                </c:pt>
                <c:pt idx="160">
                  <c:v>1.0451647386430498</c:v>
                </c:pt>
                <c:pt idx="161">
                  <c:v>0.94440444801873857</c:v>
                </c:pt>
                <c:pt idx="162">
                  <c:v>1.0986122886681096</c:v>
                </c:pt>
                <c:pt idx="163">
                  <c:v>1.4847824320845024</c:v>
                </c:pt>
                <c:pt idx="164">
                  <c:v>1.4346883644013899</c:v>
                </c:pt>
                <c:pt idx="165">
                  <c:v>1.4606755448912936</c:v>
                </c:pt>
                <c:pt idx="166">
                  <c:v>1.0860321793404939</c:v>
                </c:pt>
                <c:pt idx="167">
                  <c:v>1.1107348367250678</c:v>
                </c:pt>
                <c:pt idx="168">
                  <c:v>1.0593512767826485</c:v>
                </c:pt>
                <c:pt idx="169">
                  <c:v>1.1604133631118971</c:v>
                </c:pt>
                <c:pt idx="170">
                  <c:v>1.4065025683920356</c:v>
                </c:pt>
                <c:pt idx="171">
                  <c:v>1.2211872153765486</c:v>
                </c:pt>
                <c:pt idx="172">
                  <c:v>1.0729586082894</c:v>
                </c:pt>
                <c:pt idx="173">
                  <c:v>0.85498311915384551</c:v>
                </c:pt>
                <c:pt idx="174">
                  <c:v>0.98147965972214668</c:v>
                </c:pt>
                <c:pt idx="175">
                  <c:v>1.1655025204888267</c:v>
                </c:pt>
                <c:pt idx="176">
                  <c:v>1.4648163848908129</c:v>
                </c:pt>
                <c:pt idx="177">
                  <c:v>1.0986122886681096</c:v>
                </c:pt>
                <c:pt idx="178">
                  <c:v>1.0451647386430498</c:v>
                </c:pt>
                <c:pt idx="179">
                  <c:v>1.4886360395515279</c:v>
                </c:pt>
                <c:pt idx="180">
                  <c:v>1.0860321793404939</c:v>
                </c:pt>
                <c:pt idx="181">
                  <c:v>1.5108664977177519</c:v>
                </c:pt>
                <c:pt idx="182">
                  <c:v>1.1604133631118971</c:v>
                </c:pt>
                <c:pt idx="183">
                  <c:v>1.1552453009332422</c:v>
                </c:pt>
                <c:pt idx="184">
                  <c:v>1.4015642064636551</c:v>
                </c:pt>
                <c:pt idx="185">
                  <c:v>1.0148408125744743</c:v>
                </c:pt>
                <c:pt idx="186">
                  <c:v>1.2036393042147413</c:v>
                </c:pt>
                <c:pt idx="187">
                  <c:v>1.3810449087971775</c:v>
                </c:pt>
                <c:pt idx="188">
                  <c:v>1.4208932923471052</c:v>
                </c:pt>
                <c:pt idx="189">
                  <c:v>1.0860321793404939</c:v>
                </c:pt>
                <c:pt idx="190">
                  <c:v>1.0860321793404939</c:v>
                </c:pt>
                <c:pt idx="191">
                  <c:v>1.4435777800954437</c:v>
                </c:pt>
                <c:pt idx="192">
                  <c:v>1.3417838969117164</c:v>
                </c:pt>
                <c:pt idx="193">
                  <c:v>1.0148408125744743</c:v>
                </c:pt>
                <c:pt idx="194">
                  <c:v>0.79929842426612363</c:v>
                </c:pt>
                <c:pt idx="195">
                  <c:v>1.0593512767826485</c:v>
                </c:pt>
                <c:pt idx="196">
                  <c:v>0.81411567845640143</c:v>
                </c:pt>
                <c:pt idx="197">
                  <c:v>1.1107348367250678</c:v>
                </c:pt>
                <c:pt idx="198">
                  <c:v>1.1446624014950486</c:v>
                </c:pt>
                <c:pt idx="199">
                  <c:v>1.1224319433288246</c:v>
                </c:pt>
                <c:pt idx="200">
                  <c:v>1.3862943611198904</c:v>
                </c:pt>
                <c:pt idx="201">
                  <c:v>1.3675477883455986</c:v>
                </c:pt>
                <c:pt idx="202">
                  <c:v>1.5350567286626973</c:v>
                </c:pt>
                <c:pt idx="203">
                  <c:v>1.5350567286626973</c:v>
                </c:pt>
                <c:pt idx="204">
                  <c:v>2.0509108982347013</c:v>
                </c:pt>
                <c:pt idx="205">
                  <c:v>1.5350567286626973</c:v>
                </c:pt>
                <c:pt idx="206">
                  <c:v>1.3591791479685731</c:v>
                </c:pt>
                <c:pt idx="207">
                  <c:v>1.8431430291704745</c:v>
                </c:pt>
                <c:pt idx="208">
                  <c:v>1.1446624014950486</c:v>
                </c:pt>
                <c:pt idx="209">
                  <c:v>1.1552453009332422</c:v>
                </c:pt>
                <c:pt idx="210">
                  <c:v>1.2537333718978541</c:v>
                </c:pt>
                <c:pt idx="211">
                  <c:v>1.1337324605540517</c:v>
                </c:pt>
                <c:pt idx="212">
                  <c:v>1.0378384364034581</c:v>
                </c:pt>
                <c:pt idx="213">
                  <c:v>1.185116020496471</c:v>
                </c:pt>
                <c:pt idx="214">
                  <c:v>0.99013815518990023</c:v>
                </c:pt>
                <c:pt idx="215">
                  <c:v>1.0729586082894</c:v>
                </c:pt>
                <c:pt idx="216">
                  <c:v>0.99013815518990023</c:v>
                </c:pt>
                <c:pt idx="217">
                  <c:v>1.0729586082894</c:v>
                </c:pt>
                <c:pt idx="218">
                  <c:v>1.1107348367250678</c:v>
                </c:pt>
                <c:pt idx="219">
                  <c:v>0.96345725263205484</c:v>
                </c:pt>
                <c:pt idx="220">
                  <c:v>1.185116020496471</c:v>
                </c:pt>
                <c:pt idx="221">
                  <c:v>1.1552453009332422</c:v>
                </c:pt>
                <c:pt idx="222">
                  <c:v>1.2613965446394202</c:v>
                </c:pt>
                <c:pt idx="223">
                  <c:v>1.1898442321604565</c:v>
                </c:pt>
                <c:pt idx="224">
                  <c:v>1.2125287199087951</c:v>
                </c:pt>
                <c:pt idx="225">
                  <c:v>1.2458898727611227</c:v>
                </c:pt>
                <c:pt idx="226">
                  <c:v>1.0795594840547933</c:v>
                </c:pt>
                <c:pt idx="227">
                  <c:v>1.1224319433288246</c:v>
                </c:pt>
                <c:pt idx="228">
                  <c:v>1.0451647386430498</c:v>
                </c:pt>
                <c:pt idx="229">
                  <c:v>0.90268340036740347</c:v>
                </c:pt>
                <c:pt idx="230">
                  <c:v>1.2458898727611227</c:v>
                </c:pt>
                <c:pt idx="231">
                  <c:v>1.8268796411139969</c:v>
                </c:pt>
                <c:pt idx="232">
                  <c:v>1.0860321793404939</c:v>
                </c:pt>
                <c:pt idx="233">
                  <c:v>0.85498311915384551</c:v>
                </c:pt>
                <c:pt idx="234">
                  <c:v>1.0860321793404939</c:v>
                </c:pt>
                <c:pt idx="235">
                  <c:v>2.2282039092226422</c:v>
                </c:pt>
              </c:numCache>
            </c:numRef>
          </c:xVal>
          <c:yVal>
            <c:numRef>
              <c:f>plan_trait_individuos!$Y$3:$Y$238</c:f>
              <c:numCache>
                <c:formatCode>General</c:formatCode>
                <c:ptCount val="236"/>
                <c:pt idx="0">
                  <c:v>1.4943949281202098</c:v>
                </c:pt>
                <c:pt idx="1">
                  <c:v>1.4789171781210426</c:v>
                </c:pt>
                <c:pt idx="2">
                  <c:v>1.7052514025123029</c:v>
                </c:pt>
                <c:pt idx="3">
                  <c:v>1.2723779298792053</c:v>
                </c:pt>
                <c:pt idx="4">
                  <c:v>1.7582002799769068</c:v>
                </c:pt>
                <c:pt idx="5">
                  <c:v>1.0647277374259432</c:v>
                </c:pt>
                <c:pt idx="6">
                  <c:v>1.8525333214927067</c:v>
                </c:pt>
                <c:pt idx="7">
                  <c:v>1.3735214063525121</c:v>
                </c:pt>
                <c:pt idx="8">
                  <c:v>1.7856430896719895</c:v>
                </c:pt>
                <c:pt idx="9">
                  <c:v>1.5873234712950934</c:v>
                </c:pt>
                <c:pt idx="10">
                  <c:v>1.6994808835021644</c:v>
                </c:pt>
                <c:pt idx="11">
                  <c:v>1.6739764335716716</c:v>
                </c:pt>
                <c:pt idx="12">
                  <c:v>1.3114986204267352</c:v>
                </c:pt>
                <c:pt idx="13">
                  <c:v>1.8281842742210426</c:v>
                </c:pt>
                <c:pt idx="14">
                  <c:v>1.9895283921309845</c:v>
                </c:pt>
                <c:pt idx="15">
                  <c:v>1.8933150172807818</c:v>
                </c:pt>
                <c:pt idx="16">
                  <c:v>1.1421717298821485</c:v>
                </c:pt>
                <c:pt idx="17">
                  <c:v>1.6618538855147134</c:v>
                </c:pt>
                <c:pt idx="18">
                  <c:v>1.7179120459123098</c:v>
                </c:pt>
                <c:pt idx="19">
                  <c:v>1.677968043122974</c:v>
                </c:pt>
                <c:pt idx="20">
                  <c:v>1.6252489301789779</c:v>
                </c:pt>
                <c:pt idx="21">
                  <c:v>1.1157100534639599</c:v>
                </c:pt>
                <c:pt idx="22">
                  <c:v>1.7937690206547738</c:v>
                </c:pt>
                <c:pt idx="23">
                  <c:v>1.7401375741546352</c:v>
                </c:pt>
                <c:pt idx="24">
                  <c:v>1.6994808835021644</c:v>
                </c:pt>
                <c:pt idx="25">
                  <c:v>1.709472776584213</c:v>
                </c:pt>
                <c:pt idx="26">
                  <c:v>1.7539832407923872</c:v>
                </c:pt>
                <c:pt idx="27">
                  <c:v>1.7838539603556165</c:v>
                </c:pt>
                <c:pt idx="28">
                  <c:v>2.0299682066404117</c:v>
                </c:pt>
                <c:pt idx="29">
                  <c:v>1.7053410688796862</c:v>
                </c:pt>
                <c:pt idx="30">
                  <c:v>1.7876186292285359</c:v>
                </c:pt>
                <c:pt idx="31">
                  <c:v>1.3862943611198908</c:v>
                </c:pt>
                <c:pt idx="32">
                  <c:v>1.7669889715393223</c:v>
                </c:pt>
                <c:pt idx="33">
                  <c:v>1.9166572857085253</c:v>
                </c:pt>
                <c:pt idx="34">
                  <c:v>1.9257019417831684</c:v>
                </c:pt>
                <c:pt idx="35">
                  <c:v>1.5277304264231053</c:v>
                </c:pt>
                <c:pt idx="36">
                  <c:v>2.0762016407838413</c:v>
                </c:pt>
                <c:pt idx="37">
                  <c:v>1.9006769805391315</c:v>
                </c:pt>
                <c:pt idx="38">
                  <c:v>1.6214842613060583</c:v>
                </c:pt>
                <c:pt idx="39">
                  <c:v>1.511192177600361</c:v>
                </c:pt>
                <c:pt idx="40">
                  <c:v>1.5607104090414068</c:v>
                </c:pt>
                <c:pt idx="41">
                  <c:v>1.4719311657148999</c:v>
                </c:pt>
                <c:pt idx="42">
                  <c:v>1.5718167994167958</c:v>
                </c:pt>
                <c:pt idx="43">
                  <c:v>1.5425476806133833</c:v>
                </c:pt>
                <c:pt idx="44">
                  <c:v>1.63509159281281</c:v>
                </c:pt>
                <c:pt idx="45">
                  <c:v>1.670211764698752</c:v>
                </c:pt>
                <c:pt idx="46">
                  <c:v>1.6143692906739595</c:v>
                </c:pt>
                <c:pt idx="47">
                  <c:v>1.6932093885277357</c:v>
                </c:pt>
                <c:pt idx="48">
                  <c:v>1.5743177405481583</c:v>
                </c:pt>
                <c:pt idx="49">
                  <c:v>1.5873234712950934</c:v>
                </c:pt>
                <c:pt idx="50">
                  <c:v>1.6932093885277357</c:v>
                </c:pt>
                <c:pt idx="51">
                  <c:v>1.741998901656137</c:v>
                </c:pt>
                <c:pt idx="52">
                  <c:v>1.7265705413800634</c:v>
                </c:pt>
                <c:pt idx="53">
                  <c:v>1.7422412377870093</c:v>
                </c:pt>
                <c:pt idx="54">
                  <c:v>1.3757948054334337</c:v>
                </c:pt>
                <c:pt idx="55">
                  <c:v>1.7299583947842676</c:v>
                </c:pt>
                <c:pt idx="56">
                  <c:v>1.5109498414694886</c:v>
                </c:pt>
                <c:pt idx="57">
                  <c:v>1.9802489149959075</c:v>
                </c:pt>
                <c:pt idx="58">
                  <c:v>1.7389426352536745</c:v>
                </c:pt>
                <c:pt idx="59">
                  <c:v>1.8302297530651641</c:v>
                </c:pt>
                <c:pt idx="60">
                  <c:v>1.8537689421364822</c:v>
                </c:pt>
                <c:pt idx="61">
                  <c:v>1.6094379124341005</c:v>
                </c:pt>
                <c:pt idx="62">
                  <c:v>1.7000062850769804</c:v>
                </c:pt>
                <c:pt idx="63">
                  <c:v>1.6818716709974277</c:v>
                </c:pt>
                <c:pt idx="64">
                  <c:v>2.1965741706257988</c:v>
                </c:pt>
                <c:pt idx="65">
                  <c:v>1.1552453009332422</c:v>
                </c:pt>
                <c:pt idx="66">
                  <c:v>1.5051860090994684</c:v>
                </c:pt>
                <c:pt idx="67">
                  <c:v>2.0809263251296293</c:v>
                </c:pt>
                <c:pt idx="68">
                  <c:v>1.7309856169634035</c:v>
                </c:pt>
                <c:pt idx="69">
                  <c:v>1.1987911859355551</c:v>
                </c:pt>
                <c:pt idx="70">
                  <c:v>1.7107814007273914</c:v>
                </c:pt>
                <c:pt idx="71">
                  <c:v>1.8346359195382191</c:v>
                </c:pt>
                <c:pt idx="72">
                  <c:v>1.582223249420597</c:v>
                </c:pt>
                <c:pt idx="73">
                  <c:v>1.838135261937603</c:v>
                </c:pt>
                <c:pt idx="74">
                  <c:v>1.7457093564011161</c:v>
                </c:pt>
                <c:pt idx="75">
                  <c:v>1.6932093885277357</c:v>
                </c:pt>
                <c:pt idx="76">
                  <c:v>1.9002336027062645</c:v>
                </c:pt>
                <c:pt idx="77">
                  <c:v>1.7824505670498809</c:v>
                </c:pt>
                <c:pt idx="78">
                  <c:v>1.8530670819483646</c:v>
                </c:pt>
                <c:pt idx="79">
                  <c:v>1.6618538855147134</c:v>
                </c:pt>
                <c:pt idx="80">
                  <c:v>1.3682719540297987</c:v>
                </c:pt>
                <c:pt idx="81">
                  <c:v>1.747249005019881</c:v>
                </c:pt>
                <c:pt idx="82">
                  <c:v>1.7740112977217843</c:v>
                </c:pt>
                <c:pt idx="83">
                  <c:v>1.5287336940608041</c:v>
                </c:pt>
                <c:pt idx="84">
                  <c:v>1.7445929484701552</c:v>
                </c:pt>
                <c:pt idx="85">
                  <c:v>1.5044108968874688</c:v>
                </c:pt>
                <c:pt idx="86">
                  <c:v>1.7445929484701552</c:v>
                </c:pt>
                <c:pt idx="87">
                  <c:v>1.6486989243195616</c:v>
                </c:pt>
                <c:pt idx="88">
                  <c:v>1.3511741892339486</c:v>
                </c:pt>
                <c:pt idx="89">
                  <c:v>1.8317385527437851</c:v>
                </c:pt>
                <c:pt idx="90">
                  <c:v>1.8066650821553203</c:v>
                </c:pt>
                <c:pt idx="91">
                  <c:v>1.5397767752950633</c:v>
                </c:pt>
                <c:pt idx="92">
                  <c:v>1.1084667399725296</c:v>
                </c:pt>
                <c:pt idx="93">
                  <c:v>1.5856182577733853</c:v>
                </c:pt>
                <c:pt idx="94">
                  <c:v>1.4663370687934272</c:v>
                </c:pt>
                <c:pt idx="95">
                  <c:v>1.5967552232215905</c:v>
                </c:pt>
                <c:pt idx="96">
                  <c:v>1.5434959979907938</c:v>
                </c:pt>
                <c:pt idx="97">
                  <c:v>1.8888088960374774</c:v>
                </c:pt>
                <c:pt idx="98">
                  <c:v>1.7457093564011161</c:v>
                </c:pt>
                <c:pt idx="99">
                  <c:v>1.7173782854566517</c:v>
                </c:pt>
                <c:pt idx="100">
                  <c:v>1.747181164715722</c:v>
                </c:pt>
                <c:pt idx="101">
                  <c:v>1.6691845425196161</c:v>
                </c:pt>
                <c:pt idx="102">
                  <c:v>1.7224785073311484</c:v>
                </c:pt>
                <c:pt idx="103">
                  <c:v>1.7274239835967313</c:v>
                </c:pt>
                <c:pt idx="104">
                  <c:v>1.7578749179858886</c:v>
                </c:pt>
                <c:pt idx="105">
                  <c:v>1.4575018823745187</c:v>
                </c:pt>
                <c:pt idx="106">
                  <c:v>1.8530670819483646</c:v>
                </c:pt>
                <c:pt idx="107">
                  <c:v>1.7179120459123098</c:v>
                </c:pt>
                <c:pt idx="108">
                  <c:v>1.2877442804195713</c:v>
                </c:pt>
                <c:pt idx="109">
                  <c:v>1.1473397920608035</c:v>
                </c:pt>
                <c:pt idx="110">
                  <c:v>1.7232517637898919</c:v>
                </c:pt>
                <c:pt idx="111">
                  <c:v>1.4476019738402002</c:v>
                </c:pt>
                <c:pt idx="112">
                  <c:v>1.0342768030367862</c:v>
                </c:pt>
                <c:pt idx="113">
                  <c:v>0.85987796971481933</c:v>
                </c:pt>
                <c:pt idx="114">
                  <c:v>1.1579226914989971</c:v>
                </c:pt>
                <c:pt idx="115">
                  <c:v>1.4119480414986003</c:v>
                </c:pt>
                <c:pt idx="116">
                  <c:v>1.4119480414986003</c:v>
                </c:pt>
                <c:pt idx="117">
                  <c:v>1.8233352223468744</c:v>
                </c:pt>
                <c:pt idx="118">
                  <c:v>1.7917594692280552</c:v>
                </c:pt>
                <c:pt idx="119">
                  <c:v>1.7397689376006438</c:v>
                </c:pt>
                <c:pt idx="120">
                  <c:v>1.7944431305559114</c:v>
                </c:pt>
                <c:pt idx="121">
                  <c:v>1.9269145052641099</c:v>
                </c:pt>
                <c:pt idx="122">
                  <c:v>1.6626981977792092</c:v>
                </c:pt>
                <c:pt idx="123">
                  <c:v>1.3249366645089704</c:v>
                </c:pt>
                <c:pt idx="124">
                  <c:v>1.4890614810047296</c:v>
                </c:pt>
                <c:pt idx="125">
                  <c:v>1.8452070192531147</c:v>
                </c:pt>
                <c:pt idx="126">
                  <c:v>1.2871604360733029</c:v>
                </c:pt>
                <c:pt idx="127">
                  <c:v>1.7149182496907776</c:v>
                </c:pt>
                <c:pt idx="128">
                  <c:v>1.6200208118722936</c:v>
                </c:pt>
                <c:pt idx="129">
                  <c:v>1.7669889715393223</c:v>
                </c:pt>
                <c:pt idx="130">
                  <c:v>1.7602547357668159</c:v>
                </c:pt>
                <c:pt idx="131">
                  <c:v>1.6618538855147134</c:v>
                </c:pt>
                <c:pt idx="132">
                  <c:v>1.6418258285853162</c:v>
                </c:pt>
                <c:pt idx="133">
                  <c:v>1.6299235306341551</c:v>
                </c:pt>
                <c:pt idx="134">
                  <c:v>1.7132374454571329</c:v>
                </c:pt>
                <c:pt idx="135">
                  <c:v>1.8888088960374774</c:v>
                </c:pt>
                <c:pt idx="136">
                  <c:v>1.5797060528326101</c:v>
                </c:pt>
                <c:pt idx="137">
                  <c:v>1.9653847891012191</c:v>
                </c:pt>
                <c:pt idx="138">
                  <c:v>1.7944368597938098</c:v>
                </c:pt>
                <c:pt idx="139">
                  <c:v>1.5404450409471491</c:v>
                </c:pt>
                <c:pt idx="140">
                  <c:v>1.4663370687934272</c:v>
                </c:pt>
                <c:pt idx="141">
                  <c:v>1.4789171781210426</c:v>
                </c:pt>
                <c:pt idx="142">
                  <c:v>1.4736990320517769</c:v>
                </c:pt>
                <c:pt idx="143">
                  <c:v>1.5633038048143941</c:v>
                </c:pt>
                <c:pt idx="144">
                  <c:v>1.6660709246992329</c:v>
                </c:pt>
                <c:pt idx="145">
                  <c:v>1.5867238558985541</c:v>
                </c:pt>
                <c:pt idx="146">
                  <c:v>1.5182094962599513</c:v>
                </c:pt>
                <c:pt idx="147">
                  <c:v>1.741998901656137</c:v>
                </c:pt>
                <c:pt idx="148">
                  <c:v>1.7408317663921573</c:v>
                </c:pt>
                <c:pt idx="149">
                  <c:v>1.6994808835021644</c:v>
                </c:pt>
                <c:pt idx="150">
                  <c:v>1.6178784278657869</c:v>
                </c:pt>
                <c:pt idx="151">
                  <c:v>1.8012259607352878</c:v>
                </c:pt>
                <c:pt idx="152">
                  <c:v>1.7536538600014229</c:v>
                </c:pt>
                <c:pt idx="153">
                  <c:v>1.7880486054131661</c:v>
                </c:pt>
                <c:pt idx="154">
                  <c:v>1.6577598358508288</c:v>
                </c:pt>
                <c:pt idx="155">
                  <c:v>1.7832035536451958</c:v>
                </c:pt>
                <c:pt idx="156">
                  <c:v>1.7224785073311484</c:v>
                </c:pt>
                <c:pt idx="157">
                  <c:v>1.4736990320517769</c:v>
                </c:pt>
                <c:pt idx="158">
                  <c:v>1.5476368379903129</c:v>
                </c:pt>
                <c:pt idx="159">
                  <c:v>1.2812673455732591</c:v>
                </c:pt>
                <c:pt idx="160">
                  <c:v>1.6628854624591602</c:v>
                </c:pt>
                <c:pt idx="161">
                  <c:v>1.4534908247796319</c:v>
                </c:pt>
                <c:pt idx="162">
                  <c:v>1.7346010553881066</c:v>
                </c:pt>
                <c:pt idx="163">
                  <c:v>1.2232677690177076</c:v>
                </c:pt>
                <c:pt idx="164">
                  <c:v>1.2733618367008201</c:v>
                </c:pt>
                <c:pt idx="165">
                  <c:v>1.3119131773484878</c:v>
                </c:pt>
                <c:pt idx="166">
                  <c:v>1.4789171781210426</c:v>
                </c:pt>
                <c:pt idx="167">
                  <c:v>1.5973153643771423</c:v>
                </c:pt>
                <c:pt idx="168">
                  <c:v>1.885087702383792</c:v>
                </c:pt>
                <c:pt idx="169">
                  <c:v>1.7299583947842676</c:v>
                </c:pt>
                <c:pt idx="170">
                  <c:v>1.3660861538477456</c:v>
                </c:pt>
                <c:pt idx="171">
                  <c:v>1.8233352223468744</c:v>
                </c:pt>
                <c:pt idx="172">
                  <c:v>1.8174131496067645</c:v>
                </c:pt>
                <c:pt idx="173">
                  <c:v>1.7099662383076912</c:v>
                </c:pt>
                <c:pt idx="174">
                  <c:v>1.321105433271899</c:v>
                </c:pt>
                <c:pt idx="175">
                  <c:v>1.1370825725052189</c:v>
                </c:pt>
                <c:pt idx="176">
                  <c:v>1.2432338162113969</c:v>
                </c:pt>
                <c:pt idx="177">
                  <c:v>1.6094379124341005</c:v>
                </c:pt>
                <c:pt idx="178">
                  <c:v>1.5197846188184869</c:v>
                </c:pt>
                <c:pt idx="179">
                  <c:v>1.3445773045046883</c:v>
                </c:pt>
                <c:pt idx="180">
                  <c:v>1.6220180217617162</c:v>
                </c:pt>
                <c:pt idx="181">
                  <c:v>1.4335724814486883</c:v>
                </c:pt>
                <c:pt idx="182">
                  <c:v>1.7299583947842676</c:v>
                </c:pt>
                <c:pt idx="183">
                  <c:v>1.3296613488547582</c:v>
                </c:pt>
                <c:pt idx="184">
                  <c:v>1.5428747727027854</c:v>
                </c:pt>
                <c:pt idx="185">
                  <c:v>1.470065837213526</c:v>
                </c:pt>
                <c:pt idx="186">
                  <c:v>1.3613100532467954</c:v>
                </c:pt>
                <c:pt idx="187">
                  <c:v>1.4521684352590387</c:v>
                </c:pt>
                <c:pt idx="188">
                  <c:v>1.3516954298926762</c:v>
                </c:pt>
                <c:pt idx="189">
                  <c:v>1.5530251502747647</c:v>
                </c:pt>
                <c:pt idx="190">
                  <c:v>1.6220180217617162</c:v>
                </c:pt>
                <c:pt idx="191">
                  <c:v>1.5521544934585474</c:v>
                </c:pt>
                <c:pt idx="192">
                  <c:v>1.3662663041904937</c:v>
                </c:pt>
                <c:pt idx="193">
                  <c:v>1.6932093885277357</c:v>
                </c:pt>
                <c:pt idx="194">
                  <c:v>1.503286668727922</c:v>
                </c:pt>
                <c:pt idx="195">
                  <c:v>1.7738620672735677</c:v>
                </c:pt>
                <c:pt idx="196">
                  <c:v>1.8939345226458086</c:v>
                </c:pt>
                <c:pt idx="197">
                  <c:v>1.5973153643771423</c:v>
                </c:pt>
                <c:pt idx="198">
                  <c:v>1.2532328713033218</c:v>
                </c:pt>
                <c:pt idx="199">
                  <c:v>1.7107814007273914</c:v>
                </c:pt>
                <c:pt idx="200">
                  <c:v>1.4469189829363256</c:v>
                </c:pt>
                <c:pt idx="201">
                  <c:v>1.5228239695505661</c:v>
                </c:pt>
                <c:pt idx="202">
                  <c:v>1.8661406529994582</c:v>
                </c:pt>
                <c:pt idx="203">
                  <c:v>1.8661406529994582</c:v>
                </c:pt>
                <c:pt idx="204">
                  <c:v>1.5600070144095233</c:v>
                </c:pt>
                <c:pt idx="205">
                  <c:v>1.8661406529994582</c:v>
                </c:pt>
                <c:pt idx="206">
                  <c:v>1.4134095742712081</c:v>
                </c:pt>
                <c:pt idx="207">
                  <c:v>1.9635194605998454</c:v>
                </c:pt>
                <c:pt idx="208">
                  <c:v>1.8510698720589422</c:v>
                </c:pt>
                <c:pt idx="209">
                  <c:v>1.677968043122974</c:v>
                </c:pt>
                <c:pt idx="210">
                  <c:v>1.5188553503419271</c:v>
                </c:pt>
                <c:pt idx="211">
                  <c:v>1.756639297342113</c:v>
                </c:pt>
                <c:pt idx="212">
                  <c:v>1.670211764698752</c:v>
                </c:pt>
                <c:pt idx="213">
                  <c:v>1.7593229586699695</c:v>
                </c:pt>
                <c:pt idx="214">
                  <c:v>1.7824505670498809</c:v>
                </c:pt>
                <c:pt idx="215">
                  <c:v>1.7602547357668159</c:v>
                </c:pt>
                <c:pt idx="216">
                  <c:v>1.7824505670498809</c:v>
                </c:pt>
                <c:pt idx="217">
                  <c:v>1.7602547357668159</c:v>
                </c:pt>
                <c:pt idx="218">
                  <c:v>1.7224785073311484</c:v>
                </c:pt>
                <c:pt idx="219">
                  <c:v>1.8091314696077265</c:v>
                </c:pt>
                <c:pt idx="220">
                  <c:v>1.7052557373996937</c:v>
                </c:pt>
                <c:pt idx="221">
                  <c:v>1.7870388961951467</c:v>
                </c:pt>
                <c:pt idx="222">
                  <c:v>1.5718167994167958</c:v>
                </c:pt>
                <c:pt idx="223">
                  <c:v>1.8546782055629665</c:v>
                </c:pt>
                <c:pt idx="224">
                  <c:v>1.7832035536451958</c:v>
                </c:pt>
                <c:pt idx="225">
                  <c:v>1.644481885135042</c:v>
                </c:pt>
                <c:pt idx="226">
                  <c:v>1.6930292381849881</c:v>
                </c:pt>
                <c:pt idx="227">
                  <c:v>1.8220070358376157</c:v>
                </c:pt>
                <c:pt idx="228">
                  <c:v>1.7274239835967313</c:v>
                </c:pt>
                <c:pt idx="229">
                  <c:v>1.8053668007348067</c:v>
                </c:pt>
                <c:pt idx="230">
                  <c:v>1.6985491064053178</c:v>
                </c:pt>
                <c:pt idx="231">
                  <c:v>1.5743177405481585</c:v>
                </c:pt>
                <c:pt idx="232">
                  <c:v>1.6220180217617162</c:v>
                </c:pt>
                <c:pt idx="233">
                  <c:v>1.7099662383076912</c:v>
                </c:pt>
                <c:pt idx="234">
                  <c:v>1.6220180217617162</c:v>
                </c:pt>
                <c:pt idx="235">
                  <c:v>1.1729934724395132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5-4958-AFB4-E70CEC5450CF}"/>
            </c:ext>
          </c:extLst>
        </c:ser>
        <c:ser>
          <c:idx val="4"/>
          <c:order val="4"/>
          <c:tx>
            <c:v>Claw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9500125106579"/>
                  <c:y val="-1.233925947935753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aseline="0"/>
                      <a:t>y = 0.9418x - 0.5585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0.2681***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plan_trait_individuos!$U$3:$U$238</c:f>
              <c:numCache>
                <c:formatCode>General</c:formatCode>
                <c:ptCount val="236"/>
                <c:pt idx="0">
                  <c:v>1.1446624014950486</c:v>
                </c:pt>
                <c:pt idx="1">
                  <c:v>1.0860321793404939</c:v>
                </c:pt>
                <c:pt idx="2">
                  <c:v>1.2651630630573982</c:v>
                </c:pt>
                <c:pt idx="3">
                  <c:v>1.2125287199087951</c:v>
                </c:pt>
                <c:pt idx="4">
                  <c:v>0.76752836433134863</c:v>
                </c:pt>
                <c:pt idx="5">
                  <c:v>1.2378573555681025</c:v>
                </c:pt>
                <c:pt idx="6">
                  <c:v>1.0378384364034581</c:v>
                </c:pt>
                <c:pt idx="7">
                  <c:v>1.3990673158872693</c:v>
                </c:pt>
                <c:pt idx="8">
                  <c:v>1.1047286682241753</c:v>
                </c:pt>
                <c:pt idx="9">
                  <c:v>1.2458898727611227</c:v>
                </c:pt>
                <c:pt idx="10">
                  <c:v>1.1337324605540517</c:v>
                </c:pt>
                <c:pt idx="11">
                  <c:v>1.0986122886681096</c:v>
                </c:pt>
                <c:pt idx="12">
                  <c:v>1.3965515806754749</c:v>
                </c:pt>
                <c:pt idx="13">
                  <c:v>0.94440444801873857</c:v>
                </c:pt>
                <c:pt idx="14">
                  <c:v>1.0923815776640589</c:v>
                </c:pt>
                <c:pt idx="15">
                  <c:v>0.67163434018075485</c:v>
                </c:pt>
                <c:pt idx="16">
                  <c:v>1.1604133631118971</c:v>
                </c:pt>
                <c:pt idx="17">
                  <c:v>1.1107348367250678</c:v>
                </c:pt>
                <c:pt idx="18">
                  <c:v>0.99013815518990023</c:v>
                </c:pt>
                <c:pt idx="19">
                  <c:v>1.1552453009332422</c:v>
                </c:pt>
                <c:pt idx="20">
                  <c:v>1.8404869726207487</c:v>
                </c:pt>
                <c:pt idx="21">
                  <c:v>2.2854873281981956</c:v>
                </c:pt>
                <c:pt idx="22">
                  <c:v>1.297273432703542</c:v>
                </c:pt>
                <c:pt idx="23">
                  <c:v>1.5179589638668469</c:v>
                </c:pt>
                <c:pt idx="24">
                  <c:v>1.1337324605540517</c:v>
                </c:pt>
                <c:pt idx="25">
                  <c:v>0.99857742451799691</c:v>
                </c:pt>
                <c:pt idx="26">
                  <c:v>0.95406696030982285</c:v>
                </c:pt>
                <c:pt idx="27">
                  <c:v>0.92419624074659357</c:v>
                </c:pt>
                <c:pt idx="28">
                  <c:v>1.6589112474735246</c:v>
                </c:pt>
                <c:pt idx="29">
                  <c:v>1.4301531470494635</c:v>
                </c:pt>
                <c:pt idx="30">
                  <c:v>1.208113644325455</c:v>
                </c:pt>
                <c:pt idx="31">
                  <c:v>2.3025850929940455</c:v>
                </c:pt>
                <c:pt idx="32">
                  <c:v>1.0662243725168938</c:v>
                </c:pt>
                <c:pt idx="33">
                  <c:v>0.56824936407947502</c:v>
                </c:pt>
                <c:pt idx="34">
                  <c:v>0.71335538783209018</c:v>
                </c:pt>
                <c:pt idx="35">
                  <c:v>1.1803197746791048</c:v>
                </c:pt>
                <c:pt idx="36">
                  <c:v>1.0148408125744743</c:v>
                </c:pt>
                <c:pt idx="37">
                  <c:v>0.90268340036740347</c:v>
                </c:pt>
                <c:pt idx="38">
                  <c:v>1.2688874965901065</c:v>
                </c:pt>
                <c:pt idx="39">
                  <c:v>1.2613965446394202</c:v>
                </c:pt>
                <c:pt idx="40">
                  <c:v>1.8404869726207487</c:v>
                </c:pt>
                <c:pt idx="41">
                  <c:v>1.3006575565248815</c:v>
                </c:pt>
                <c:pt idx="42">
                  <c:v>1.2613965446394202</c:v>
                </c:pt>
                <c:pt idx="43">
                  <c:v>1.1655025204888267</c:v>
                </c:pt>
                <c:pt idx="44">
                  <c:v>1.0729586082894</c:v>
                </c:pt>
                <c:pt idx="45">
                  <c:v>1.0378384364034581</c:v>
                </c:pt>
                <c:pt idx="46">
                  <c:v>1.4301531470494635</c:v>
                </c:pt>
                <c:pt idx="47">
                  <c:v>1.0148408125744743</c:v>
                </c:pt>
                <c:pt idx="48">
                  <c:v>1.1337324605540517</c:v>
                </c:pt>
                <c:pt idx="49">
                  <c:v>1.2458898727611227</c:v>
                </c:pt>
                <c:pt idx="50">
                  <c:v>1.0148408125744743</c:v>
                </c:pt>
                <c:pt idx="51">
                  <c:v>1.2537333718978541</c:v>
                </c:pt>
                <c:pt idx="52">
                  <c:v>0.98147965972214668</c:v>
                </c:pt>
                <c:pt idx="53">
                  <c:v>1.030347484452772</c:v>
                </c:pt>
                <c:pt idx="54">
                  <c:v>1.6199374681205572</c:v>
                </c:pt>
                <c:pt idx="55">
                  <c:v>1.1604133631118971</c:v>
                </c:pt>
                <c:pt idx="56">
                  <c:v>1.4847824320845024</c:v>
                </c:pt>
                <c:pt idx="57">
                  <c:v>1.1552453009332422</c:v>
                </c:pt>
                <c:pt idx="58">
                  <c:v>1.3965515806754749</c:v>
                </c:pt>
                <c:pt idx="59">
                  <c:v>1.1655025204888267</c:v>
                </c:pt>
                <c:pt idx="60">
                  <c:v>1.835110511977454</c:v>
                </c:pt>
                <c:pt idx="61">
                  <c:v>2.3025850929940455</c:v>
                </c:pt>
                <c:pt idx="62">
                  <c:v>1.5958305809273485</c:v>
                </c:pt>
                <c:pt idx="63">
                  <c:v>1.3138606025565633</c:v>
                </c:pt>
                <c:pt idx="64">
                  <c:v>0.98147965972214668</c:v>
                </c:pt>
                <c:pt idx="65">
                  <c:v>1.8404869726207487</c:v>
                </c:pt>
                <c:pt idx="66">
                  <c:v>2.1836934450144678</c:v>
                </c:pt>
                <c:pt idx="67">
                  <c:v>1.320271056532526</c:v>
                </c:pt>
                <c:pt idx="68">
                  <c:v>1.6702117646987518</c:v>
                </c:pt>
                <c:pt idx="69">
                  <c:v>1.1991040868628153</c:v>
                </c:pt>
                <c:pt idx="70">
                  <c:v>1.1224319433288246</c:v>
                </c:pt>
                <c:pt idx="71">
                  <c:v>0.99857742451799691</c:v>
                </c:pt>
                <c:pt idx="72">
                  <c:v>1.5958305809273485</c:v>
                </c:pt>
                <c:pt idx="73">
                  <c:v>0.93445346030217824</c:v>
                </c:pt>
                <c:pt idx="74">
                  <c:v>1.1446624014950486</c:v>
                </c:pt>
                <c:pt idx="75">
                  <c:v>1.0148408125744743</c:v>
                </c:pt>
                <c:pt idx="76">
                  <c:v>0.99013815518990023</c:v>
                </c:pt>
                <c:pt idx="77">
                  <c:v>0.99013815518990023</c:v>
                </c:pt>
                <c:pt idx="78">
                  <c:v>0.85498311915384551</c:v>
                </c:pt>
                <c:pt idx="79">
                  <c:v>1.1107348367250678</c:v>
                </c:pt>
                <c:pt idx="80">
                  <c:v>1.1166346957582016</c:v>
                </c:pt>
                <c:pt idx="81">
                  <c:v>1.297273432703542</c:v>
                </c:pt>
                <c:pt idx="82">
                  <c:v>0.99857742451799691</c:v>
                </c:pt>
                <c:pt idx="83">
                  <c:v>1.6067605218683456</c:v>
                </c:pt>
                <c:pt idx="84">
                  <c:v>0.96345725263205484</c:v>
                </c:pt>
                <c:pt idx="85">
                  <c:v>1.2036393042147413</c:v>
                </c:pt>
                <c:pt idx="86">
                  <c:v>0.96345725263205484</c:v>
                </c:pt>
                <c:pt idx="87">
                  <c:v>1.0593512767826485</c:v>
                </c:pt>
                <c:pt idx="88">
                  <c:v>1.1337324605540517</c:v>
                </c:pt>
                <c:pt idx="89">
                  <c:v>1.0860321793404939</c:v>
                </c:pt>
                <c:pt idx="90">
                  <c:v>1.2378573555681025</c:v>
                </c:pt>
                <c:pt idx="91">
                  <c:v>1.3505949826011014</c:v>
                </c:pt>
                <c:pt idx="92">
                  <c:v>1.4564826174890071</c:v>
                </c:pt>
                <c:pt idx="93">
                  <c:v>1.1224319433288246</c:v>
                </c:pt>
                <c:pt idx="94">
                  <c:v>1.0986122886681096</c:v>
                </c:pt>
                <c:pt idx="95">
                  <c:v>1.34768375594485</c:v>
                </c:pt>
                <c:pt idx="96">
                  <c:v>1.4522362755631972</c:v>
                </c:pt>
                <c:pt idx="97">
                  <c:v>0.94440444801873857</c:v>
                </c:pt>
                <c:pt idx="98">
                  <c:v>1.1446624014950486</c:v>
                </c:pt>
                <c:pt idx="99">
                  <c:v>0.76752836433134863</c:v>
                </c:pt>
                <c:pt idx="100">
                  <c:v>1.0860321793404939</c:v>
                </c:pt>
                <c:pt idx="101">
                  <c:v>1.2211872153765486</c:v>
                </c:pt>
                <c:pt idx="102">
                  <c:v>1.1107348367250678</c:v>
                </c:pt>
                <c:pt idx="103">
                  <c:v>1.0451647386430498</c:v>
                </c:pt>
                <c:pt idx="104">
                  <c:v>1.2378573555681025</c:v>
                </c:pt>
                <c:pt idx="105">
                  <c:v>1.3757114616816972</c:v>
                </c:pt>
                <c:pt idx="106">
                  <c:v>0.85498311915384551</c:v>
                </c:pt>
                <c:pt idx="107">
                  <c:v>0.99013815518990023</c:v>
                </c:pt>
                <c:pt idx="108">
                  <c:v>1.0148408125744743</c:v>
                </c:pt>
                <c:pt idx="109">
                  <c:v>1.1552453009332422</c:v>
                </c:pt>
                <c:pt idx="110">
                  <c:v>1.2211872153765486</c:v>
                </c:pt>
                <c:pt idx="111">
                  <c:v>0.85498311915384551</c:v>
                </c:pt>
                <c:pt idx="112">
                  <c:v>1.0451647386430498</c:v>
                </c:pt>
                <c:pt idx="113">
                  <c:v>1.0860321793404939</c:v>
                </c:pt>
                <c:pt idx="114">
                  <c:v>1.1446624014950486</c:v>
                </c:pt>
                <c:pt idx="115">
                  <c:v>1.0729586082894</c:v>
                </c:pt>
                <c:pt idx="116">
                  <c:v>1.0729586082894</c:v>
                </c:pt>
                <c:pt idx="117">
                  <c:v>1.2211872153765486</c:v>
                </c:pt>
                <c:pt idx="118">
                  <c:v>1.0986122886681096</c:v>
                </c:pt>
                <c:pt idx="119">
                  <c:v>1.1224319433288246</c:v>
                </c:pt>
                <c:pt idx="120">
                  <c:v>1.1499958486105291</c:v>
                </c:pt>
                <c:pt idx="121">
                  <c:v>0.96345725263205484</c:v>
                </c:pt>
                <c:pt idx="122">
                  <c:v>1.1705151462770069</c:v>
                </c:pt>
                <c:pt idx="123">
                  <c:v>1.0729586082894</c:v>
                </c:pt>
                <c:pt idx="124">
                  <c:v>1.1499958486105291</c:v>
                </c:pt>
                <c:pt idx="125">
                  <c:v>1.0451647386430498</c:v>
                </c:pt>
                <c:pt idx="126">
                  <c:v>1.1107348367250678</c:v>
                </c:pt>
                <c:pt idx="127">
                  <c:v>1.1754535082053872</c:v>
                </c:pt>
                <c:pt idx="128">
                  <c:v>1.3757114616816972</c:v>
                </c:pt>
                <c:pt idx="129">
                  <c:v>1.0662243725168938</c:v>
                </c:pt>
                <c:pt idx="130">
                  <c:v>1.0729586082894</c:v>
                </c:pt>
                <c:pt idx="131">
                  <c:v>1.1107348367250678</c:v>
                </c:pt>
                <c:pt idx="132">
                  <c:v>1.0662243725168938</c:v>
                </c:pt>
                <c:pt idx="133">
                  <c:v>1.5481302997137907</c:v>
                </c:pt>
                <c:pt idx="134">
                  <c:v>1.0593512767826485</c:v>
                </c:pt>
                <c:pt idx="135">
                  <c:v>0.94440444801873857</c:v>
                </c:pt>
                <c:pt idx="136">
                  <c:v>1.0593512767826485</c:v>
                </c:pt>
                <c:pt idx="137">
                  <c:v>1.030347484452772</c:v>
                </c:pt>
                <c:pt idx="138">
                  <c:v>0.91361334130840011</c:v>
                </c:pt>
                <c:pt idx="139">
                  <c:v>1.0986122886681096</c:v>
                </c:pt>
                <c:pt idx="140">
                  <c:v>1.0986122886681096</c:v>
                </c:pt>
                <c:pt idx="141">
                  <c:v>1.0860321793404939</c:v>
                </c:pt>
                <c:pt idx="142">
                  <c:v>0.92419624074659357</c:v>
                </c:pt>
                <c:pt idx="143">
                  <c:v>1.4324284687395967</c:v>
                </c:pt>
                <c:pt idx="144">
                  <c:v>1.3296613488547582</c:v>
                </c:pt>
                <c:pt idx="145">
                  <c:v>1.0523334737167045</c:v>
                </c:pt>
                <c:pt idx="146">
                  <c:v>0.8796857765384194</c:v>
                </c:pt>
                <c:pt idx="147">
                  <c:v>1.2537333718978541</c:v>
                </c:pt>
                <c:pt idx="148">
                  <c:v>1.0923815776640589</c:v>
                </c:pt>
                <c:pt idx="149">
                  <c:v>1.1337324605540517</c:v>
                </c:pt>
                <c:pt idx="150">
                  <c:v>1.3265605513006535</c:v>
                </c:pt>
                <c:pt idx="151">
                  <c:v>1.1945063128187032</c:v>
                </c:pt>
                <c:pt idx="152">
                  <c:v>1.0795594840547933</c:v>
                </c:pt>
                <c:pt idx="153">
                  <c:v>1.0451647386430498</c:v>
                </c:pt>
                <c:pt idx="154">
                  <c:v>1.1754535082053872</c:v>
                </c:pt>
                <c:pt idx="155">
                  <c:v>1.2125287199087951</c:v>
                </c:pt>
                <c:pt idx="156">
                  <c:v>1.1107348367250678</c:v>
                </c:pt>
                <c:pt idx="157">
                  <c:v>0.92419624074659357</c:v>
                </c:pt>
                <c:pt idx="158">
                  <c:v>1.1604133631118971</c:v>
                </c:pt>
                <c:pt idx="159">
                  <c:v>1.2036393042147413</c:v>
                </c:pt>
                <c:pt idx="160">
                  <c:v>1.0451647386430498</c:v>
                </c:pt>
                <c:pt idx="161">
                  <c:v>0.94440444801873857</c:v>
                </c:pt>
                <c:pt idx="162">
                  <c:v>1.0986122886681096</c:v>
                </c:pt>
                <c:pt idx="163">
                  <c:v>1.4847824320845024</c:v>
                </c:pt>
                <c:pt idx="164">
                  <c:v>1.4346883644013899</c:v>
                </c:pt>
                <c:pt idx="165">
                  <c:v>1.4606755448912936</c:v>
                </c:pt>
                <c:pt idx="166">
                  <c:v>1.0860321793404939</c:v>
                </c:pt>
                <c:pt idx="167">
                  <c:v>1.1107348367250678</c:v>
                </c:pt>
                <c:pt idx="168">
                  <c:v>1.0593512767826485</c:v>
                </c:pt>
                <c:pt idx="169">
                  <c:v>1.1604133631118971</c:v>
                </c:pt>
                <c:pt idx="170">
                  <c:v>1.4065025683920356</c:v>
                </c:pt>
                <c:pt idx="171">
                  <c:v>1.2211872153765486</c:v>
                </c:pt>
                <c:pt idx="172">
                  <c:v>1.0729586082894</c:v>
                </c:pt>
                <c:pt idx="173">
                  <c:v>0.85498311915384551</c:v>
                </c:pt>
                <c:pt idx="174">
                  <c:v>0.98147965972214668</c:v>
                </c:pt>
                <c:pt idx="175">
                  <c:v>1.1655025204888267</c:v>
                </c:pt>
                <c:pt idx="176">
                  <c:v>1.4648163848908129</c:v>
                </c:pt>
                <c:pt idx="177">
                  <c:v>1.0986122886681096</c:v>
                </c:pt>
                <c:pt idx="178">
                  <c:v>1.0451647386430498</c:v>
                </c:pt>
                <c:pt idx="179">
                  <c:v>1.4886360395515279</c:v>
                </c:pt>
                <c:pt idx="180">
                  <c:v>1.0860321793404939</c:v>
                </c:pt>
                <c:pt idx="181">
                  <c:v>1.5108664977177519</c:v>
                </c:pt>
                <c:pt idx="182">
                  <c:v>1.1604133631118971</c:v>
                </c:pt>
                <c:pt idx="183">
                  <c:v>1.1552453009332422</c:v>
                </c:pt>
                <c:pt idx="184">
                  <c:v>1.4015642064636551</c:v>
                </c:pt>
                <c:pt idx="185">
                  <c:v>1.0148408125744743</c:v>
                </c:pt>
                <c:pt idx="186">
                  <c:v>1.2036393042147413</c:v>
                </c:pt>
                <c:pt idx="187">
                  <c:v>1.3810449087971775</c:v>
                </c:pt>
                <c:pt idx="188">
                  <c:v>1.4208932923471052</c:v>
                </c:pt>
                <c:pt idx="189">
                  <c:v>1.0860321793404939</c:v>
                </c:pt>
                <c:pt idx="190">
                  <c:v>1.0860321793404939</c:v>
                </c:pt>
                <c:pt idx="191">
                  <c:v>1.4435777800954437</c:v>
                </c:pt>
                <c:pt idx="192">
                  <c:v>1.3417838969117164</c:v>
                </c:pt>
                <c:pt idx="193">
                  <c:v>1.0148408125744743</c:v>
                </c:pt>
                <c:pt idx="194">
                  <c:v>0.79929842426612363</c:v>
                </c:pt>
                <c:pt idx="195">
                  <c:v>1.0593512767826485</c:v>
                </c:pt>
                <c:pt idx="196">
                  <c:v>0.81411567845640143</c:v>
                </c:pt>
                <c:pt idx="197">
                  <c:v>1.1107348367250678</c:v>
                </c:pt>
                <c:pt idx="198">
                  <c:v>1.1446624014950486</c:v>
                </c:pt>
                <c:pt idx="199">
                  <c:v>1.1224319433288246</c:v>
                </c:pt>
                <c:pt idx="200">
                  <c:v>1.3862943611198904</c:v>
                </c:pt>
                <c:pt idx="201">
                  <c:v>1.3675477883455986</c:v>
                </c:pt>
                <c:pt idx="202">
                  <c:v>1.5350567286626973</c:v>
                </c:pt>
                <c:pt idx="203">
                  <c:v>1.5350567286626973</c:v>
                </c:pt>
                <c:pt idx="204">
                  <c:v>2.0509108982347013</c:v>
                </c:pt>
                <c:pt idx="205">
                  <c:v>1.5350567286626973</c:v>
                </c:pt>
                <c:pt idx="206">
                  <c:v>1.3591791479685731</c:v>
                </c:pt>
                <c:pt idx="207">
                  <c:v>1.8431430291704745</c:v>
                </c:pt>
                <c:pt idx="208">
                  <c:v>1.1446624014950486</c:v>
                </c:pt>
                <c:pt idx="209">
                  <c:v>1.1552453009332422</c:v>
                </c:pt>
                <c:pt idx="210">
                  <c:v>1.2537333718978541</c:v>
                </c:pt>
                <c:pt idx="211">
                  <c:v>1.1337324605540517</c:v>
                </c:pt>
                <c:pt idx="212">
                  <c:v>1.0378384364034581</c:v>
                </c:pt>
                <c:pt idx="213">
                  <c:v>1.185116020496471</c:v>
                </c:pt>
                <c:pt idx="214">
                  <c:v>0.99013815518990023</c:v>
                </c:pt>
                <c:pt idx="215">
                  <c:v>1.0729586082894</c:v>
                </c:pt>
                <c:pt idx="216">
                  <c:v>0.99013815518990023</c:v>
                </c:pt>
                <c:pt idx="217">
                  <c:v>1.0729586082894</c:v>
                </c:pt>
                <c:pt idx="218">
                  <c:v>1.1107348367250678</c:v>
                </c:pt>
                <c:pt idx="219">
                  <c:v>0.96345725263205484</c:v>
                </c:pt>
                <c:pt idx="220">
                  <c:v>1.185116020496471</c:v>
                </c:pt>
                <c:pt idx="221">
                  <c:v>1.1552453009332422</c:v>
                </c:pt>
                <c:pt idx="222">
                  <c:v>1.2613965446394202</c:v>
                </c:pt>
                <c:pt idx="223">
                  <c:v>1.1898442321604565</c:v>
                </c:pt>
                <c:pt idx="224">
                  <c:v>1.2125287199087951</c:v>
                </c:pt>
                <c:pt idx="225">
                  <c:v>1.2458898727611227</c:v>
                </c:pt>
                <c:pt idx="226">
                  <c:v>1.0795594840547933</c:v>
                </c:pt>
                <c:pt idx="227">
                  <c:v>1.1224319433288246</c:v>
                </c:pt>
                <c:pt idx="228">
                  <c:v>1.0451647386430498</c:v>
                </c:pt>
                <c:pt idx="229">
                  <c:v>0.90268340036740347</c:v>
                </c:pt>
                <c:pt idx="230">
                  <c:v>1.2458898727611227</c:v>
                </c:pt>
                <c:pt idx="231">
                  <c:v>1.8268796411139969</c:v>
                </c:pt>
                <c:pt idx="232">
                  <c:v>1.0860321793404939</c:v>
                </c:pt>
                <c:pt idx="233">
                  <c:v>0.85498311915384551</c:v>
                </c:pt>
                <c:pt idx="234">
                  <c:v>1.0860321793404939</c:v>
                </c:pt>
                <c:pt idx="235">
                  <c:v>2.2282039092226422</c:v>
                </c:pt>
              </c:numCache>
            </c:numRef>
          </c:xVal>
          <c:yVal>
            <c:numRef>
              <c:f>plan_trait_individuos!$Z$3:$Z$238</c:f>
              <c:numCache>
                <c:formatCode>General</c:formatCode>
                <c:ptCount val="236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</c:v>
                </c:pt>
                <c:pt idx="7">
                  <c:v>1.0986122886681098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0.69314718055994529</c:v>
                </c:pt>
                <c:pt idx="11">
                  <c:v>0.69314718055994529</c:v>
                </c:pt>
                <c:pt idx="12">
                  <c:v>0.69314718055994529</c:v>
                </c:pt>
                <c:pt idx="13">
                  <c:v>0.69314718055994529</c:v>
                </c:pt>
                <c:pt idx="14">
                  <c:v>1.0986122886681098</c:v>
                </c:pt>
                <c:pt idx="15">
                  <c:v>0.69314718055994529</c:v>
                </c:pt>
                <c:pt idx="16">
                  <c:v>0.69314718055994529</c:v>
                </c:pt>
                <c:pt idx="17">
                  <c:v>0</c:v>
                </c:pt>
                <c:pt idx="18">
                  <c:v>0</c:v>
                </c:pt>
                <c:pt idx="19">
                  <c:v>0.69314718055994529</c:v>
                </c:pt>
                <c:pt idx="20">
                  <c:v>1.0986122886681098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0.69314718055994529</c:v>
                </c:pt>
                <c:pt idx="26">
                  <c:v>0</c:v>
                </c:pt>
                <c:pt idx="27">
                  <c:v>0.69314718055994529</c:v>
                </c:pt>
                <c:pt idx="28">
                  <c:v>1.3862943611198906</c:v>
                </c:pt>
                <c:pt idx="29">
                  <c:v>0</c:v>
                </c:pt>
                <c:pt idx="30">
                  <c:v>1.0986122886681098</c:v>
                </c:pt>
                <c:pt idx="31">
                  <c:v>1.3862943611198906</c:v>
                </c:pt>
                <c:pt idx="32">
                  <c:v>0.40546510810816438</c:v>
                </c:pt>
                <c:pt idx="33">
                  <c:v>0.40546510810816438</c:v>
                </c:pt>
                <c:pt idx="34">
                  <c:v>0.69314718055994529</c:v>
                </c:pt>
                <c:pt idx="35">
                  <c:v>1.0986122886681098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0.91629073187415511</c:v>
                </c:pt>
                <c:pt idx="39">
                  <c:v>0.91629073187415511</c:v>
                </c:pt>
                <c:pt idx="40">
                  <c:v>1.791759469228055</c:v>
                </c:pt>
                <c:pt idx="41">
                  <c:v>1.0986122886681098</c:v>
                </c:pt>
                <c:pt idx="42">
                  <c:v>1.0986122886681098</c:v>
                </c:pt>
                <c:pt idx="43">
                  <c:v>1.0986122886681098</c:v>
                </c:pt>
                <c:pt idx="44">
                  <c:v>0</c:v>
                </c:pt>
                <c:pt idx="45">
                  <c:v>0.69314718055994529</c:v>
                </c:pt>
                <c:pt idx="46">
                  <c:v>0</c:v>
                </c:pt>
                <c:pt idx="47">
                  <c:v>0</c:v>
                </c:pt>
                <c:pt idx="48">
                  <c:v>0.69314718055994529</c:v>
                </c:pt>
                <c:pt idx="49">
                  <c:v>1.0986122886681098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1.0986122886681098</c:v>
                </c:pt>
                <c:pt idx="55">
                  <c:v>0.69314718055994529</c:v>
                </c:pt>
                <c:pt idx="56">
                  <c:v>0.69314718055994529</c:v>
                </c:pt>
                <c:pt idx="57">
                  <c:v>1.3862943611198906</c:v>
                </c:pt>
                <c:pt idx="58">
                  <c:v>1.3862943611198906</c:v>
                </c:pt>
                <c:pt idx="59">
                  <c:v>0.69314718055994529</c:v>
                </c:pt>
                <c:pt idx="60">
                  <c:v>1.6094379124341003</c:v>
                </c:pt>
                <c:pt idx="61">
                  <c:v>1.6094379124341003</c:v>
                </c:pt>
                <c:pt idx="62">
                  <c:v>1.3862943611198906</c:v>
                </c:pt>
                <c:pt idx="63">
                  <c:v>0</c:v>
                </c:pt>
                <c:pt idx="64">
                  <c:v>0</c:v>
                </c:pt>
                <c:pt idx="65">
                  <c:v>1.6094379124341003</c:v>
                </c:pt>
                <c:pt idx="66">
                  <c:v>1.3862943611198906</c:v>
                </c:pt>
                <c:pt idx="67">
                  <c:v>0.69314718055994529</c:v>
                </c:pt>
                <c:pt idx="68">
                  <c:v>1.791759469228055</c:v>
                </c:pt>
                <c:pt idx="69">
                  <c:v>0.69314718055994529</c:v>
                </c:pt>
                <c:pt idx="70">
                  <c:v>1.6094379124341003</c:v>
                </c:pt>
                <c:pt idx="71">
                  <c:v>0</c:v>
                </c:pt>
                <c:pt idx="72">
                  <c:v>1.6094379124341003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0.69314718055994529</c:v>
                </c:pt>
                <c:pt idx="78">
                  <c:v>0.40546510810816438</c:v>
                </c:pt>
                <c:pt idx="79">
                  <c:v>0</c:v>
                </c:pt>
                <c:pt idx="80">
                  <c:v>0.69314718055994529</c:v>
                </c:pt>
                <c:pt idx="81">
                  <c:v>0.69314718055994529</c:v>
                </c:pt>
                <c:pt idx="82">
                  <c:v>0</c:v>
                </c:pt>
                <c:pt idx="83">
                  <c:v>1.3862943611198906</c:v>
                </c:pt>
                <c:pt idx="84">
                  <c:v>0</c:v>
                </c:pt>
                <c:pt idx="85">
                  <c:v>1.0986122886681098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0.69314718055994529</c:v>
                </c:pt>
                <c:pt idx="90">
                  <c:v>0</c:v>
                </c:pt>
                <c:pt idx="91">
                  <c:v>1.0986122886681098</c:v>
                </c:pt>
                <c:pt idx="92">
                  <c:v>1.0986122886681098</c:v>
                </c:pt>
                <c:pt idx="93">
                  <c:v>0.69314718055994529</c:v>
                </c:pt>
                <c:pt idx="94">
                  <c:v>0</c:v>
                </c:pt>
                <c:pt idx="95">
                  <c:v>1.0986122886681098</c:v>
                </c:pt>
                <c:pt idx="96">
                  <c:v>1.3862943611198906</c:v>
                </c:pt>
                <c:pt idx="97">
                  <c:v>0</c:v>
                </c:pt>
                <c:pt idx="98">
                  <c:v>0.40546510810816438</c:v>
                </c:pt>
                <c:pt idx="99">
                  <c:v>0.69314718055994529</c:v>
                </c:pt>
                <c:pt idx="100">
                  <c:v>0</c:v>
                </c:pt>
                <c:pt idx="101">
                  <c:v>0.69314718055994529</c:v>
                </c:pt>
                <c:pt idx="102">
                  <c:v>0</c:v>
                </c:pt>
                <c:pt idx="103">
                  <c:v>0.69314718055994529</c:v>
                </c:pt>
                <c:pt idx="104">
                  <c:v>0</c:v>
                </c:pt>
                <c:pt idx="105">
                  <c:v>1.3862943611198906</c:v>
                </c:pt>
                <c:pt idx="106">
                  <c:v>0</c:v>
                </c:pt>
                <c:pt idx="107">
                  <c:v>1.0986122886681098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1.0986122886681098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1.0986122886681098</c:v>
                </c:pt>
                <c:pt idx="117">
                  <c:v>0.40546510810816438</c:v>
                </c:pt>
                <c:pt idx="118">
                  <c:v>0.69314718055994529</c:v>
                </c:pt>
                <c:pt idx="119">
                  <c:v>0.69314718055994529</c:v>
                </c:pt>
                <c:pt idx="120">
                  <c:v>0.40546510810816438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</c:v>
                </c:pt>
                <c:pt idx="124">
                  <c:v>0.40546510810816438</c:v>
                </c:pt>
                <c:pt idx="125">
                  <c:v>0.69314718055994529</c:v>
                </c:pt>
                <c:pt idx="126">
                  <c:v>0</c:v>
                </c:pt>
                <c:pt idx="127">
                  <c:v>1.0986122886681098</c:v>
                </c:pt>
                <c:pt idx="128">
                  <c:v>1.0986122886681098</c:v>
                </c:pt>
                <c:pt idx="129">
                  <c:v>0</c:v>
                </c:pt>
                <c:pt idx="130">
                  <c:v>0</c:v>
                </c:pt>
                <c:pt idx="131">
                  <c:v>0.40546510810816438</c:v>
                </c:pt>
                <c:pt idx="132">
                  <c:v>0.69314718055994529</c:v>
                </c:pt>
                <c:pt idx="133">
                  <c:v>1.0986122886681098</c:v>
                </c:pt>
                <c:pt idx="134">
                  <c:v>0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1.0986122886681098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1.0986122886681098</c:v>
                </c:pt>
                <c:pt idx="144">
                  <c:v>1.0986122886681098</c:v>
                </c:pt>
                <c:pt idx="145">
                  <c:v>0.69314718055994529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0.40546510810816438</c:v>
                </c:pt>
                <c:pt idx="150">
                  <c:v>0.69314718055994529</c:v>
                </c:pt>
                <c:pt idx="151">
                  <c:v>0</c:v>
                </c:pt>
                <c:pt idx="152">
                  <c:v>0.69314718055994529</c:v>
                </c:pt>
                <c:pt idx="153">
                  <c:v>0.69314718055994529</c:v>
                </c:pt>
                <c:pt idx="154">
                  <c:v>0.40546510810816438</c:v>
                </c:pt>
                <c:pt idx="155">
                  <c:v>0.40546510810816438</c:v>
                </c:pt>
                <c:pt idx="156">
                  <c:v>0</c:v>
                </c:pt>
                <c:pt idx="157">
                  <c:v>0</c:v>
                </c:pt>
                <c:pt idx="158">
                  <c:v>1.0986122886681098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0.69314718055994529</c:v>
                </c:pt>
                <c:pt idx="163">
                  <c:v>1.0986122886681098</c:v>
                </c:pt>
                <c:pt idx="164">
                  <c:v>1.0986122886681098</c:v>
                </c:pt>
                <c:pt idx="165">
                  <c:v>1.0986122886681098</c:v>
                </c:pt>
                <c:pt idx="166">
                  <c:v>0</c:v>
                </c:pt>
                <c:pt idx="167">
                  <c:v>0.40546510810816438</c:v>
                </c:pt>
                <c:pt idx="168">
                  <c:v>0.40546510810816438</c:v>
                </c:pt>
                <c:pt idx="169">
                  <c:v>1.0986122886681098</c:v>
                </c:pt>
                <c:pt idx="170">
                  <c:v>1.3862943611198906</c:v>
                </c:pt>
                <c:pt idx="171">
                  <c:v>0</c:v>
                </c:pt>
                <c:pt idx="172">
                  <c:v>0.40546510810816438</c:v>
                </c:pt>
                <c:pt idx="173">
                  <c:v>0</c:v>
                </c:pt>
                <c:pt idx="174">
                  <c:v>0.40546510810816438</c:v>
                </c:pt>
                <c:pt idx="175">
                  <c:v>0</c:v>
                </c:pt>
                <c:pt idx="176">
                  <c:v>1.0986122886681098</c:v>
                </c:pt>
                <c:pt idx="177">
                  <c:v>0</c:v>
                </c:pt>
                <c:pt idx="178">
                  <c:v>0</c:v>
                </c:pt>
                <c:pt idx="179">
                  <c:v>1.0986122886681098</c:v>
                </c:pt>
                <c:pt idx="180">
                  <c:v>0</c:v>
                </c:pt>
                <c:pt idx="181">
                  <c:v>1.0986122886681098</c:v>
                </c:pt>
                <c:pt idx="182">
                  <c:v>1.0986122886681098</c:v>
                </c:pt>
                <c:pt idx="183">
                  <c:v>0</c:v>
                </c:pt>
                <c:pt idx="184">
                  <c:v>1.0986122886681098</c:v>
                </c:pt>
                <c:pt idx="185">
                  <c:v>0</c:v>
                </c:pt>
                <c:pt idx="186">
                  <c:v>0.40546510810816438</c:v>
                </c:pt>
                <c:pt idx="187">
                  <c:v>1.0986122886681098</c:v>
                </c:pt>
                <c:pt idx="188">
                  <c:v>1.0986122886681098</c:v>
                </c:pt>
                <c:pt idx="189">
                  <c:v>0</c:v>
                </c:pt>
                <c:pt idx="190">
                  <c:v>0</c:v>
                </c:pt>
                <c:pt idx="191">
                  <c:v>1.0986122886681098</c:v>
                </c:pt>
                <c:pt idx="192">
                  <c:v>1.0986122886681098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0.69314718055994529</c:v>
                </c:pt>
                <c:pt idx="200">
                  <c:v>1.0986122886681098</c:v>
                </c:pt>
                <c:pt idx="201">
                  <c:v>1.0986122886681098</c:v>
                </c:pt>
                <c:pt idx="202">
                  <c:v>1.0986122886681098</c:v>
                </c:pt>
                <c:pt idx="203">
                  <c:v>1.0986122886681098</c:v>
                </c:pt>
                <c:pt idx="204">
                  <c:v>1.0986122886681098</c:v>
                </c:pt>
                <c:pt idx="205">
                  <c:v>0.69314718055994529</c:v>
                </c:pt>
                <c:pt idx="206">
                  <c:v>1.0986122886681098</c:v>
                </c:pt>
                <c:pt idx="207">
                  <c:v>1.0986122886681098</c:v>
                </c:pt>
                <c:pt idx="208">
                  <c:v>0.91629073187415511</c:v>
                </c:pt>
                <c:pt idx="209">
                  <c:v>0.40546510810816438</c:v>
                </c:pt>
                <c:pt idx="210">
                  <c:v>0.69314718055994529</c:v>
                </c:pt>
                <c:pt idx="211">
                  <c:v>0.69314718055994529</c:v>
                </c:pt>
                <c:pt idx="212">
                  <c:v>0.40546510810816438</c:v>
                </c:pt>
                <c:pt idx="213">
                  <c:v>0.69314718055994529</c:v>
                </c:pt>
                <c:pt idx="214">
                  <c:v>0.91629073187415511</c:v>
                </c:pt>
                <c:pt idx="215">
                  <c:v>0.69314718055994529</c:v>
                </c:pt>
                <c:pt idx="216">
                  <c:v>0.40546510810816438</c:v>
                </c:pt>
                <c:pt idx="217">
                  <c:v>0.69314718055994529</c:v>
                </c:pt>
                <c:pt idx="218">
                  <c:v>0.69314718055994529</c:v>
                </c:pt>
                <c:pt idx="219">
                  <c:v>0</c:v>
                </c:pt>
                <c:pt idx="220">
                  <c:v>0.69314718055994529</c:v>
                </c:pt>
                <c:pt idx="221">
                  <c:v>0.69314718055994529</c:v>
                </c:pt>
                <c:pt idx="222">
                  <c:v>0.69314718055994529</c:v>
                </c:pt>
                <c:pt idx="223">
                  <c:v>0.69314718055994529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0.40546510810816438</c:v>
                </c:pt>
                <c:pt idx="227">
                  <c:v>0.69314718055994529</c:v>
                </c:pt>
                <c:pt idx="228">
                  <c:v>0.40546510810816438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1.0986122886681098</c:v>
                </c:pt>
                <c:pt idx="232">
                  <c:v>1.0986122886681098</c:v>
                </c:pt>
                <c:pt idx="233">
                  <c:v>0.40546510810816438</c:v>
                </c:pt>
                <c:pt idx="234">
                  <c:v>1.0986122886681098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5-4958-AFB4-E70CEC54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0880"/>
        <c:axId val="213531440"/>
      </c:scatterChart>
      <c:valAx>
        <c:axId val="213530880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 b="1"/>
                  <a:t>Cubic root of individual body mass (log)</a:t>
                </a:r>
              </a:p>
            </c:rich>
          </c:tx>
          <c:layout>
            <c:manualLayout>
              <c:xMode val="edge"/>
              <c:yMode val="edge"/>
              <c:x val="0.37519024393058742"/>
              <c:y val="0.90017533086780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3531440"/>
        <c:crosses val="autoZero"/>
        <c:crossBetween val="midCat"/>
        <c:majorUnit val="0.5"/>
      </c:valAx>
      <c:valAx>
        <c:axId val="21353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 b="1"/>
                  <a:t>Trait measure (log)</a:t>
                </a:r>
              </a:p>
            </c:rich>
          </c:tx>
          <c:layout>
            <c:manualLayout>
              <c:xMode val="edge"/>
              <c:yMode val="edge"/>
              <c:x val="1.6600094951837691E-2"/>
              <c:y val="0.368531009095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35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1338519735393"/>
          <c:y val="1.5255533794731147E-2"/>
          <c:w val="0.71410160060927641"/>
          <c:h val="0.10332681149253417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291191</xdr:colOff>
      <xdr:row>6</xdr:row>
      <xdr:rowOff>119742</xdr:rowOff>
    </xdr:from>
    <xdr:to>
      <xdr:col>46</xdr:col>
      <xdr:colOff>122465</xdr:colOff>
      <xdr:row>36</xdr:row>
      <xdr:rowOff>54428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247011</xdr:colOff>
      <xdr:row>15</xdr:row>
      <xdr:rowOff>18410</xdr:rowOff>
    </xdr:from>
    <xdr:to>
      <xdr:col>20</xdr:col>
      <xdr:colOff>461043</xdr:colOff>
      <xdr:row>15</xdr:row>
      <xdr:rowOff>160324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037475" y="3080017"/>
          <a:ext cx="214032" cy="14191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236125</xdr:colOff>
      <xdr:row>18</xdr:row>
      <xdr:rowOff>26973</xdr:rowOff>
    </xdr:from>
    <xdr:to>
      <xdr:col>20</xdr:col>
      <xdr:colOff>449036</xdr:colOff>
      <xdr:row>18</xdr:row>
      <xdr:rowOff>81642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11026589" y="3700902"/>
          <a:ext cx="212911" cy="546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%20Disserta&#231;&#227;o\Cap%20II%20-%20An&#225;lises%20Funcionais%20e%20Filogen&#233;ticas\corre&#231;&#245;es7\ind\METADATA_TRAITS_IN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2752.399351273147" createdVersion="5" refreshedVersion="5" minRefreshableVersion="3" recordCount="236" xr:uid="{00000000-000A-0000-FFFF-FFFF01000000}">
  <cacheSource type="worksheet">
    <worksheetSource ref="B2:K238" sheet="plan_trait_individuos" r:id="rId2"/>
  </cacheSource>
  <cacheFields count="10">
    <cacheField name="area" numFmtId="0">
      <sharedItems count="8">
        <s v="a"/>
        <s v="e"/>
        <s v="h"/>
        <s v="t"/>
        <s v="pro"/>
        <s v="sam"/>
        <s v="sbv"/>
        <s v="sfa"/>
      </sharedItems>
    </cacheField>
    <cacheField name="grid" numFmtId="0">
      <sharedItems count="2">
        <s v="a2"/>
        <s v="a1"/>
      </sharedItems>
    </cacheField>
    <cacheField name="ind" numFmtId="0">
      <sharedItems/>
    </cacheField>
    <cacheField name="esp" numFmtId="0">
      <sharedItems count="22">
        <s v="Monodelphis_dimidiata"/>
        <s v="Akodon_azarae"/>
        <s v="Deltamys_sp."/>
        <s v="Gracilinanus_microtarsus"/>
        <s v="Oxymycterus_nasutus"/>
        <s v="Akodon_paranaensis"/>
        <s v="Brucepattersonius_iheringi"/>
        <s v="Oligoryzomys_nigripes"/>
        <s v="Didelphis_albiventris"/>
        <s v="Dasyprocta_azarae"/>
        <s v="Sooretamys_angouya"/>
        <s v="Akodon_reigi"/>
        <s v="Scapteromys_tumidus"/>
        <s v="Oxymycterus_aff._judex"/>
        <s v="Delomys_dorsalis"/>
        <s v="Didelphis_aurita"/>
        <s v="Necromys_lasiurus"/>
        <s v="Akodon_montensis"/>
        <s v="Akodon_serrensis"/>
        <s v="Akodon_sp"/>
        <s v="Thaptomys_nigrita"/>
        <s v="Nectomys_squamipes"/>
      </sharedItems>
    </cacheField>
    <cacheField name="cca" numFmtId="0">
      <sharedItems containsSemiMixedTypes="0" containsString="0" containsNumber="1" minValue="1.0772173450159421" maxValue="62.316796843697524"/>
    </cacheField>
    <cacheField name="cco" numFmtId="0">
      <sharedItems containsSemiMixedTypes="0" containsString="0" containsNumber="1" minValue="2.9545384427881638" maxValue="54.291754188803488"/>
    </cacheField>
    <cacheField name="foot" numFmtId="0">
      <sharedItems containsSemiMixedTypes="0" containsString="0" containsNumber="1" minValue="3.8199764141492807" maxValue="14.729424708510324"/>
    </cacheField>
    <cacheField name="ear" numFmtId="0">
      <sharedItems containsSemiMixedTypes="0" containsString="0" containsNumber="1" minValue="2.362872334127073" maxValue="8.9941482428235719"/>
    </cacheField>
    <cacheField name="claw" numFmtId="0">
      <sharedItems containsSemiMixedTypes="0" containsString="0" containsNumber="1" minValue="1" maxValue="6"/>
    </cacheField>
    <cacheField name="bmass" numFmtId="0">
      <sharedItems containsSemiMixedTypes="0" containsString="0" containsNumber="1" minValue="5.5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x v="0"/>
    <s v="as10modi"/>
    <x v="0"/>
    <n v="23.238189852741456"/>
    <n v="33.424793623806202"/>
    <n v="3.8199764141492807"/>
    <n v="4.4566391498408269"/>
    <n v="2"/>
    <n v="31"/>
  </r>
  <r>
    <x v="0"/>
    <x v="0"/>
    <s v="as11akaz"/>
    <x v="1"/>
    <n v="26.666702056576966"/>
    <n v="32.405106296599861"/>
    <n v="7.4261701929708011"/>
    <n v="4.3881914776645639"/>
    <n v="2"/>
    <n v="26"/>
  </r>
  <r>
    <x v="0"/>
    <x v="0"/>
    <s v="as12modi"/>
    <x v="0"/>
    <n v="18.342563010855343"/>
    <n v="33.863193250809864"/>
    <n v="5.3616722647115624"/>
    <n v="5.5027689032566034"/>
    <n v="1"/>
    <n v="44.5"/>
  </r>
  <r>
    <x v="0"/>
    <x v="0"/>
    <s v="as13modi"/>
    <x v="0"/>
    <n v="21.71342474795361"/>
    <n v="34.206080082392674"/>
    <n v="5.6514393179605289"/>
    <n v="3.5693300955540179"/>
    <n v="2"/>
    <n v="38"/>
  </r>
  <r>
    <x v="0"/>
    <x v="0"/>
    <s v="as14desp"/>
    <x v="2"/>
    <n v="30.170327418483062"/>
    <n v="38.061028435624785"/>
    <n v="9.2831776672255568"/>
    <n v="5.8019860420159732"/>
    <n v="2"/>
    <n v="10"/>
  </r>
  <r>
    <x v="0"/>
    <x v="0"/>
    <s v="as15modi"/>
    <x v="0"/>
    <n v="18.560315530728108"/>
    <n v="30.450517667600799"/>
    <n v="4.9300838128496531"/>
    <n v="2.9000493016762667"/>
    <n v="2"/>
    <n v="41"/>
  </r>
  <r>
    <x v="0"/>
    <x v="0"/>
    <s v="as16grmi"/>
    <x v="3"/>
    <n v="47.819635613217507"/>
    <n v="38.964147536695741"/>
    <n v="4.9590733228521859"/>
    <n v="6.3759514150956669"/>
    <n v="1"/>
    <n v="22.5"/>
  </r>
  <r>
    <x v="0"/>
    <x v="0"/>
    <s v="as17oxna"/>
    <x v="4"/>
    <n v="25.916842171792194"/>
    <n v="28.385112854820019"/>
    <n v="6.6643308441751348"/>
    <n v="3.9492330928445245"/>
    <n v="3"/>
    <n v="66.5"/>
  </r>
  <r>
    <x v="0"/>
    <x v="1"/>
    <s v="as1akpa"/>
    <x v="5"/>
    <n v="29.81706862247658"/>
    <n v="33.1300762471962"/>
    <n v="8.2825190617990501"/>
    <n v="5.9634137244953154"/>
    <n v="2"/>
    <n v="27.5"/>
  </r>
  <r>
    <x v="0"/>
    <x v="1"/>
    <s v="as2akpa"/>
    <x v="5"/>
    <n v="26.179316011247856"/>
    <n v="34.809859751219676"/>
    <n v="6.9044349919774568"/>
    <n v="4.8906414526506987"/>
    <n v="2"/>
    <n v="42"/>
  </r>
  <r>
    <x v="0"/>
    <x v="1"/>
    <s v="as3brih"/>
    <x v="6"/>
    <n v="31.2174901022487"/>
    <n v="35.562192332974035"/>
    <n v="8.0457448717135822"/>
    <n v="5.4711065127652354"/>
    <n v="2"/>
    <n v="30"/>
  </r>
  <r>
    <x v="0"/>
    <x v="1"/>
    <s v="as4akpa"/>
    <x v="5"/>
    <n v="27.333333333333336"/>
    <n v="40.000000000000007"/>
    <n v="8.3333333333333339"/>
    <n v="5.3333333333333339"/>
    <n v="2"/>
    <n v="27"/>
  </r>
  <r>
    <x v="0"/>
    <x v="1"/>
    <s v="as5oxna"/>
    <x v="4"/>
    <n v="22.270392142197878"/>
    <n v="29.69385618959717"/>
    <n v="6.9285664442393395"/>
    <n v="3.7117320236996463"/>
    <n v="2"/>
    <n v="66"/>
  </r>
  <r>
    <x v="0"/>
    <x v="1"/>
    <s v="as6olsp"/>
    <x v="7"/>
    <n v="52.891912147663561"/>
    <n v="31.112889498625627"/>
    <n v="9.7227779683205089"/>
    <n v="6.2225778997251249"/>
    <n v="2"/>
    <n v="17"/>
  </r>
  <r>
    <x v="0"/>
    <x v="1"/>
    <s v="as7akpa"/>
    <x v="5"/>
    <n v="31.86458847160662"/>
    <n v="36.895839282912931"/>
    <n v="8.7208347395976009"/>
    <n v="7.3120845124318352"/>
    <n v="3"/>
    <n v="26.5"/>
  </r>
  <r>
    <x v="0"/>
    <x v="1"/>
    <s v="as8akaz"/>
    <x v="1"/>
    <n v="35.761106845032479"/>
    <n v="48.532930718258363"/>
    <n v="10.217459098580708"/>
    <n v="6.6413484140774601"/>
    <n v="2"/>
    <n v="7.5"/>
  </r>
  <r>
    <x v="0"/>
    <x v="0"/>
    <s v="as9modi"/>
    <x v="0"/>
    <n v="21.934963682673573"/>
    <n v="37.602794884583268"/>
    <n v="5.6404192326874902"/>
    <n v="3.1335662403819389"/>
    <n v="2"/>
    <n v="32.5"/>
  </r>
  <r>
    <x v="1"/>
    <x v="1"/>
    <s v="es10olsp"/>
    <x v="7"/>
    <n v="42.152560384534375"/>
    <n v="31.285103410396609"/>
    <n v="8.8915557061127206"/>
    <n v="5.2690700480667969"/>
    <n v="1"/>
    <n v="28"/>
  </r>
  <r>
    <x v="1"/>
    <x v="1"/>
    <s v="es11olsp"/>
    <x v="7"/>
    <n v="43.839992399723094"/>
    <n v="33.437282338771851"/>
    <n v="9.6596593423118673"/>
    <n v="5.5728803897953085"/>
    <n v="1"/>
    <n v="19.5"/>
  </r>
  <r>
    <x v="1"/>
    <x v="1"/>
    <s v="es12olsp"/>
    <x v="7"/>
    <n v="40.63245385910966"/>
    <n v="33.072927559740421"/>
    <n v="7.5595262993692396"/>
    <n v="5.3546644620532113"/>
    <n v="2"/>
    <n v="32"/>
  </r>
  <r>
    <x v="1"/>
    <x v="0"/>
    <s v="es13dial"/>
    <x v="8"/>
    <n v="39.685026299204992"/>
    <n v="36.510224195268592"/>
    <n v="6.8258245234632584"/>
    <n v="5.079683366298239"/>
    <n v="3"/>
    <n v="250"/>
  </r>
  <r>
    <x v="1"/>
    <x v="0"/>
    <s v="es14daaz"/>
    <x v="9"/>
    <n v="3.0517343045733032"/>
    <n v="17.293161059248717"/>
    <n v="9.256927390539019"/>
    <n v="3.0517343045733032"/>
    <n v="1"/>
    <n v="950"/>
  </r>
  <r>
    <x v="1"/>
    <x v="1"/>
    <s v="es1soan"/>
    <x v="10"/>
    <n v="43.724141320511755"/>
    <n v="32.793105990383822"/>
    <n v="9.564655913861948"/>
    <n v="6.0120694315703664"/>
    <n v="1"/>
    <n v="49"/>
  </r>
  <r>
    <x v="1"/>
    <x v="1"/>
    <s v="es3soan"/>
    <x v="10"/>
    <n v="41.201843436673784"/>
    <n v="34.188763702771865"/>
    <n v="7.6705559589552257"/>
    <n v="5.6981272837953112"/>
    <n v="1"/>
    <n v="95"/>
  </r>
  <r>
    <x v="1"/>
    <x v="1"/>
    <s v="es4olsp"/>
    <x v="7"/>
    <n v="35.401277435539761"/>
    <n v="30.573830512511613"/>
    <n v="9.3330640511877547"/>
    <n v="5.4711065127652354"/>
    <n v="1"/>
    <n v="30"/>
  </r>
  <r>
    <x v="1"/>
    <x v="1"/>
    <s v="es5akre"/>
    <x v="11"/>
    <n v="24.683011040890591"/>
    <n v="26.525026790210784"/>
    <n v="8.4732724468728904"/>
    <n v="5.5260472479605802"/>
    <n v="2"/>
    <n v="20"/>
  </r>
  <r>
    <x v="1"/>
    <x v="1"/>
    <s v="es6olsp"/>
    <x v="7"/>
    <n v="39.287478425305245"/>
    <n v="29.273023140423515"/>
    <n v="8.8589412135492225"/>
    <n v="5.7775703566625358"/>
    <n v="1"/>
    <n v="17.5"/>
  </r>
  <r>
    <x v="1"/>
    <x v="1"/>
    <s v="es7olsp"/>
    <x v="7"/>
    <n v="47.622031559045993"/>
    <n v="29.763769724403744"/>
    <n v="10.714957100785348"/>
    <n v="5.9527539448807492"/>
    <n v="2"/>
    <n v="16"/>
  </r>
  <r>
    <x v="1"/>
    <x v="1"/>
    <s v="es8dial"/>
    <x v="8"/>
    <n v="47.58652678276637"/>
    <n v="43.77960464014506"/>
    <n v="8.3752287137668802"/>
    <n v="7.6138442852426191"/>
    <n v="4"/>
    <n v="145"/>
  </r>
  <r>
    <x v="1"/>
    <x v="1"/>
    <s v="es9soan"/>
    <x v="10"/>
    <n v="38.522836370736613"/>
    <n v="28.234128520167204"/>
    <n v="8.3745296458123057"/>
    <n v="5.5032623386766586"/>
    <n v="1"/>
    <n v="73"/>
  </r>
  <r>
    <x v="2"/>
    <x v="1"/>
    <s v="hl1oxna"/>
    <x v="4"/>
    <n v="27.784709428654423"/>
    <n v="37.94256018751733"/>
    <n v="8.3652888602400406"/>
    <n v="5.9752063287428863"/>
    <n v="3"/>
    <n v="37.5"/>
  </r>
  <r>
    <x v="2"/>
    <x v="0"/>
    <s v="hl2dial"/>
    <x v="8"/>
    <n v="36.000000000000007"/>
    <n v="33.000000000000007"/>
    <n v="6.0000000000000009"/>
    <n v="4.0000000000000009"/>
    <n v="4"/>
    <n v="1000"/>
  </r>
  <r>
    <x v="2"/>
    <x v="0"/>
    <s v="hl3olsp"/>
    <x v="7"/>
    <n v="43.038254717414823"/>
    <n v="36.49644000036777"/>
    <n v="9.1241100000919424"/>
    <n v="5.8532026415684157"/>
    <n v="1.5"/>
    <n v="24.5"/>
  </r>
  <r>
    <x v="2"/>
    <x v="0"/>
    <s v="hl4olsp"/>
    <x v="7"/>
    <n v="62.316796843697524"/>
    <n v="48.1538884701299"/>
    <n v="14.729424708510324"/>
    <n v="6.7981960193124573"/>
    <n v="1.5"/>
    <n v="5.5"/>
  </r>
  <r>
    <x v="2"/>
    <x v="0"/>
    <s v="hl5olsp"/>
    <x v="7"/>
    <n v="58.799676603557359"/>
    <n v="44.099757452668015"/>
    <n v="12.984928583285583"/>
    <n v="6.8599622704150249"/>
    <n v="2"/>
    <n v="8.5"/>
  </r>
  <r>
    <x v="2"/>
    <x v="0"/>
    <s v="hl6akre"/>
    <x v="11"/>
    <n v="27.646244491495363"/>
    <n v="38.397561793743556"/>
    <n v="8.6010538417985565"/>
    <n v="4.6077074152492266"/>
    <n v="3"/>
    <n v="34.5"/>
  </r>
  <r>
    <x v="2"/>
    <x v="0"/>
    <s v="hl7olsp"/>
    <x v="7"/>
    <n v="54.369018650144604"/>
    <n v="37.333392806432627"/>
    <n v="10.873803730028921"/>
    <n v="7.9741227353545421"/>
    <n v="2"/>
    <n v="21"/>
  </r>
  <r>
    <x v="2"/>
    <x v="0"/>
    <s v="hl8olsp"/>
    <x v="7"/>
    <n v="53.928857694084144"/>
    <n v="36.493211973440395"/>
    <n v="11.758923858108572"/>
    <n v="6.6904221951307399"/>
    <n v="2"/>
    <n v="15"/>
  </r>
  <r>
    <x v="3"/>
    <x v="0"/>
    <s v="pet10akpa"/>
    <x v="5"/>
    <n v="23.897258850216229"/>
    <n v="26.708701067888729"/>
    <n v="7.0286055441812438"/>
    <n v="5.0605959918104961"/>
    <n v="2.5"/>
    <n v="45"/>
  </r>
  <r>
    <x v="3"/>
    <x v="0"/>
    <s v="pet11akpa"/>
    <x v="5"/>
    <n v="22.660653397708192"/>
    <n v="25.493235072421715"/>
    <n v="7.0814541867838106"/>
    <n v="4.5321306795416385"/>
    <n v="2.5"/>
    <n v="44"/>
  </r>
  <r>
    <x v="3"/>
    <x v="0"/>
    <s v="pet12dial"/>
    <x v="8"/>
    <n v="38.097625247236792"/>
    <n v="31.748021039363991"/>
    <n v="7.3020448390537185"/>
    <n v="4.762203155904599"/>
    <n v="6"/>
    <n v="250"/>
  </r>
  <r>
    <x v="3"/>
    <x v="0"/>
    <s v="pet13akpa"/>
    <x v="5"/>
    <n v="22.605269691129745"/>
    <n v="32.682317625729752"/>
    <n v="7.0811688189081137"/>
    <n v="4.3576423500973007"/>
    <n v="3"/>
    <n v="49.5"/>
  </r>
  <r>
    <x v="3"/>
    <x v="0"/>
    <s v="pet14akpa"/>
    <x v="5"/>
    <n v="24.076944235064953"/>
    <n v="33.990980096562289"/>
    <n v="7.6479705217265153"/>
    <n v="4.8153888470129909"/>
    <n v="3"/>
    <n v="44"/>
  </r>
  <r>
    <x v="3"/>
    <x v="0"/>
    <s v="pet15akpa"/>
    <x v="5"/>
    <n v="27.123637987722862"/>
    <n v="31.176595388187199"/>
    <n v="8.4176807548105437"/>
    <n v="4.6764893082280796"/>
    <n v="3"/>
    <n v="33"/>
  </r>
  <r>
    <x v="3"/>
    <x v="0"/>
    <s v="pet16olsp"/>
    <x v="7"/>
    <n v="44.459374613594129"/>
    <n v="29.069591093503853"/>
    <n v="8.5498797333834862"/>
    <n v="5.1299278400300921"/>
    <n v="1"/>
    <n v="25"/>
  </r>
  <r>
    <x v="3"/>
    <x v="0"/>
    <s v="pet17akpa"/>
    <x v="5"/>
    <n v="27.983342321808763"/>
    <n v="28.337561844869633"/>
    <n v="9.2097075995826305"/>
    <n v="5.3132928459130557"/>
    <n v="2"/>
    <n v="22.5"/>
  </r>
  <r>
    <x v="3"/>
    <x v="0"/>
    <s v="pet18soan"/>
    <x v="10"/>
    <n v="39.479925473115159"/>
    <n v="32.30175720527604"/>
    <n v="8.6138019214069441"/>
    <n v="5.0247177874873836"/>
    <n v="1"/>
    <n v="73"/>
  </r>
  <r>
    <x v="3"/>
    <x v="0"/>
    <s v="pet19olsp"/>
    <x v="7"/>
    <n v="44.220135168784282"/>
    <n v="32.621411190086761"/>
    <n v="9.0615031083574351"/>
    <n v="5.4369018650144607"/>
    <n v="1"/>
    <n v="21"/>
  </r>
  <r>
    <x v="3"/>
    <x v="0"/>
    <s v="pet1akpa"/>
    <x v="5"/>
    <n v="25.746383589483461"/>
    <n v="32.182979486854329"/>
    <n v="6.4365958973708652"/>
    <n v="4.8274469230281492"/>
    <n v="2"/>
    <n v="30"/>
  </r>
  <r>
    <x v="3"/>
    <x v="0"/>
    <s v="pet20akpa"/>
    <x v="5"/>
    <n v="21.288674558597158"/>
    <n v="28.768479133239403"/>
    <n v="7.1921197833098507"/>
    <n v="4.8906414526506987"/>
    <n v="3"/>
    <n v="42"/>
  </r>
  <r>
    <x v="3"/>
    <x v="0"/>
    <s v="pet21olsp"/>
    <x v="7"/>
    <n v="43.495214920115686"/>
    <n v="28.996809946743788"/>
    <n v="9.0615031083574351"/>
    <n v="5.4369018650144607"/>
    <n v="1"/>
    <n v="21"/>
  </r>
  <r>
    <x v="3"/>
    <x v="0"/>
    <s v="pet22akpa"/>
    <x v="5"/>
    <n v="27.116530397779975"/>
    <n v="31.398087829008393"/>
    <n v="7.1359290520473619"/>
    <n v="5.7087432416378894"/>
    <n v="2"/>
    <n v="43"/>
  </r>
  <r>
    <x v="3"/>
    <x v="0"/>
    <s v="pet23olsp"/>
    <x v="7"/>
    <n v="42.722204153411973"/>
    <n v="31.479518849882503"/>
    <n v="9.3689044196078886"/>
    <n v="5.6213426517647331"/>
    <n v="1"/>
    <n v="19"/>
  </r>
  <r>
    <x v="3"/>
    <x v="0"/>
    <s v="pet24olsp"/>
    <x v="7"/>
    <n v="45.324131824479117"/>
    <n v="32.119463497662366"/>
    <n v="8.9220731937951019"/>
    <n v="5.7101268440288653"/>
    <n v="1"/>
    <n v="22"/>
  </r>
  <r>
    <x v="3"/>
    <x v="0"/>
    <s v="pet25soan"/>
    <x v="10"/>
    <n v="39.582214889626208"/>
    <n v="30.676216539460309"/>
    <n v="6.9268876056845858"/>
    <n v="3.9582214889626206"/>
    <n v="3"/>
    <n v="129"/>
  </r>
  <r>
    <x v="3"/>
    <x v="0"/>
    <s v="pet26akpa"/>
    <x v="5"/>
    <n v="26.948669667284673"/>
    <n v="32.902445524010361"/>
    <n v="7.833915600954847"/>
    <n v="5.6404192326874902"/>
    <n v="2"/>
    <n v="32.5"/>
  </r>
  <r>
    <x v="3"/>
    <x v="0"/>
    <s v="pet2sctu"/>
    <x v="12"/>
    <n v="22.655162567980838"/>
    <n v="32.849985723572217"/>
    <n v="7.2496520217538682"/>
    <n v="4.531032513596168"/>
    <n v="2"/>
    <n v="86"/>
  </r>
  <r>
    <x v="3"/>
    <x v="1"/>
    <s v="pet30oxsp"/>
    <x v="13"/>
    <n v="36.222730184477605"/>
    <n v="39.372532809214789"/>
    <n v="8.819447349264113"/>
    <n v="7.244546036895521"/>
    <n v="4"/>
    <n v="32"/>
  </r>
  <r>
    <x v="3"/>
    <x v="1"/>
    <s v="pet31oxsp"/>
    <x v="13"/>
    <n v="28.704060983277266"/>
    <n v="29.69385618959717"/>
    <n v="6.6811176426593635"/>
    <n v="5.6913224363394574"/>
    <n v="4"/>
    <n v="66"/>
  </r>
  <r>
    <x v="3"/>
    <x v="1"/>
    <s v="pet32dedo"/>
    <x v="14"/>
    <n v="32.735425157596559"/>
    <n v="29.617765618777838"/>
    <n v="8.1059148009286712"/>
    <n v="6.2353190776374392"/>
    <n v="2"/>
    <n v="33"/>
  </r>
  <r>
    <x v="3"/>
    <x v="1"/>
    <s v="pet33diau"/>
    <x v="15"/>
    <n v="31.919172707809"/>
    <n v="31.919172707809"/>
    <n v="6.3838345415618001"/>
    <n v="6.3838345415618001"/>
    <n v="5"/>
    <n v="246"/>
  </r>
  <r>
    <x v="3"/>
    <x v="1"/>
    <s v="pet34dial"/>
    <x v="8"/>
    <n v="32.000000000000007"/>
    <n v="30.000000000000007"/>
    <n v="4.5000000000000009"/>
    <n v="5.0000000000000009"/>
    <n v="5"/>
    <n v="1000"/>
  </r>
  <r>
    <x v="3"/>
    <x v="1"/>
    <s v="pet35oxsp"/>
    <x v="13"/>
    <n v="13.178104323742369"/>
    <n v="34.465811308249272"/>
    <n v="8.1096026607645353"/>
    <n v="5.4739817960160604"/>
    <n v="4"/>
    <n v="120"/>
  </r>
  <r>
    <x v="3"/>
    <x v="1"/>
    <s v="pet36akpa"/>
    <x v="5"/>
    <n v="22.308772912256881"/>
    <n v="32.253647583985853"/>
    <n v="6.7195099133303851"/>
    <n v="5.3756079306643079"/>
    <n v="1"/>
    <n v="51.5"/>
  </r>
  <r>
    <x v="3"/>
    <x v="1"/>
    <s v="pet37olsp"/>
    <x v="7"/>
    <n v="46.844522098039441"/>
    <n v="31.10476267309819"/>
    <n v="9.7436605963922034"/>
    <n v="8.9941482428235719"/>
    <n v="1"/>
    <n v="19"/>
  </r>
  <r>
    <x v="3"/>
    <x v="1"/>
    <s v="pet38dial"/>
    <x v="8"/>
    <n v="34.922823143300391"/>
    <n v="30.160619987395794"/>
    <n v="6.3496042078727983"/>
    <n v="3.1748021039363992"/>
    <n v="5"/>
    <n v="250"/>
  </r>
  <r>
    <x v="3"/>
    <x v="1"/>
    <s v="pet39diau"/>
    <x v="15"/>
    <n v="36.039932174195407"/>
    <n v="31.534940652420985"/>
    <n v="5.631239402218033"/>
    <n v="4.5049915217744259"/>
    <n v="4"/>
    <n v="700"/>
  </r>
  <r>
    <x v="3"/>
    <x v="0"/>
    <s v="pet3delo"/>
    <x v="14"/>
    <n v="33.649925779226294"/>
    <n v="36.053491906313887"/>
    <n v="8.5460128963114403"/>
    <n v="8.0118870902919745"/>
    <n v="2"/>
    <n v="52.5"/>
  </r>
  <r>
    <x v="3"/>
    <x v="1"/>
    <s v="pet40dial"/>
    <x v="8"/>
    <n v="38.582477184122169"/>
    <n v="37.641441155241147"/>
    <n v="6.7754594079434058"/>
    <n v="5.6462161732861711"/>
    <n v="6"/>
    <n v="150"/>
  </r>
  <r>
    <x v="3"/>
    <x v="1"/>
    <s v="pet41nela"/>
    <x v="16"/>
    <n v="18.08785060067585"/>
    <n v="30.146417667793081"/>
    <n v="6.0292835335586163"/>
    <n v="3.3161059434572389"/>
    <n v="2"/>
    <n v="36.5"/>
  </r>
  <r>
    <x v="3"/>
    <x v="1"/>
    <s v="pet42olsp"/>
    <x v="7"/>
    <n v="43.940780739585129"/>
    <n v="29.293853826390087"/>
    <n v="8.4626688831793579"/>
    <n v="5.5332835005403496"/>
    <n v="5"/>
    <n v="29"/>
  </r>
  <r>
    <x v="3"/>
    <x v="1"/>
    <s v="pet43olsp"/>
    <x v="7"/>
    <n v="33.156283487763481"/>
    <n v="33.156283487763481"/>
    <n v="9.9468850463290455"/>
    <n v="6.2628535476886578"/>
    <n v="1"/>
    <n v="20"/>
  </r>
  <r>
    <x v="3"/>
    <x v="1"/>
    <s v="pet44oxsp"/>
    <x v="13"/>
    <n v="28.383609312675869"/>
    <n v="32.438410643058141"/>
    <n v="8.1096026607645353"/>
    <n v="4.8657615964587206"/>
    <n v="5"/>
    <n v="120"/>
  </r>
  <r>
    <x v="3"/>
    <x v="1"/>
    <s v="pet45olsp"/>
    <x v="7"/>
    <n v="42.029652209186757"/>
    <n v="32.209640010778635"/>
    <n v="10.212812686344446"/>
    <n v="6.2848078069811972"/>
    <n v="1"/>
    <n v="16.5"/>
  </r>
  <r>
    <x v="3"/>
    <x v="1"/>
    <s v="pet46olsp"/>
    <x v="7"/>
    <n v="40.428083716413219"/>
    <n v="30.559811313194245"/>
    <n v="8.5949469318358815"/>
    <n v="5.729964621223921"/>
    <n v="1"/>
    <n v="31"/>
  </r>
  <r>
    <x v="3"/>
    <x v="1"/>
    <s v="pet47olsp"/>
    <x v="7"/>
    <n v="40.9579940497756"/>
    <n v="30.809110568415278"/>
    <n v="9.0615031083574351"/>
    <n v="5.4369018650144607"/>
    <n v="1"/>
    <n v="21"/>
  </r>
  <r>
    <x v="3"/>
    <x v="1"/>
    <s v="pet48olsp"/>
    <x v="7"/>
    <n v="45.697619196321526"/>
    <n v="31.9511809014931"/>
    <n v="10.031184701631554"/>
    <n v="6.6874564677543704"/>
    <n v="1"/>
    <n v="19.5"/>
  </r>
  <r>
    <x v="3"/>
    <x v="1"/>
    <s v="pet49olsp"/>
    <x v="7"/>
    <n v="43.09694168108372"/>
    <n v="31.579655542173413"/>
    <n v="9.2881339829921803"/>
    <n v="5.9444057491149955"/>
    <n v="2"/>
    <n v="19.5"/>
  </r>
  <r>
    <x v="3"/>
    <x v="0"/>
    <s v="pet4olsp"/>
    <x v="7"/>
    <n v="48.057811841977895"/>
    <n v="37.00026221462015"/>
    <n v="9.99432370165027"/>
    <n v="6.379355554244853"/>
    <n v="1.5"/>
    <n v="13"/>
  </r>
  <r>
    <x v="3"/>
    <x v="1"/>
    <s v="pet50olsp"/>
    <x v="7"/>
    <n v="38.530074726488458"/>
    <n v="29.638519020375735"/>
    <n v="8.2329219501043713"/>
    <n v="5.2690700480667969"/>
    <n v="1"/>
    <n v="28"/>
  </r>
  <r>
    <x v="3"/>
    <x v="1"/>
    <s v="pet51nela"/>
    <x v="16"/>
    <n v="18.988021154526372"/>
    <n v="29.791550432101719"/>
    <n v="6.8749731766388589"/>
    <n v="3.9285561009364907"/>
    <n v="2"/>
    <n v="28.5"/>
  </r>
  <r>
    <x v="3"/>
    <x v="1"/>
    <s v="pet52akpa"/>
    <x v="5"/>
    <n v="28.967243624839039"/>
    <n v="31.426726574117826"/>
    <n v="7.1051729645831605"/>
    <n v="5.7387935483171679"/>
    <n v="2"/>
    <n v="49"/>
  </r>
  <r>
    <x v="3"/>
    <x v="1"/>
    <s v="pet53olsp"/>
    <x v="7"/>
    <n v="39.050733885588102"/>
    <n v="31.314267738443288"/>
    <n v="9.5784818964650054"/>
    <n v="5.8944503978246194"/>
    <n v="1"/>
    <n v="20"/>
  </r>
  <r>
    <x v="3"/>
    <x v="1"/>
    <s v="pet54soan"/>
    <x v="10"/>
    <n v="41.10992009704858"/>
    <n v="30.682037926089915"/>
    <n v="8.0214478238143574"/>
    <n v="4.612332498693255"/>
    <n v="4"/>
    <n v="124"/>
  </r>
  <r>
    <x v="3"/>
    <x v="0"/>
    <s v="pet5olsp"/>
    <x v="7"/>
    <n v="44.262284045395504"/>
    <n v="24.802141921988859"/>
    <n v="9.5392853546110992"/>
    <n v="5.72357121276666"/>
    <n v="1"/>
    <n v="18"/>
  </r>
  <r>
    <x v="3"/>
    <x v="0"/>
    <s v="pet6sctu"/>
    <x v="12"/>
    <n v="27.009006004670564"/>
    <n v="30.010006671856182"/>
    <n v="9.9033022017125401"/>
    <n v="4.5015010007784273"/>
    <n v="3"/>
    <n v="37"/>
  </r>
  <r>
    <x v="3"/>
    <x v="0"/>
    <s v="pet7olsp"/>
    <x v="7"/>
    <n v="45.406998287948838"/>
    <n v="24.802141921988859"/>
    <n v="9.5392853546110992"/>
    <n v="5.72357121276666"/>
    <n v="1"/>
    <n v="18"/>
  </r>
  <r>
    <x v="3"/>
    <x v="0"/>
    <s v="pet8olsp"/>
    <x v="7"/>
    <n v="47.148566655843162"/>
    <n v="30.161215434252611"/>
    <n v="8.6670159293829343"/>
    <n v="5.2002095576297602"/>
    <n v="1"/>
    <n v="24"/>
  </r>
  <r>
    <x v="3"/>
    <x v="0"/>
    <s v="pet9olsp"/>
    <x v="7"/>
    <n v="37.332256204751019"/>
    <n v="25.746383589483461"/>
    <n v="7.7239150768450386"/>
    <n v="3.8619575384225193"/>
    <n v="1"/>
    <n v="30"/>
  </r>
  <r>
    <x v="4"/>
    <x v="0"/>
    <s v="pm2akmo"/>
    <x v="17"/>
    <n v="28.016914818935295"/>
    <n v="31.054893534241533"/>
    <n v="8.4388297647395465"/>
    <n v="6.2447340259072641"/>
    <n v="2"/>
    <n v="26"/>
  </r>
  <r>
    <x v="4"/>
    <x v="0"/>
    <s v="pm8dedo"/>
    <x v="14"/>
    <n v="33.93057682961232"/>
    <n v="3.1900542318438934"/>
    <n v="8.1201380446935456"/>
    <n v="6.0901035335201597"/>
    <n v="1"/>
    <n v="41"/>
  </r>
  <r>
    <x v="4"/>
    <x v="1"/>
    <s v="pm100oxna"/>
    <x v="4"/>
    <n v="21.245057172419454"/>
    <n v="29.794897254002894"/>
    <n v="7.2544097661920084"/>
    <n v="4.6635491354091485"/>
    <n v="3"/>
    <n v="57.5"/>
  </r>
  <r>
    <x v="4"/>
    <x v="1"/>
    <s v="pm101oxna"/>
    <x v="4"/>
    <n v="18.877420723878458"/>
    <n v="26.801276336370648"/>
    <n v="6.0594189977881463"/>
    <n v="3.0297094988940731"/>
    <n v="3"/>
    <n v="79"/>
  </r>
  <r>
    <x v="4"/>
    <x v="1"/>
    <s v="pm102akse"/>
    <x v="18"/>
    <n v="28.317392032177086"/>
    <n v="30.921290150078427"/>
    <n v="8.4626688831793579"/>
    <n v="4.8823089710650143"/>
    <n v="2"/>
    <n v="29"/>
  </r>
  <r>
    <x v="4"/>
    <x v="1"/>
    <s v="pm103desp"/>
    <x v="2"/>
    <n v="23.000000000000004"/>
    <n v="28.333333333333339"/>
    <n v="7.3333333333333348"/>
    <n v="4.3333333333333339"/>
    <n v="1"/>
    <n v="27"/>
  </r>
  <r>
    <x v="4"/>
    <x v="1"/>
    <s v="pm104oxna"/>
    <x v="4"/>
    <n v="21.047155044781523"/>
    <n v="31.960494697631201"/>
    <n v="7.5354011888723971"/>
    <n v="4.9369869858129496"/>
    <n v="3"/>
    <n v="57"/>
  </r>
  <r>
    <x v="4"/>
    <x v="1"/>
    <s v="pm105sctu"/>
    <x v="12"/>
    <n v="27.383418315432873"/>
    <n v="3.2766483454364121"/>
    <n v="8.1916208635910301"/>
    <n v="4.6809262077663032"/>
    <n v="4"/>
    <n v="78"/>
  </r>
  <r>
    <x v="4"/>
    <x v="1"/>
    <s v="pm106akmo"/>
    <x v="17"/>
    <n v="29.946156142427164"/>
    <n v="31.890711736091266"/>
    <n v="9.3338668495876878"/>
    <n v="6.6114890184579451"/>
    <n v="1"/>
    <n v="17"/>
  </r>
  <r>
    <x v="4"/>
    <x v="1"/>
    <s v="pm107aksp"/>
    <x v="19"/>
    <n v="31.514805416731566"/>
    <n v="28.649823106119605"/>
    <n v="8.5949469318358815"/>
    <n v="5.729964621223921"/>
    <n v="1.5"/>
    <n v="31"/>
  </r>
  <r>
    <x v="4"/>
    <x v="1"/>
    <s v="pm108thni"/>
    <x v="20"/>
    <n v="21.815467517980061"/>
    <n v="32.955280718650727"/>
    <n v="8.81901878386428"/>
    <n v="5.5699066003353348"/>
    <n v="2"/>
    <n v="10"/>
  </r>
  <r>
    <x v="4"/>
    <x v="1"/>
    <s v="pm109olsp"/>
    <x v="7"/>
    <n v="43.206808395466481"/>
    <n v="26.666702056576966"/>
    <n v="8.4388297647395465"/>
    <n v="5.7384042400228914"/>
    <n v="1"/>
    <n v="26"/>
  </r>
  <r>
    <x v="4"/>
    <x v="1"/>
    <s v="pm10dedo"/>
    <x v="14"/>
    <n v="34.206065280582223"/>
    <n v="33.026545788148354"/>
    <n v="8.8463961932540229"/>
    <n v="5.3078377159524139"/>
    <n v="2"/>
    <n v="39"/>
  </r>
  <r>
    <x v="4"/>
    <x v="1"/>
    <s v="pm110olsp"/>
    <x v="7"/>
    <n v="41.493926628526026"/>
    <n v="29.638519020375735"/>
    <n v="8.562238828108546"/>
    <n v="5.5983869260709724"/>
    <n v="1"/>
    <n v="28"/>
  </r>
  <r>
    <x v="4"/>
    <x v="1"/>
    <s v="pm111akmo"/>
    <x v="17"/>
    <n v="29.185612614107622"/>
    <n v="29.185612614107622"/>
    <n v="8.7908471729239839"/>
    <n v="5.6261421906713496"/>
    <n v="2"/>
    <n v="23"/>
  </r>
  <r>
    <x v="4"/>
    <x v="1"/>
    <s v="pm112akmo"/>
    <x v="17"/>
    <n v="30.450517667600799"/>
    <n v="29.290497946930294"/>
    <n v="8.1201380446935456"/>
    <n v="5.8000986033525335"/>
    <n v="1"/>
    <n v="41"/>
  </r>
  <r>
    <x v="4"/>
    <x v="1"/>
    <s v="pm113oxna"/>
    <x v="4"/>
    <n v="22.739379668678541"/>
    <n v="31.077152213860671"/>
    <n v="6.8218139006035621"/>
    <n v="4.2952161596392795"/>
    <n v="4"/>
    <n v="62"/>
  </r>
  <r>
    <x v="4"/>
    <x v="1"/>
    <s v="pm114olsp"/>
    <x v="7"/>
    <n v="33.172648882073233"/>
    <n v="44.655488879713971"/>
    <n v="10.206968886791765"/>
    <n v="6.379355554244853"/>
    <n v="1"/>
    <n v="13"/>
  </r>
  <r>
    <x v="4"/>
    <x v="0"/>
    <s v="pm11akmo"/>
    <x v="17"/>
    <n v="29.722028745574978"/>
    <n v="30.093554104894665"/>
    <n v="9.2881339829921803"/>
    <n v="5.5728803897953085"/>
    <n v="3"/>
    <n v="19.5"/>
  </r>
  <r>
    <x v="4"/>
    <x v="0"/>
    <s v="pm12desp"/>
    <x v="2"/>
    <n v="25.372208703400815"/>
    <n v="32.621411190086761"/>
    <n v="7.9741227353545421"/>
    <n v="3.6246012433429735"/>
    <n v="2"/>
    <n v="21"/>
  </r>
  <r>
    <x v="4"/>
    <x v="0"/>
    <s v="pm13modi"/>
    <x v="0"/>
    <n v="19.213796010896818"/>
    <n v="33.072927559740421"/>
    <n v="5.3546644620532113"/>
    <n v="3.1498026247371831"/>
    <n v="1"/>
    <n v="32"/>
  </r>
  <r>
    <x v="4"/>
    <x v="0"/>
    <s v="pm14aksp"/>
    <x v="19"/>
    <n v="26.539188579762069"/>
    <n v="31.847026295714482"/>
    <n v="7.3719968277116861"/>
    <n v="5.6027175890608811"/>
    <n v="3"/>
    <n v="39"/>
  </r>
  <r>
    <x v="4"/>
    <x v="0"/>
    <s v="pm15modi"/>
    <x v="0"/>
    <n v="21.264518514149511"/>
    <n v="31.896777771224265"/>
    <n v="7.6552266650938234"/>
    <n v="4.2529037028299017"/>
    <n v="1"/>
    <n v="13"/>
  </r>
  <r>
    <x v="4"/>
    <x v="0"/>
    <s v="pm16modi"/>
    <x v="0"/>
    <n v="19.691497667349722"/>
    <n v="26.37254151877195"/>
    <n v="5.9777760775883086"/>
    <n v="2.8130710953356748"/>
    <n v="1"/>
    <n v="23"/>
  </r>
  <r>
    <x v="4"/>
    <x v="0"/>
    <s v="pm17modi"/>
    <x v="0"/>
    <n v="19.240531863606165"/>
    <n v="25.991595675397804"/>
    <n v="5.7384042400228914"/>
    <n v="2.362872334127073"/>
    <n v="1"/>
    <n v="26"/>
  </r>
  <r>
    <x v="4"/>
    <x v="0"/>
    <s v="pm18modi"/>
    <x v="0"/>
    <n v="21.009870277821044"/>
    <n v="31.19647404888579"/>
    <n v="5.729964621223921"/>
    <n v="3.1833136784577336"/>
    <n v="1"/>
    <n v="31"/>
  </r>
  <r>
    <x v="4"/>
    <x v="0"/>
    <s v="pm19modi"/>
    <x v="0"/>
    <n v="18.809735413443669"/>
    <n v="29.411586282839192"/>
    <n v="5.4719230293654313"/>
    <n v="4.1039422720240735"/>
    <n v="1"/>
    <n v="25"/>
  </r>
  <r>
    <x v="4"/>
    <x v="0"/>
    <s v="pm1modi"/>
    <x v="0"/>
    <n v="18.809735413443669"/>
    <n v="36.593485258881323"/>
    <n v="8.5498797333834862"/>
    <n v="4.1039422720240735"/>
    <n v="3"/>
    <n v="25"/>
  </r>
  <r>
    <x v="4"/>
    <x v="0"/>
    <s v="pm20dedo"/>
    <x v="14"/>
    <n v="34.500945153690687"/>
    <n v="3.2436786041931418"/>
    <n v="8.4040763835913221"/>
    <n v="6.1924773352778164"/>
    <n v="1.5"/>
    <n v="39"/>
  </r>
  <r>
    <x v="4"/>
    <x v="0"/>
    <s v="pm21akmo"/>
    <x v="17"/>
    <n v="30.666666666666671"/>
    <n v="32.333333333333336"/>
    <n v="8.3333333333333339"/>
    <n v="6.0000000000000009"/>
    <n v="2"/>
    <n v="27"/>
  </r>
  <r>
    <x v="4"/>
    <x v="0"/>
    <s v="pm22akmo"/>
    <x v="17"/>
    <n v="28.642879296914753"/>
    <n v="29.293853826390087"/>
    <n v="8.1371816184416907"/>
    <n v="5.6960271329091841"/>
    <n v="2"/>
    <n v="29"/>
  </r>
  <r>
    <x v="4"/>
    <x v="0"/>
    <s v="pm23akse"/>
    <x v="18"/>
    <n v="30.080617967111557"/>
    <n v="3.4830189225076542"/>
    <n v="8.232590180472636"/>
    <n v="6.0161235934223116"/>
    <n v="1.5"/>
    <n v="31.5"/>
  </r>
  <r>
    <x v="4"/>
    <x v="0"/>
    <s v="pm24olsp"/>
    <x v="7"/>
    <n v="54.183140814191049"/>
    <n v="28.617856063833297"/>
    <n v="9.9208567687955433"/>
    <n v="6.8682854553199917"/>
    <n v="2"/>
    <n v="18"/>
  </r>
  <r>
    <x v="4"/>
    <x v="0"/>
    <s v="pm25akmo"/>
    <x v="17"/>
    <n v="29.159467218207336"/>
    <n v="31.330916904669586"/>
    <n v="9.6164200400470996"/>
    <n v="5.2735206671226038"/>
    <n v="2"/>
    <n v="33.5"/>
  </r>
  <r>
    <x v="4"/>
    <x v="0"/>
    <s v="pm26modi"/>
    <x v="0"/>
    <n v="20.177716170785029"/>
    <n v="33.515528554863266"/>
    <n v="5.8139182187007705"/>
    <n v="3.7619470826887338"/>
    <n v="1"/>
    <n v="25"/>
  </r>
  <r>
    <x v="4"/>
    <x v="0"/>
    <s v="pm27akaz"/>
    <x v="1"/>
    <n v="20.898113535045923"/>
    <n v="33.563636889619211"/>
    <n v="7.2826759288796401"/>
    <n v="4.4329331741006506"/>
    <n v="1.5"/>
    <n v="31.5"/>
  </r>
  <r>
    <x v="4"/>
    <x v="0"/>
    <s v="pm28akse"/>
    <x v="18"/>
    <n v="29.537246501024583"/>
    <n v="31.647049822526338"/>
    <n v="9.1424810598409429"/>
    <n v="6.3294099645052677"/>
    <n v="2"/>
    <n v="23"/>
  </r>
  <r>
    <x v="4"/>
    <x v="0"/>
    <s v="pm29modi"/>
    <x v="0"/>
    <n v="20.417646436258838"/>
    <n v="32.931687800417485"/>
    <n v="5.9277038040751471"/>
    <n v="3.6224856580459233"/>
    <n v="1"/>
    <n v="28"/>
  </r>
  <r>
    <x v="4"/>
    <x v="0"/>
    <s v="pm30akmo"/>
    <x v="17"/>
    <n v="28.707143233435282"/>
    <n v="33.337327625924843"/>
    <n v="8.0256529469819071"/>
    <n v="5.5562212709874741"/>
    <n v="3"/>
    <n v="34"/>
  </r>
  <r>
    <x v="4"/>
    <x v="0"/>
    <s v="pm31oxna"/>
    <x v="4"/>
    <n v="22.739379668678541"/>
    <n v="33.351090180728526"/>
    <n v="7.3271334487964186"/>
    <n v="5.0531954819285643"/>
    <n v="3"/>
    <n v="62"/>
  </r>
  <r>
    <x v="4"/>
    <x v="0"/>
    <s v="pm32akmo"/>
    <x v="17"/>
    <n v="29.610319245581397"/>
    <n v="31.676155472017307"/>
    <n v="8.2633449057436454"/>
    <n v="5.8532026415684157"/>
    <n v="1"/>
    <n v="24.5"/>
  </r>
  <r>
    <x v="4"/>
    <x v="0"/>
    <s v="pm33akse"/>
    <x v="18"/>
    <n v="28.385600714833174"/>
    <n v="32.831538176192588"/>
    <n v="8.5498797333834862"/>
    <n v="5.8139182187007705"/>
    <n v="1"/>
    <n v="25"/>
  </r>
  <r>
    <x v="4"/>
    <x v="0"/>
    <s v="pm34akmo"/>
    <x v="17"/>
    <n v="27.662617752350688"/>
    <n v="30.297152776384085"/>
    <n v="8.2329219501043713"/>
    <n v="5.2690700480667969"/>
    <n v="1.5"/>
    <n v="28"/>
  </r>
  <r>
    <x v="4"/>
    <x v="0"/>
    <s v="pm35akse"/>
    <x v="18"/>
    <n v="28.577401132363441"/>
    <n v="32.364767547495944"/>
    <n v="8.951956981222283"/>
    <n v="5.1645905660897782"/>
    <n v="2"/>
    <n v="24.5"/>
  </r>
  <r>
    <x v="4"/>
    <x v="0"/>
    <s v="pm36sctu"/>
    <x v="12"/>
    <n v="22.327744439856989"/>
    <n v="31.896777771224272"/>
    <n v="7.44258147995233"/>
    <n v="5.1034844433958835"/>
    <n v="3"/>
    <n v="104"/>
  </r>
  <r>
    <x v="4"/>
    <x v="0"/>
    <s v="pm37akse"/>
    <x v="18"/>
    <n v="29.467854159901975"/>
    <n v="29.467854159901975"/>
    <n v="8.6670159293829343"/>
    <n v="5.5468901948050782"/>
    <n v="1"/>
    <n v="24"/>
  </r>
  <r>
    <x v="4"/>
    <x v="0"/>
    <s v="pm38akaz"/>
    <x v="1"/>
    <n v="42.780223060610233"/>
    <n v="30.335067261159985"/>
    <n v="9.7227779683205089"/>
    <n v="6.6114890184579451"/>
    <n v="1"/>
    <n v="17"/>
  </r>
  <r>
    <x v="4"/>
    <x v="0"/>
    <s v="pm39akaz"/>
    <x v="1"/>
    <n v="26.001047788148803"/>
    <n v="31.201257345778565"/>
    <n v="8.6670159293829343"/>
    <n v="4.8535289204544432"/>
    <n v="2"/>
    <n v="24"/>
  </r>
  <r>
    <x v="4"/>
    <x v="0"/>
    <s v="pm3akmo"/>
    <x v="17"/>
    <n v="29.621283003399739"/>
    <n v="32.119463497662366"/>
    <n v="8.9220731937951019"/>
    <n v="7.1376585550360812"/>
    <n v="3"/>
    <n v="22"/>
  </r>
  <r>
    <x v="4"/>
    <x v="0"/>
    <s v="pm40olsp"/>
    <x v="7"/>
    <n v="44.11796303097897"/>
    <n v="31.283646512875997"/>
    <n v="10.026809779767948"/>
    <n v="6.0160858678607685"/>
    <n v="1"/>
    <n v="15.5"/>
  </r>
  <r>
    <x v="4"/>
    <x v="1"/>
    <s v="pm42modi"/>
    <x v="0"/>
    <n v="21.666666666666671"/>
    <n v="35.666666666666671"/>
    <n v="5.6666666666666679"/>
    <n v="4.666666666666667"/>
    <n v="1"/>
    <n v="27"/>
  </r>
  <r>
    <x v="4"/>
    <x v="1"/>
    <s v="pm43modi"/>
    <x v="0"/>
    <n v="22.000000000000004"/>
    <n v="36.666666666666671"/>
    <n v="6.0000000000000009"/>
    <n v="4.3333333333333339"/>
    <n v="1"/>
    <n v="27"/>
  </r>
  <r>
    <x v="4"/>
    <x v="1"/>
    <s v="pm44modi"/>
    <x v="0"/>
    <n v="21.940957388322822"/>
    <n v="37.805957346033168"/>
    <n v="5.4008510494333102"/>
    <n v="4.3881914776645639"/>
    <n v="1"/>
    <n v="26"/>
  </r>
  <r>
    <x v="4"/>
    <x v="1"/>
    <s v="pm45modi"/>
    <x v="0"/>
    <n v="21.033063938578646"/>
    <n v="33.732272354324245"/>
    <n v="5.9527539448807492"/>
    <n v="4.3653528929125489"/>
    <n v="1"/>
    <n v="16"/>
  </r>
  <r>
    <x v="4"/>
    <x v="1"/>
    <s v="pm46oxna"/>
    <x v="4"/>
    <n v="20.530648686045446"/>
    <n v="29.841059136693961"/>
    <n v="7.1618541928065511"/>
    <n v="4.7745694618710335"/>
    <n v="3"/>
    <n v="73.5"/>
  </r>
  <r>
    <x v="4"/>
    <x v="1"/>
    <s v="pm47oxna"/>
    <x v="4"/>
    <n v="23.017315253538889"/>
    <n v="34.393689459310984"/>
    <n v="7.4078715758515967"/>
    <n v="5.2913368398939982"/>
    <n v="3"/>
    <n v="54"/>
  </r>
  <r>
    <x v="4"/>
    <x v="1"/>
    <s v="pm48akaz"/>
    <x v="1"/>
    <n v="24.438549138741433"/>
    <n v="33.515724533131106"/>
    <n v="8.0298090027293281"/>
    <n v="4.887709827748286"/>
    <n v="2"/>
    <n v="23.5"/>
  </r>
  <r>
    <x v="4"/>
    <x v="1"/>
    <s v="pm49desp"/>
    <x v="2"/>
    <n v="28.214102134452279"/>
    <n v="26.139535801036672"/>
    <n v="8.2982653336624352"/>
    <n v="4.5640459335143397"/>
    <n v="1"/>
    <n v="14"/>
  </r>
  <r>
    <x v="4"/>
    <x v="0"/>
    <s v="pm4dedo"/>
    <x v="14"/>
    <n v="35.965082422318702"/>
    <n v="31.398087829008393"/>
    <n v="8.5631148624568336"/>
    <n v="5.7087432416378894"/>
    <n v="1"/>
    <n v="43"/>
  </r>
  <r>
    <x v="4"/>
    <x v="1"/>
    <s v="pm50akmo"/>
    <x v="17"/>
    <n v="28.51042126406908"/>
    <n v="28.845837984822836"/>
    <n v="8.385418018843847"/>
    <n v="5.7020842528138163"/>
    <n v="1"/>
    <n v="26.5"/>
  </r>
  <r>
    <x v="4"/>
    <x v="1"/>
    <s v="pm51akmo"/>
    <x v="17"/>
    <n v="29.286511333037438"/>
    <n v="32.826639076591412"/>
    <n v="7.4020852819764951"/>
    <n v="5.4711065127652354"/>
    <n v="1.5"/>
    <n v="30"/>
  </r>
  <r>
    <x v="4"/>
    <x v="1"/>
    <s v="pm52oxna"/>
    <x v="4"/>
    <n v="21.761855640832476"/>
    <n v="35.827445262346146"/>
    <n v="7.1654890524692298"/>
    <n v="5.0423811850709397"/>
    <n v="2"/>
    <n v="53.5"/>
  </r>
  <r>
    <x v="4"/>
    <x v="1"/>
    <s v="pm53akmo"/>
    <x v="17"/>
    <n v="27.559662324620788"/>
    <n v="30.285343213868998"/>
    <n v="7.8741892356059395"/>
    <n v="6.0570686427737996"/>
    <n v="1"/>
    <n v="36"/>
  </r>
  <r>
    <x v="4"/>
    <x v="1"/>
    <s v="pm54akmo"/>
    <x v="17"/>
    <n v="29.557828558404609"/>
    <n v="34.993751051904304"/>
    <n v="9.17311920778074"/>
    <n v="5.7756676493434291"/>
    <n v="2"/>
    <n v="25.5"/>
  </r>
  <r>
    <x v="4"/>
    <x v="1"/>
    <s v="pm55akmo"/>
    <x v="17"/>
    <n v="30.240514274858501"/>
    <n v="31.998683709443299"/>
    <n v="8.7908471729239839"/>
    <n v="5.9777760775883086"/>
    <n v="2"/>
    <n v="23"/>
  </r>
  <r>
    <x v="4"/>
    <x v="1"/>
    <s v="pm56akse"/>
    <x v="18"/>
    <n v="28.089785314436675"/>
    <n v="31.485253868929021"/>
    <n v="8.0256529469819071"/>
    <n v="5.2475423114881696"/>
    <n v="1.5"/>
    <n v="34"/>
  </r>
  <r>
    <x v="4"/>
    <x v="1"/>
    <s v="pm57akmo"/>
    <x v="17"/>
    <n v="28.257196589802643"/>
    <n v="34.206080082392674"/>
    <n v="7.733548540367039"/>
    <n v="5.9488834925900296"/>
    <n v="1.5"/>
    <n v="38"/>
  </r>
  <r>
    <x v="4"/>
    <x v="1"/>
    <s v="pm58akmo"/>
    <x v="17"/>
    <n v="28.321251508359037"/>
    <n v="32.602370922413307"/>
    <n v="8.562238828108546"/>
    <n v="5.5983869260709724"/>
    <n v="1"/>
    <n v="28"/>
  </r>
  <r>
    <x v="4"/>
    <x v="1"/>
    <s v="pm59modi"/>
    <x v="0"/>
    <n v="21.429914201570696"/>
    <n v="32.541721565348091"/>
    <n v="5.9527539448807492"/>
    <n v="4.3653528929125489"/>
    <n v="1"/>
    <n v="16"/>
  </r>
  <r>
    <x v="4"/>
    <x v="0"/>
    <s v="pm5akse"/>
    <x v="18"/>
    <n v="26.008599795170092"/>
    <n v="26.63531304324648"/>
    <n v="7.833915600954847"/>
    <n v="4.7003493605729085"/>
    <n v="3"/>
    <n v="32.5"/>
  </r>
  <r>
    <x v="4"/>
    <x v="1"/>
    <s v="pm60modi"/>
    <x v="0"/>
    <n v="21.007004670299327"/>
    <n v="36.012008006227418"/>
    <n v="6.0020013343712364"/>
    <n v="3.6012008006227418"/>
    <n v="1"/>
    <n v="37"/>
  </r>
  <r>
    <x v="4"/>
    <x v="1"/>
    <s v="pm61akaz"/>
    <x v="1"/>
    <n v="23.559470423436274"/>
    <n v="30.240514274858501"/>
    <n v="7.3843116252561458"/>
    <n v="5.2745083037543896"/>
    <n v="1"/>
    <n v="23"/>
  </r>
  <r>
    <x v="4"/>
    <x v="1"/>
    <s v="pm62modi"/>
    <x v="0"/>
    <n v="21.001200411572299"/>
    <n v="30.335067261159985"/>
    <n v="8.1671334933892261"/>
    <n v="4.2780223060610236"/>
    <n v="1"/>
    <n v="17"/>
  </r>
  <r>
    <x v="4"/>
    <x v="1"/>
    <s v="pm63akse"/>
    <x v="18"/>
    <n v="29.000000000000004"/>
    <n v="33.333333333333336"/>
    <n v="8.6666666666666679"/>
    <n v="5.6666666666666679"/>
    <n v="2"/>
    <n v="27"/>
  </r>
  <r>
    <x v="4"/>
    <x v="1"/>
    <s v="pm64oxna"/>
    <x v="4"/>
    <n v="20.84274956254237"/>
    <n v="31.717227595173174"/>
    <n v="6.7965487703942511"/>
    <n v="3.3982743851971255"/>
    <n v="3"/>
    <n v="86"/>
  </r>
  <r>
    <x v="4"/>
    <x v="1"/>
    <s v="pm65oxna"/>
    <x v="4"/>
    <n v="19.769735206598028"/>
    <n v="29.773697600298235"/>
    <n v="6.6693082624668047"/>
    <n v="3.5728437120357883"/>
    <n v="3"/>
    <n v="74"/>
  </r>
  <r>
    <x v="4"/>
    <x v="1"/>
    <s v="pm66oxna"/>
    <x v="4"/>
    <n v="20.887149751257514"/>
    <n v="33.651519043692659"/>
    <n v="6.9623832504191707"/>
    <n v="3.7132710668902247"/>
    <n v="3"/>
    <n v="80"/>
  </r>
  <r>
    <x v="4"/>
    <x v="1"/>
    <s v="pm67modi"/>
    <x v="0"/>
    <n v="19.240531863606165"/>
    <n v="32.742659487189442"/>
    <n v="6.0759574306124735"/>
    <n v="4.3881914776645639"/>
    <n v="1"/>
    <n v="26"/>
  </r>
  <r>
    <x v="4"/>
    <x v="1"/>
    <s v="pm68akaz"/>
    <x v="1"/>
    <n v="27.991934630354862"/>
    <n v="32.273054044409136"/>
    <n v="7.5742881940960212"/>
    <n v="4.9397531700626223"/>
    <n v="1.5"/>
    <n v="28"/>
  </r>
  <r>
    <x v="4"/>
    <x v="1"/>
    <s v="pm69aksp"/>
    <x v="19"/>
    <n v="30.854576708603247"/>
    <n v="31.201257345778565"/>
    <n v="9.1870368851459112"/>
    <n v="6.5869321063310302"/>
    <n v="1.5"/>
    <n v="24"/>
  </r>
  <r>
    <x v="4"/>
    <x v="0"/>
    <s v="pm6akmo"/>
    <x v="17"/>
    <n v="28.515452787475642"/>
    <n v="31.335662403819388"/>
    <n v="8.1472722249930403"/>
    <n v="5.6404192326874902"/>
    <n v="3"/>
    <n v="32.5"/>
  </r>
  <r>
    <x v="4"/>
    <x v="1"/>
    <s v="pm70oxna"/>
    <x v="4"/>
    <n v="23.274871988908121"/>
    <n v="29.399838301778679"/>
    <n v="7.3499595754446698"/>
    <n v="3.9199784402371569"/>
    <n v="4"/>
    <n v="68"/>
  </r>
  <r>
    <x v="4"/>
    <x v="1"/>
    <s v="pm71dedo"/>
    <x v="14"/>
    <n v="37.154864011666895"/>
    <n v="32.43678604193142"/>
    <n v="8.8463961932540229"/>
    <n v="6.1924773352778164"/>
    <n v="1"/>
    <n v="39"/>
  </r>
  <r>
    <x v="4"/>
    <x v="1"/>
    <s v="pm72akse"/>
    <x v="18"/>
    <n v="28.043605525497835"/>
    <n v="31.80555260818657"/>
    <n v="8.5498797333834862"/>
    <n v="6.1559134080361098"/>
    <n v="1.5"/>
    <n v="25"/>
  </r>
  <r>
    <x v="4"/>
    <x v="1"/>
    <s v="pm73olsp"/>
    <x v="7"/>
    <n v="43.379617768865003"/>
    <n v="33.172648882073233"/>
    <n v="10.632259257074756"/>
    <n v="5.528774813678873"/>
    <n v="1"/>
    <n v="13"/>
  </r>
  <r>
    <x v="4"/>
    <x v="1"/>
    <s v="pm74oxna"/>
    <x v="4"/>
    <n v="22.485370607058933"/>
    <n v="35.601836794509971"/>
    <n v="8.9941482428235719"/>
    <n v="3.747561767843155"/>
    <n v="1.5"/>
    <n v="19"/>
  </r>
  <r>
    <x v="4"/>
    <x v="1"/>
    <s v="pm75modi"/>
    <x v="0"/>
    <n v="23.070680587258526"/>
    <n v="34.917786834769664"/>
    <n v="5.6117871698736952"/>
    <n v="3.1176595388187196"/>
    <n v="1"/>
    <n v="33"/>
  </r>
  <r>
    <x v="4"/>
    <x v="1"/>
    <s v="pm76oxna"/>
    <x v="4"/>
    <n v="20.338597380951949"/>
    <n v="33.050220744046918"/>
    <n v="6.9336127435063464"/>
    <n v="3.4668063717531732"/>
    <n v="3"/>
    <n v="81"/>
  </r>
  <r>
    <x v="4"/>
    <x v="1"/>
    <s v="pm77akaz"/>
    <x v="1"/>
    <n v="22.333333333333336"/>
    <n v="31.333333333333339"/>
    <n v="7.0000000000000009"/>
    <n v="5.0000000000000009"/>
    <n v="1"/>
    <n v="27"/>
  </r>
  <r>
    <x v="4"/>
    <x v="1"/>
    <s v="pm78olsp"/>
    <x v="7"/>
    <n v="39.382995334699444"/>
    <n v="29.537246501024583"/>
    <n v="8.7908471729239839"/>
    <n v="4.5712405299204715"/>
    <n v="1"/>
    <n v="23"/>
  </r>
  <r>
    <x v="4"/>
    <x v="1"/>
    <s v="pm79oxna"/>
    <x v="4"/>
    <n v="13.76649614446811"/>
    <n v="30.466835729560572"/>
    <n v="6.5447276752389376"/>
    <n v="3.8365644992779981"/>
    <n v="3"/>
    <n v="87"/>
  </r>
  <r>
    <x v="4"/>
    <x v="0"/>
    <s v="pm7modi"/>
    <x v="0"/>
    <n v="17.89031910124784"/>
    <n v="33.755319058958186"/>
    <n v="7.0886170023812189"/>
    <n v="5.0632978588437281"/>
    <n v="1"/>
    <n v="26"/>
  </r>
  <r>
    <x v="4"/>
    <x v="1"/>
    <s v="pm80oxna"/>
    <x v="4"/>
    <n v="20.747552430280649"/>
    <n v="27.589830359415757"/>
    <n v="5.9594033576338035"/>
    <n v="4.193654214631195"/>
    <n v="3"/>
    <n v="93"/>
  </r>
  <r>
    <x v="4"/>
    <x v="1"/>
    <s v="pm81akmo"/>
    <x v="17"/>
    <n v="28.515452787475642"/>
    <n v="31.335662403819388"/>
    <n v="8.1472722249930403"/>
    <n v="5.6404192326874902"/>
    <n v="3"/>
    <n v="32.5"/>
  </r>
  <r>
    <x v="4"/>
    <x v="1"/>
    <s v="pm82modi"/>
    <x v="0"/>
    <n v="20.473717060791689"/>
    <n v="30.553085459950676"/>
    <n v="6.2996052494743662"/>
    <n v="3.7797631496846198"/>
    <n v="1"/>
    <n v="32"/>
  </r>
  <r>
    <x v="4"/>
    <x v="1"/>
    <s v="pm83oxna"/>
    <x v="4"/>
    <n v="21.174192173315173"/>
    <n v="2.9545384427881638"/>
    <n v="6.8939230331723822"/>
    <n v="4.6780192010812591"/>
    <n v="3"/>
    <n v="67"/>
  </r>
  <r>
    <x v="4"/>
    <x v="1"/>
    <s v="pm84olsp"/>
    <x v="7"/>
    <n v="40.9579940497756"/>
    <n v="30.44665044408098"/>
    <n v="8.6990429840231371"/>
    <n v="4.3495214920115686"/>
    <n v="1"/>
    <n v="21"/>
  </r>
  <r>
    <x v="4"/>
    <x v="1"/>
    <s v="pm85modi"/>
    <x v="0"/>
    <n v="19.206404269987956"/>
    <n v="31.510507005448993"/>
    <n v="5.4018012009341128"/>
    <n v="3.9013008673413037"/>
    <n v="1.5"/>
    <n v="37"/>
  </r>
  <r>
    <x v="4"/>
    <x v="1"/>
    <s v="pm86oxna"/>
    <x v="4"/>
    <n v="19.602633469358"/>
    <n v="27.644739508068977"/>
    <n v="7.0368427838721033"/>
    <n v="4.2723688330652054"/>
    <n v="3"/>
    <n v="63"/>
  </r>
  <r>
    <x v="4"/>
    <x v="1"/>
    <s v="pm87oxna"/>
    <x v="4"/>
    <n v="23.183826434616805"/>
    <n v="31.39476496354359"/>
    <n v="7.0034475687904933"/>
    <n v="3.8639710724361342"/>
    <n v="3"/>
    <n v="71"/>
  </r>
  <r>
    <x v="4"/>
    <x v="1"/>
    <s v="pm88desp"/>
    <x v="2"/>
    <n v="24.978936103629056"/>
    <n v="28.692021200114457"/>
    <n v="7.4261701929708011"/>
    <n v="4.725744668254146"/>
    <n v="1"/>
    <n v="26"/>
  </r>
  <r>
    <x v="4"/>
    <x v="1"/>
    <s v="pm89akaz"/>
    <x v="1"/>
    <n v="22.278510578912403"/>
    <n v="31.392446724831114"/>
    <n v="7.4261701929708011"/>
    <n v="5.0632978588437281"/>
    <n v="1"/>
    <n v="26"/>
  </r>
  <r>
    <x v="4"/>
    <x v="1"/>
    <s v="pm90oxna"/>
    <x v="4"/>
    <n v="21.247343806890754"/>
    <n v="30.218444525355739"/>
    <n v="6.8463663377759092"/>
    <n v="4.7216319570868341"/>
    <n v="3"/>
    <n v="76"/>
  </r>
  <r>
    <x v="4"/>
    <x v="1"/>
    <s v="pm91oxna"/>
    <x v="4"/>
    <n v="22.217213239425185"/>
    <n v="30.058582618045836"/>
    <n v="7.0572324407585878"/>
    <n v="3.9206846893103267"/>
    <n v="3"/>
    <n v="56"/>
  </r>
  <r>
    <x v="4"/>
    <x v="1"/>
    <s v="pm92olsp"/>
    <x v="7"/>
    <n v="42.77029467144709"/>
    <n v="31.896490941418168"/>
    <n v="9.0615031083574351"/>
    <n v="5.4369018650144607"/>
    <n v="1"/>
    <n v="21"/>
  </r>
  <r>
    <x v="4"/>
    <x v="1"/>
    <s v="pm93olsp"/>
    <x v="7"/>
    <n v="45.414075615283522"/>
    <n v="32.37439053762786"/>
    <n v="9.8921748864974006"/>
    <n v="4.4964431302260914"/>
    <n v="1"/>
    <n v="11"/>
  </r>
  <r>
    <x v="4"/>
    <x v="1"/>
    <s v="pm94akmo"/>
    <x v="17"/>
    <n v="29.467854159901975"/>
    <n v="29.467854159901975"/>
    <n v="8.6670159293829343"/>
    <n v="5.8935708319803952"/>
    <n v="1"/>
    <n v="24"/>
  </r>
  <r>
    <x v="4"/>
    <x v="1"/>
    <s v="pm95desp"/>
    <x v="2"/>
    <n v="29.240041774880012"/>
    <n v="35.442474878642443"/>
    <n v="8.8606187196606108"/>
    <n v="6.6454640397454572"/>
    <n v="1"/>
    <n v="11.5"/>
  </r>
  <r>
    <x v="4"/>
    <x v="1"/>
    <s v="pm96aksp"/>
    <x v="19"/>
    <n v="27.662617752350688"/>
    <n v="27.991934630354862"/>
    <n v="8.2329219501043713"/>
    <n v="4.9397531700626223"/>
    <n v="1"/>
    <n v="28"/>
  </r>
  <r>
    <x v="4"/>
    <x v="1"/>
    <s v="pm97modi"/>
    <x v="0"/>
    <n v="19.418213438592176"/>
    <n v="32.151468152423114"/>
    <n v="6.6849587247612412"/>
    <n v="3.5016450463035071"/>
    <n v="1"/>
    <n v="31"/>
  </r>
  <r>
    <x v="4"/>
    <x v="1"/>
    <s v="pm98akmo"/>
    <x v="17"/>
    <n v="27.991904767439419"/>
    <n v="30.921290150078427"/>
    <n v="8.1371816184416907"/>
    <n v="5.5332835005403496"/>
    <n v="2"/>
    <n v="29"/>
  </r>
  <r>
    <x v="4"/>
    <x v="1"/>
    <s v="pm99oxna"/>
    <x v="4"/>
    <n v="23.250000000000004"/>
    <n v="33.000000000000007"/>
    <n v="7.0000000000000018"/>
    <n v="4.2500000000000009"/>
    <n v="3"/>
    <n v="64"/>
  </r>
  <r>
    <x v="4"/>
    <x v="0"/>
    <s v="pm9oxna"/>
    <x v="4"/>
    <n v="20.887929555794702"/>
    <n v="33.115010271381848"/>
    <n v="6.877732902517768"/>
    <n v="4.5851552683451793"/>
    <n v="3"/>
    <n v="60.5"/>
  </r>
  <r>
    <x v="5"/>
    <x v="0"/>
    <s v="sam1dial"/>
    <x v="8"/>
    <n v="46.320345835685494"/>
    <n v="34.470955040510134"/>
    <n v="7.1096344771052156"/>
    <n v="6.463304070095651"/>
    <n v="3"/>
    <n v="100"/>
  </r>
  <r>
    <x v="5"/>
    <x v="0"/>
    <s v="sam2dial"/>
    <x v="8"/>
    <n v="45.243128490669555"/>
    <n v="34.470955040510134"/>
    <n v="7.1096344771052156"/>
    <n v="6.463304070095651"/>
    <n v="3"/>
    <n v="100"/>
  </r>
  <r>
    <x v="5"/>
    <x v="0"/>
    <s v="sam3dial"/>
    <x v="8"/>
    <n v="38.585307774940432"/>
    <n v="30.868246219952347"/>
    <n v="5.1447077033253912"/>
    <n v="4.7588546255759869"/>
    <n v="3"/>
    <n v="470"/>
  </r>
  <r>
    <x v="5"/>
    <x v="0"/>
    <s v="sam4dial"/>
    <x v="8"/>
    <n v="45.243128490669555"/>
    <n v="40.934259110605787"/>
    <n v="8.6177387601275335"/>
    <n v="6.463304070095651"/>
    <n v="2"/>
    <n v="100"/>
  </r>
  <r>
    <x v="5"/>
    <x v="0"/>
    <s v="sam5akmo"/>
    <x v="17"/>
    <n v="29.28335601213956"/>
    <n v="33.650172259563881"/>
    <n v="7.1924032310518218"/>
    <n v="4.1099447034581837"/>
    <n v="3"/>
    <n v="59"/>
  </r>
  <r>
    <x v="5"/>
    <x v="0"/>
    <s v="sam6dial"/>
    <x v="8"/>
    <n v="36.413379644398198"/>
    <n v="33.246998805754878"/>
    <n v="6.8077188030831417"/>
    <n v="7.1243568869474743"/>
    <n v="3"/>
    <n v="252"/>
  </r>
  <r>
    <x v="5"/>
    <x v="1"/>
    <s v="sam7akmo"/>
    <x v="17"/>
    <n v="30.24147994534847"/>
    <n v="32.788130888114658"/>
    <n v="7.9582841961443345"/>
    <n v="6.3666273569154672"/>
    <n v="2.5"/>
    <n v="31"/>
  </r>
  <r>
    <x v="6"/>
    <x v="0"/>
    <s v="sbv10akre"/>
    <x v="11"/>
    <n v="25.8283815228449"/>
    <n v="32.442967034792986"/>
    <n v="7.8745065618429582"/>
    <n v="5.3546644620532113"/>
    <n v="1.5"/>
    <n v="32"/>
  </r>
  <r>
    <x v="6"/>
    <x v="0"/>
    <s v="sbv11olsp"/>
    <x v="7"/>
    <n v="37.10683107064628"/>
    <n v="27.116530397779975"/>
    <n v="7.4213662141292565"/>
    <n v="4.5669945933103113"/>
    <n v="2"/>
    <n v="43"/>
  </r>
  <r>
    <x v="6"/>
    <x v="0"/>
    <s v="sbv12olsp"/>
    <x v="7"/>
    <n v="38.619575384225193"/>
    <n v="33.470298666328503"/>
    <n v="8.0457448717135822"/>
    <n v="5.792936307633779"/>
    <n v="2"/>
    <n v="30"/>
  </r>
  <r>
    <x v="6"/>
    <x v="0"/>
    <s v="sbv13olsp"/>
    <x v="7"/>
    <n v="38.964147536695741"/>
    <n v="30.108659460173985"/>
    <n v="8.8554880765217607"/>
    <n v="5.3132928459130557"/>
    <n v="1.5"/>
    <n v="22.5"/>
  </r>
  <r>
    <x v="6"/>
    <x v="0"/>
    <s v="sbv14olsp"/>
    <x v="7"/>
    <n v="33.628177960616796"/>
    <n v="31.182492290753753"/>
    <n v="7.6427677183219984"/>
    <n v="5.8085034659247192"/>
    <n v="2"/>
    <n v="35"/>
  </r>
  <r>
    <x v="6"/>
    <x v="0"/>
    <s v="sbv15akre"/>
    <x v="11"/>
    <n v="33.065756979452161"/>
    <n v="39.381688087886843"/>
    <n v="10.031184701631554"/>
    <n v="5.9444057491149955"/>
    <n v="2.5"/>
    <n v="19.5"/>
  </r>
  <r>
    <x v="6"/>
    <x v="0"/>
    <s v="sbv16akre"/>
    <x v="11"/>
    <n v="40.697427530905394"/>
    <n v="31.463557418851231"/>
    <n v="8.8918749227188254"/>
    <n v="5.8139182187007705"/>
    <n v="2"/>
    <n v="25"/>
  </r>
  <r>
    <x v="6"/>
    <x v="0"/>
    <s v="sbv17olsp"/>
    <x v="7"/>
    <n v="40.867789525165591"/>
    <n v="30.836604823534039"/>
    <n v="9.6596593423118673"/>
    <n v="5.9444057491149955"/>
    <n v="1.5"/>
    <n v="19.5"/>
  </r>
  <r>
    <x v="6"/>
    <x v="0"/>
    <s v="sbv18olsp"/>
    <x v="7"/>
    <n v="40.697427530905394"/>
    <n v="31.463557418851231"/>
    <n v="8.8918749227188254"/>
    <n v="5.8139182187007705"/>
    <n v="2"/>
    <n v="25"/>
  </r>
  <r>
    <x v="6"/>
    <x v="0"/>
    <s v="sbv19akre"/>
    <x v="11"/>
    <n v="26.016033362329811"/>
    <n v="32.602370922413307"/>
    <n v="8.562238828108546"/>
    <n v="5.5983869260709724"/>
    <n v="2"/>
    <n v="28"/>
  </r>
  <r>
    <x v="6"/>
    <x v="1"/>
    <s v="sbv1olsp"/>
    <x v="7"/>
    <n v="48.459569601424384"/>
    <n v="36.249284347522178"/>
    <n v="10.302428182979988"/>
    <n v="6.1051426269511042"/>
    <n v="1"/>
    <n v="18"/>
  </r>
  <r>
    <x v="6"/>
    <x v="0"/>
    <s v="sbv20akre"/>
    <x v="11"/>
    <n v="28.431095912157836"/>
    <n v="32.099624416952395"/>
    <n v="7.6427677183219984"/>
    <n v="5.5027927571918394"/>
    <n v="2"/>
    <n v="35"/>
  </r>
  <r>
    <x v="6"/>
    <x v="0"/>
    <s v="sbv21akre"/>
    <x v="11"/>
    <n v="24.883440735423747"/>
    <n v="32.757947297266703"/>
    <n v="8.1894868243166759"/>
    <n v="5.9717433081635001"/>
    <n v="2"/>
    <n v="32"/>
  </r>
  <r>
    <x v="6"/>
    <x v="0"/>
    <s v="sbv22soan"/>
    <x v="10"/>
    <n v="38.806368943575279"/>
    <n v="29.742107584492004"/>
    <n v="7.6479705217265153"/>
    <n v="4.8153888470129909"/>
    <n v="2"/>
    <n v="44"/>
  </r>
  <r>
    <x v="6"/>
    <x v="0"/>
    <s v="sbv2akre"/>
    <x v="11"/>
    <n v="27.384179008202739"/>
    <n v="33.46955212113668"/>
    <n v="8.519522358107519"/>
    <n v="6.3896417685806384"/>
    <n v="2"/>
    <n v="35.5"/>
  </r>
  <r>
    <x v="6"/>
    <x v="0"/>
    <s v="sbv3akre"/>
    <x v="11"/>
    <n v="29.74441746295015"/>
    <n v="32.718859209245167"/>
    <n v="7.733548540367039"/>
    <n v="5.9488834925900296"/>
    <n v="2"/>
    <n v="38"/>
  </r>
  <r>
    <x v="6"/>
    <x v="0"/>
    <s v="sbv4akre"/>
    <x v="11"/>
    <n v="26.754685593912644"/>
    <n v="31.645327046563345"/>
    <n v="7.1921197833098507"/>
    <n v="5.1783262439830926"/>
    <n v="2"/>
    <n v="42"/>
  </r>
  <r>
    <x v="6"/>
    <x v="0"/>
    <s v="sbv5olsp"/>
    <x v="7"/>
    <n v="41.109163857091467"/>
    <n v="31.596299493466997"/>
    <n v="9.5128643636244714"/>
    <n v="5.4359224934996986"/>
    <n v="1.5"/>
    <n v="25.5"/>
  </r>
  <r>
    <x v="6"/>
    <x v="0"/>
    <s v="sbv6akre"/>
    <x v="11"/>
    <n v="29.293853826390087"/>
    <n v="32.548726473766763"/>
    <n v="7.4862070889663554"/>
    <n v="6.1842580300156849"/>
    <n v="2"/>
    <n v="29"/>
  </r>
  <r>
    <x v="6"/>
    <x v="0"/>
    <s v="sbv7olsp"/>
    <x v="7"/>
    <n v="40.437896995450323"/>
    <n v="31.647049822526338"/>
    <n v="9.1424810598409429"/>
    <n v="5.6261421906713496"/>
    <n v="1.5"/>
    <n v="23"/>
  </r>
  <r>
    <x v="6"/>
    <x v="0"/>
    <s v="sbv8olsp"/>
    <x v="7"/>
    <n v="46.630215299396063"/>
    <n v="31.221970243943453"/>
    <n v="10.542483458993892"/>
    <n v="6.0822019955734001"/>
    <n v="1"/>
    <n v="15"/>
  </r>
  <r>
    <x v="6"/>
    <x v="0"/>
    <s v="sbv9akre"/>
    <x v="11"/>
    <n v="28.768479133239403"/>
    <n v="30.206903089901374"/>
    <n v="8.3428589486394262"/>
    <n v="5.4660110353154865"/>
    <n v="2"/>
    <n v="42"/>
  </r>
  <r>
    <x v="7"/>
    <x v="1"/>
    <s v="sfa1nesq"/>
    <x v="21"/>
    <n v="33.792128461197052"/>
    <n v="27.355532563826184"/>
    <n v="8.5284895640163985"/>
    <n v="4.82744692302815"/>
    <n v="3"/>
    <n v="240"/>
  </r>
  <r>
    <x v="7"/>
    <x v="1"/>
    <s v="sfa2akmo"/>
    <x v="17"/>
    <n v="28.692021200114457"/>
    <n v="33.755319058958186"/>
    <n v="8.4388297647395465"/>
    <n v="5.0632978588437281"/>
    <n v="3"/>
    <n v="26"/>
  </r>
  <r>
    <x v="7"/>
    <x v="1"/>
    <s v="sfa3olsp"/>
    <x v="7"/>
    <n v="53.586586655656767"/>
    <n v="36.149681474054169"/>
    <n v="10.41961407193326"/>
    <n v="5.528774813678873"/>
    <n v="1.5"/>
    <n v="13"/>
  </r>
  <r>
    <x v="7"/>
    <x v="1"/>
    <s v="sfa4akmo"/>
    <x v="17"/>
    <n v="28.692021200114457"/>
    <n v="33.755319058958186"/>
    <n v="8.4388297647395465"/>
    <n v="5.0632978588437281"/>
    <n v="3"/>
    <n v="26"/>
  </r>
  <r>
    <x v="7"/>
    <x v="1"/>
    <s v="sfa5daaz"/>
    <x v="9"/>
    <n v="1.0772173450159421"/>
    <n v="54.291754188803488"/>
    <n v="11.36464298991819"/>
    <n v="3.2316520350478264"/>
    <n v="1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93" firstHeaderRow="0" firstDataRow="1" firstDataCol="1"/>
  <pivotFields count="10">
    <pivotField axis="axisRow" showAll="0">
      <items count="9">
        <item x="0"/>
        <item x="1"/>
        <item x="2"/>
        <item x="4"/>
        <item x="5"/>
        <item x="6"/>
        <item x="7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23">
        <item x="1"/>
        <item x="17"/>
        <item x="5"/>
        <item x="11"/>
        <item x="18"/>
        <item x="19"/>
        <item x="6"/>
        <item x="9"/>
        <item x="14"/>
        <item x="2"/>
        <item x="8"/>
        <item x="15"/>
        <item x="3"/>
        <item x="0"/>
        <item x="16"/>
        <item x="21"/>
        <item x="7"/>
        <item x="13"/>
        <item x="4"/>
        <item x="12"/>
        <item x="10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3"/>
  </rowFields>
  <rowItems count="90">
    <i>
      <x/>
    </i>
    <i r="1">
      <x/>
    </i>
    <i r="2">
      <x/>
    </i>
    <i r="2">
      <x v="2"/>
    </i>
    <i r="2">
      <x v="6"/>
    </i>
    <i r="2">
      <x v="16"/>
    </i>
    <i r="2">
      <x v="18"/>
    </i>
    <i r="1">
      <x v="1"/>
    </i>
    <i r="2">
      <x/>
    </i>
    <i r="2">
      <x v="9"/>
    </i>
    <i r="2">
      <x v="12"/>
    </i>
    <i r="2">
      <x v="13"/>
    </i>
    <i r="2">
      <x v="18"/>
    </i>
    <i>
      <x v="1"/>
    </i>
    <i r="1">
      <x/>
    </i>
    <i r="2">
      <x v="3"/>
    </i>
    <i r="2">
      <x v="10"/>
    </i>
    <i r="2">
      <x v="16"/>
    </i>
    <i r="2">
      <x v="20"/>
    </i>
    <i r="1">
      <x v="1"/>
    </i>
    <i r="2">
      <x v="7"/>
    </i>
    <i r="2">
      <x v="10"/>
    </i>
    <i>
      <x v="2"/>
    </i>
    <i r="1">
      <x/>
    </i>
    <i r="2">
      <x v="18"/>
    </i>
    <i r="1">
      <x v="1"/>
    </i>
    <i r="2">
      <x v="3"/>
    </i>
    <i r="2">
      <x v="10"/>
    </i>
    <i r="2">
      <x v="16"/>
    </i>
    <i>
      <x v="3"/>
    </i>
    <i r="1">
      <x/>
    </i>
    <i r="2">
      <x/>
    </i>
    <i r="2">
      <x v="1"/>
    </i>
    <i r="2">
      <x v="4"/>
    </i>
    <i r="2">
      <x v="5"/>
    </i>
    <i r="2">
      <x v="8"/>
    </i>
    <i r="2">
      <x v="9"/>
    </i>
    <i r="2">
      <x v="13"/>
    </i>
    <i r="2">
      <x v="16"/>
    </i>
    <i r="2">
      <x v="18"/>
    </i>
    <i r="2">
      <x v="19"/>
    </i>
    <i r="2">
      <x v="21"/>
    </i>
    <i r="1">
      <x v="1"/>
    </i>
    <i r="2">
      <x/>
    </i>
    <i r="2">
      <x v="1"/>
    </i>
    <i r="2">
      <x v="4"/>
    </i>
    <i r="2">
      <x v="5"/>
    </i>
    <i r="2">
      <x v="8"/>
    </i>
    <i r="2">
      <x v="9"/>
    </i>
    <i r="2">
      <x v="13"/>
    </i>
    <i r="2">
      <x v="16"/>
    </i>
    <i r="2">
      <x v="18"/>
    </i>
    <i r="2">
      <x v="19"/>
    </i>
    <i>
      <x v="4"/>
    </i>
    <i r="1">
      <x/>
    </i>
    <i r="2">
      <x v="1"/>
    </i>
    <i r="1">
      <x v="1"/>
    </i>
    <i r="2">
      <x v="1"/>
    </i>
    <i r="2">
      <x v="10"/>
    </i>
    <i>
      <x v="5"/>
    </i>
    <i r="1">
      <x/>
    </i>
    <i r="2">
      <x v="16"/>
    </i>
    <i r="1">
      <x v="1"/>
    </i>
    <i r="2">
      <x v="3"/>
    </i>
    <i r="2">
      <x v="16"/>
    </i>
    <i r="2">
      <x v="20"/>
    </i>
    <i>
      <x v="6"/>
    </i>
    <i r="1">
      <x/>
    </i>
    <i r="2">
      <x v="1"/>
    </i>
    <i r="2">
      <x v="7"/>
    </i>
    <i r="2">
      <x v="15"/>
    </i>
    <i r="2">
      <x v="16"/>
    </i>
    <i>
      <x v="7"/>
    </i>
    <i r="1">
      <x/>
    </i>
    <i r="2">
      <x v="2"/>
    </i>
    <i r="2">
      <x v="8"/>
    </i>
    <i r="2">
      <x v="10"/>
    </i>
    <i r="2">
      <x v="11"/>
    </i>
    <i r="2">
      <x v="14"/>
    </i>
    <i r="2">
      <x v="16"/>
    </i>
    <i r="2">
      <x v="17"/>
    </i>
    <i r="2">
      <x v="20"/>
    </i>
    <i r="1">
      <x v="1"/>
    </i>
    <i r="2">
      <x v="2"/>
    </i>
    <i r="2">
      <x v="8"/>
    </i>
    <i r="2">
      <x v="10"/>
    </i>
    <i r="2">
      <x v="16"/>
    </i>
    <i r="2">
      <x v="19"/>
    </i>
    <i r="2"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édia de cca" fld="4" subtotal="average" baseField="0" baseItem="0"/>
    <dataField name="Média de cco" fld="5" subtotal="average" baseField="0" baseItem="0"/>
    <dataField name="Média de foot" fld="6" subtotal="average" baseField="0" baseItem="0"/>
    <dataField name="Média de ear" fld="7" subtotal="average" baseField="0" baseItem="0"/>
    <dataField name="Média de claw" fld="8" subtotal="average" baseField="0" baseItem="0"/>
    <dataField name="Média de bmass" fld="9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10.42578125" bestFit="1" customWidth="1"/>
  </cols>
  <sheetData>
    <row r="1" spans="1:19" x14ac:dyDescent="0.25">
      <c r="B1" t="s">
        <v>0</v>
      </c>
      <c r="C1" t="s">
        <v>1</v>
      </c>
      <c r="D1" t="s">
        <v>103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169</v>
      </c>
      <c r="L1" s="2" t="s">
        <v>104</v>
      </c>
    </row>
    <row r="2" spans="1:19" x14ac:dyDescent="0.25">
      <c r="A2" t="s">
        <v>19</v>
      </c>
      <c r="B2" t="s">
        <v>19</v>
      </c>
      <c r="C2" t="s">
        <v>2</v>
      </c>
      <c r="D2">
        <v>1</v>
      </c>
      <c r="E2">
        <v>73</v>
      </c>
      <c r="F2">
        <v>105</v>
      </c>
      <c r="G2">
        <v>12</v>
      </c>
      <c r="H2">
        <v>10</v>
      </c>
      <c r="I2">
        <v>14</v>
      </c>
      <c r="J2">
        <v>31</v>
      </c>
      <c r="K2">
        <v>0</v>
      </c>
      <c r="L2">
        <v>0.1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</row>
    <row r="3" spans="1:19" x14ac:dyDescent="0.25">
      <c r="A3" t="s">
        <v>20</v>
      </c>
      <c r="B3" t="s">
        <v>20</v>
      </c>
      <c r="C3" t="s">
        <v>2</v>
      </c>
      <c r="D3">
        <v>1</v>
      </c>
      <c r="E3">
        <v>79</v>
      </c>
      <c r="F3">
        <v>96</v>
      </c>
      <c r="G3">
        <v>22</v>
      </c>
      <c r="H3">
        <v>20</v>
      </c>
      <c r="I3">
        <v>13</v>
      </c>
      <c r="J3">
        <v>26</v>
      </c>
      <c r="K3">
        <v>1</v>
      </c>
      <c r="L3">
        <v>0</v>
      </c>
      <c r="N3" t="s">
        <v>105</v>
      </c>
      <c r="O3" t="s">
        <v>106</v>
      </c>
      <c r="P3" t="s">
        <v>107</v>
      </c>
      <c r="Q3" t="s">
        <v>107</v>
      </c>
      <c r="R3">
        <v>0</v>
      </c>
    </row>
    <row r="4" spans="1:19" x14ac:dyDescent="0.25">
      <c r="A4" t="s">
        <v>21</v>
      </c>
      <c r="B4" t="s">
        <v>21</v>
      </c>
      <c r="C4" t="s">
        <v>2</v>
      </c>
      <c r="D4">
        <v>1</v>
      </c>
      <c r="E4">
        <v>65</v>
      </c>
      <c r="F4">
        <v>120</v>
      </c>
      <c r="G4">
        <v>19</v>
      </c>
      <c r="H4">
        <v>18</v>
      </c>
      <c r="I4">
        <v>19.5</v>
      </c>
      <c r="J4">
        <v>44.5</v>
      </c>
      <c r="K4">
        <v>1</v>
      </c>
      <c r="L4">
        <v>23.63</v>
      </c>
      <c r="N4" t="s">
        <v>108</v>
      </c>
      <c r="O4" t="s">
        <v>106</v>
      </c>
      <c r="P4" t="s">
        <v>109</v>
      </c>
      <c r="Q4" t="s">
        <v>110</v>
      </c>
      <c r="R4">
        <v>32.93</v>
      </c>
    </row>
    <row r="5" spans="1:19" x14ac:dyDescent="0.25">
      <c r="A5" t="s">
        <v>22</v>
      </c>
      <c r="B5" t="s">
        <v>22</v>
      </c>
      <c r="C5" t="s">
        <v>2</v>
      </c>
      <c r="D5">
        <v>1</v>
      </c>
      <c r="E5">
        <v>73</v>
      </c>
      <c r="F5">
        <v>115</v>
      </c>
      <c r="G5">
        <v>19</v>
      </c>
      <c r="H5">
        <v>17</v>
      </c>
      <c r="I5">
        <v>12</v>
      </c>
      <c r="J5">
        <v>38</v>
      </c>
      <c r="K5">
        <v>0</v>
      </c>
      <c r="L5">
        <v>0</v>
      </c>
      <c r="N5" t="s">
        <v>111</v>
      </c>
      <c r="O5" t="s">
        <v>106</v>
      </c>
      <c r="P5" t="s">
        <v>112</v>
      </c>
      <c r="Q5" t="s">
        <v>113</v>
      </c>
      <c r="R5">
        <v>18.86</v>
      </c>
    </row>
    <row r="6" spans="1:19" x14ac:dyDescent="0.25">
      <c r="A6" t="s">
        <v>23</v>
      </c>
      <c r="B6" t="s">
        <v>23</v>
      </c>
      <c r="C6" t="s">
        <v>2</v>
      </c>
      <c r="D6">
        <v>1</v>
      </c>
      <c r="E6">
        <v>65</v>
      </c>
      <c r="F6">
        <v>82</v>
      </c>
      <c r="G6">
        <v>20</v>
      </c>
      <c r="H6">
        <v>18</v>
      </c>
      <c r="I6">
        <v>12.5</v>
      </c>
      <c r="J6">
        <v>10</v>
      </c>
      <c r="K6">
        <v>1</v>
      </c>
      <c r="L6">
        <v>0</v>
      </c>
      <c r="N6" t="s">
        <v>114</v>
      </c>
      <c r="O6" t="s">
        <v>115</v>
      </c>
      <c r="P6" t="s">
        <v>116</v>
      </c>
      <c r="Q6" t="s">
        <v>117</v>
      </c>
      <c r="R6">
        <v>19.47</v>
      </c>
    </row>
    <row r="7" spans="1:19" x14ac:dyDescent="0.25">
      <c r="A7" t="s">
        <v>24</v>
      </c>
      <c r="B7" t="s">
        <v>24</v>
      </c>
      <c r="C7" t="s">
        <v>2</v>
      </c>
      <c r="D7">
        <v>1</v>
      </c>
      <c r="E7">
        <v>64</v>
      </c>
      <c r="F7">
        <v>105</v>
      </c>
      <c r="G7">
        <v>17</v>
      </c>
      <c r="H7">
        <v>15</v>
      </c>
      <c r="I7">
        <v>10</v>
      </c>
      <c r="J7">
        <v>41</v>
      </c>
      <c r="K7">
        <v>1</v>
      </c>
      <c r="L7">
        <v>0</v>
      </c>
      <c r="N7" t="s">
        <v>118</v>
      </c>
      <c r="O7" t="s">
        <v>119</v>
      </c>
      <c r="P7" t="s">
        <v>120</v>
      </c>
      <c r="Q7" t="s">
        <v>121</v>
      </c>
      <c r="R7">
        <v>101.41</v>
      </c>
      <c r="S7" t="s">
        <v>167</v>
      </c>
    </row>
    <row r="8" spans="1:19" x14ac:dyDescent="0.25">
      <c r="A8" t="s">
        <v>25</v>
      </c>
      <c r="B8" t="s">
        <v>25</v>
      </c>
      <c r="C8" t="s">
        <v>2</v>
      </c>
      <c r="D8">
        <v>1</v>
      </c>
      <c r="E8">
        <v>135</v>
      </c>
      <c r="F8">
        <v>110</v>
      </c>
      <c r="G8">
        <v>14</v>
      </c>
      <c r="H8">
        <v>13</v>
      </c>
      <c r="I8">
        <v>18</v>
      </c>
      <c r="J8">
        <v>22.5</v>
      </c>
      <c r="K8">
        <v>1</v>
      </c>
      <c r="L8">
        <v>0</v>
      </c>
      <c r="N8" t="s">
        <v>118</v>
      </c>
      <c r="O8" t="s">
        <v>119</v>
      </c>
      <c r="P8" t="s">
        <v>121</v>
      </c>
      <c r="Q8" t="s">
        <v>122</v>
      </c>
      <c r="R8">
        <v>61.26</v>
      </c>
    </row>
    <row r="9" spans="1:19" x14ac:dyDescent="0.25">
      <c r="A9" t="s">
        <v>26</v>
      </c>
      <c r="B9" t="s">
        <v>26</v>
      </c>
      <c r="C9" t="s">
        <v>2</v>
      </c>
      <c r="D9">
        <v>1</v>
      </c>
      <c r="E9">
        <v>105</v>
      </c>
      <c r="F9">
        <v>115</v>
      </c>
      <c r="G9">
        <v>27</v>
      </c>
      <c r="H9">
        <v>24</v>
      </c>
      <c r="I9">
        <v>16</v>
      </c>
      <c r="J9">
        <v>66.5</v>
      </c>
      <c r="K9">
        <v>1</v>
      </c>
      <c r="L9">
        <v>0</v>
      </c>
      <c r="N9" t="s">
        <v>118</v>
      </c>
      <c r="O9" t="s">
        <v>119</v>
      </c>
      <c r="P9" t="s">
        <v>122</v>
      </c>
      <c r="Q9" t="s">
        <v>123</v>
      </c>
      <c r="R9">
        <v>22.16</v>
      </c>
      <c r="S9">
        <f>SUM(R7:R9)</f>
        <v>184.82999999999998</v>
      </c>
    </row>
    <row r="10" spans="1:19" x14ac:dyDescent="0.25">
      <c r="A10" t="s">
        <v>10</v>
      </c>
      <c r="B10" t="s">
        <v>10</v>
      </c>
      <c r="C10" t="s">
        <v>2</v>
      </c>
      <c r="D10">
        <v>1</v>
      </c>
      <c r="E10">
        <v>100</v>
      </c>
      <c r="F10">
        <v>90</v>
      </c>
      <c r="G10">
        <v>25</v>
      </c>
      <c r="H10">
        <v>23</v>
      </c>
      <c r="I10">
        <v>18</v>
      </c>
      <c r="J10">
        <v>27.5</v>
      </c>
      <c r="K10">
        <v>1</v>
      </c>
      <c r="L10">
        <v>0</v>
      </c>
      <c r="N10" t="s">
        <v>124</v>
      </c>
      <c r="O10" t="s">
        <v>125</v>
      </c>
      <c r="P10" t="s">
        <v>126</v>
      </c>
      <c r="Q10" t="s">
        <v>126</v>
      </c>
      <c r="R10">
        <v>0</v>
      </c>
    </row>
    <row r="11" spans="1:19" x14ac:dyDescent="0.25">
      <c r="A11" t="s">
        <v>11</v>
      </c>
      <c r="B11" t="s">
        <v>11</v>
      </c>
      <c r="C11" t="s">
        <v>2</v>
      </c>
      <c r="D11">
        <v>1</v>
      </c>
      <c r="E11">
        <v>91</v>
      </c>
      <c r="F11">
        <v>121</v>
      </c>
      <c r="G11">
        <v>24</v>
      </c>
      <c r="H11">
        <v>22</v>
      </c>
      <c r="I11">
        <v>17</v>
      </c>
      <c r="J11">
        <v>42</v>
      </c>
      <c r="K11">
        <v>1</v>
      </c>
      <c r="L11">
        <v>0</v>
      </c>
      <c r="N11" t="s">
        <v>127</v>
      </c>
      <c r="O11" t="s">
        <v>128</v>
      </c>
      <c r="P11" t="s">
        <v>129</v>
      </c>
      <c r="Q11" t="s">
        <v>130</v>
      </c>
      <c r="R11">
        <v>43.67</v>
      </c>
    </row>
    <row r="12" spans="1:19" x14ac:dyDescent="0.25">
      <c r="A12" t="s">
        <v>12</v>
      </c>
      <c r="B12" t="s">
        <v>12</v>
      </c>
      <c r="C12" t="s">
        <v>2</v>
      </c>
      <c r="D12">
        <v>1</v>
      </c>
      <c r="E12">
        <v>97</v>
      </c>
      <c r="F12">
        <v>110.5</v>
      </c>
      <c r="G12">
        <v>25</v>
      </c>
      <c r="H12">
        <v>23</v>
      </c>
      <c r="I12">
        <v>17</v>
      </c>
      <c r="J12">
        <v>30</v>
      </c>
      <c r="K12">
        <v>1</v>
      </c>
      <c r="L12">
        <v>0</v>
      </c>
      <c r="N12" t="s">
        <v>131</v>
      </c>
      <c r="O12" t="s">
        <v>128</v>
      </c>
      <c r="P12" t="s">
        <v>132</v>
      </c>
      <c r="Q12" t="s">
        <v>133</v>
      </c>
      <c r="R12">
        <v>23.63</v>
      </c>
    </row>
    <row r="13" spans="1:19" x14ac:dyDescent="0.25">
      <c r="A13" t="s">
        <v>13</v>
      </c>
      <c r="B13" t="s">
        <v>13</v>
      </c>
      <c r="C13" t="s">
        <v>2</v>
      </c>
      <c r="D13">
        <v>1</v>
      </c>
      <c r="E13">
        <v>82</v>
      </c>
      <c r="F13">
        <v>120</v>
      </c>
      <c r="G13">
        <v>25</v>
      </c>
      <c r="H13">
        <v>23</v>
      </c>
      <c r="I13">
        <v>16</v>
      </c>
      <c r="J13">
        <v>27</v>
      </c>
      <c r="K13">
        <v>1</v>
      </c>
      <c r="L13">
        <v>0</v>
      </c>
      <c r="N13" t="s">
        <v>134</v>
      </c>
      <c r="O13" t="s">
        <v>135</v>
      </c>
      <c r="P13" t="s">
        <v>136</v>
      </c>
      <c r="Q13" t="s">
        <v>136</v>
      </c>
      <c r="R13">
        <v>0</v>
      </c>
    </row>
    <row r="14" spans="1:19" x14ac:dyDescent="0.25">
      <c r="A14" t="s">
        <v>14</v>
      </c>
      <c r="B14" t="s">
        <v>14</v>
      </c>
      <c r="C14" t="s">
        <v>9</v>
      </c>
      <c r="D14">
        <v>0</v>
      </c>
      <c r="E14">
        <v>90</v>
      </c>
      <c r="F14">
        <v>120</v>
      </c>
      <c r="G14">
        <v>28</v>
      </c>
      <c r="H14">
        <v>26</v>
      </c>
      <c r="I14">
        <v>15</v>
      </c>
      <c r="J14">
        <v>66</v>
      </c>
      <c r="K14">
        <v>1</v>
      </c>
      <c r="L14">
        <v>0</v>
      </c>
      <c r="N14" t="s">
        <v>137</v>
      </c>
      <c r="O14" t="s">
        <v>138</v>
      </c>
      <c r="P14" t="s">
        <v>139</v>
      </c>
      <c r="Q14" t="s">
        <v>140</v>
      </c>
      <c r="R14">
        <v>70.14</v>
      </c>
    </row>
    <row r="15" spans="1:19" x14ac:dyDescent="0.25">
      <c r="A15" t="s">
        <v>15</v>
      </c>
      <c r="B15" t="s">
        <v>15</v>
      </c>
      <c r="C15" t="s">
        <v>2</v>
      </c>
      <c r="D15">
        <v>1</v>
      </c>
      <c r="E15">
        <v>136</v>
      </c>
      <c r="F15">
        <v>80</v>
      </c>
      <c r="G15">
        <v>25</v>
      </c>
      <c r="H15">
        <v>23</v>
      </c>
      <c r="I15">
        <v>16</v>
      </c>
      <c r="J15">
        <v>17</v>
      </c>
      <c r="K15">
        <v>1</v>
      </c>
      <c r="L15">
        <v>0</v>
      </c>
      <c r="N15" t="s">
        <v>141</v>
      </c>
      <c r="O15" t="s">
        <v>138</v>
      </c>
      <c r="P15" t="s">
        <v>113</v>
      </c>
      <c r="Q15" t="s">
        <v>142</v>
      </c>
      <c r="R15">
        <v>66.45</v>
      </c>
    </row>
    <row r="16" spans="1:19" x14ac:dyDescent="0.25">
      <c r="A16" t="s">
        <v>16</v>
      </c>
      <c r="B16" t="s">
        <v>16</v>
      </c>
      <c r="C16" t="s">
        <v>9</v>
      </c>
      <c r="D16">
        <v>0</v>
      </c>
      <c r="E16">
        <v>95</v>
      </c>
      <c r="F16">
        <v>110</v>
      </c>
      <c r="G16">
        <v>26</v>
      </c>
      <c r="H16">
        <v>23</v>
      </c>
      <c r="I16">
        <v>21.8</v>
      </c>
      <c r="J16">
        <v>26.5</v>
      </c>
      <c r="K16">
        <v>1</v>
      </c>
      <c r="L16">
        <v>0</v>
      </c>
      <c r="N16" t="s">
        <v>143</v>
      </c>
      <c r="O16" t="s">
        <v>138</v>
      </c>
      <c r="P16" t="s">
        <v>122</v>
      </c>
      <c r="Q16" t="s">
        <v>144</v>
      </c>
      <c r="R16">
        <v>68.900000000000006</v>
      </c>
    </row>
    <row r="17" spans="1:19" x14ac:dyDescent="0.25">
      <c r="A17" t="s">
        <v>17</v>
      </c>
      <c r="B17" t="s">
        <v>17</v>
      </c>
      <c r="C17" t="s">
        <v>2</v>
      </c>
      <c r="D17">
        <v>1</v>
      </c>
      <c r="E17">
        <v>70</v>
      </c>
      <c r="F17">
        <v>95</v>
      </c>
      <c r="G17">
        <v>20</v>
      </c>
      <c r="H17">
        <v>18</v>
      </c>
      <c r="I17">
        <v>13</v>
      </c>
      <c r="J17">
        <v>7.5</v>
      </c>
      <c r="K17">
        <v>1</v>
      </c>
      <c r="L17">
        <v>0</v>
      </c>
      <c r="N17" t="s">
        <v>145</v>
      </c>
      <c r="O17" t="s">
        <v>138</v>
      </c>
      <c r="P17" t="s">
        <v>146</v>
      </c>
      <c r="Q17" t="s">
        <v>147</v>
      </c>
      <c r="R17">
        <v>34.28</v>
      </c>
    </row>
    <row r="18" spans="1:19" x14ac:dyDescent="0.25">
      <c r="A18" t="s">
        <v>18</v>
      </c>
      <c r="B18" t="s">
        <v>18</v>
      </c>
      <c r="C18" t="s">
        <v>2</v>
      </c>
      <c r="D18">
        <v>1</v>
      </c>
      <c r="E18">
        <v>70</v>
      </c>
      <c r="F18">
        <v>120</v>
      </c>
      <c r="G18">
        <v>18</v>
      </c>
      <c r="H18">
        <v>16</v>
      </c>
      <c r="I18">
        <v>10</v>
      </c>
      <c r="J18">
        <v>32.5</v>
      </c>
      <c r="K18">
        <v>0</v>
      </c>
      <c r="L18" s="4">
        <v>43.67</v>
      </c>
      <c r="N18" t="s">
        <v>148</v>
      </c>
      <c r="O18" t="s">
        <v>138</v>
      </c>
      <c r="P18" t="s">
        <v>149</v>
      </c>
      <c r="Q18" t="s">
        <v>149</v>
      </c>
      <c r="R18">
        <v>0</v>
      </c>
    </row>
    <row r="19" spans="1:19" x14ac:dyDescent="0.25">
      <c r="A19" s="3" t="s">
        <v>98</v>
      </c>
      <c r="B19" s="3" t="s">
        <v>88</v>
      </c>
      <c r="C19" t="s">
        <v>2</v>
      </c>
      <c r="D19">
        <v>1</v>
      </c>
      <c r="E19">
        <v>106</v>
      </c>
      <c r="F19">
        <v>85</v>
      </c>
      <c r="G19">
        <v>26</v>
      </c>
      <c r="H19">
        <v>25</v>
      </c>
      <c r="I19">
        <v>16</v>
      </c>
      <c r="J19">
        <v>20</v>
      </c>
      <c r="K19">
        <v>1</v>
      </c>
      <c r="L19">
        <v>0</v>
      </c>
      <c r="N19" t="s">
        <v>150</v>
      </c>
      <c r="O19" t="s">
        <v>138</v>
      </c>
      <c r="P19" t="s">
        <v>151</v>
      </c>
      <c r="Q19" t="s">
        <v>152</v>
      </c>
      <c r="R19">
        <v>58.87</v>
      </c>
    </row>
    <row r="20" spans="1:19" x14ac:dyDescent="0.25">
      <c r="A20" s="3" t="s">
        <v>99</v>
      </c>
      <c r="B20" s="3" t="s">
        <v>89</v>
      </c>
      <c r="C20" t="s">
        <v>9</v>
      </c>
      <c r="D20">
        <v>0</v>
      </c>
      <c r="E20">
        <v>205</v>
      </c>
      <c r="F20">
        <v>153</v>
      </c>
      <c r="G20">
        <v>40</v>
      </c>
      <c r="H20">
        <v>36</v>
      </c>
      <c r="I20">
        <v>23</v>
      </c>
      <c r="J20">
        <v>124</v>
      </c>
      <c r="K20">
        <v>1</v>
      </c>
      <c r="L20">
        <v>0</v>
      </c>
      <c r="N20" t="s">
        <v>153</v>
      </c>
      <c r="O20" t="s">
        <v>154</v>
      </c>
      <c r="P20" t="s">
        <v>155</v>
      </c>
      <c r="Q20" t="s">
        <v>156</v>
      </c>
      <c r="R20">
        <v>26.07</v>
      </c>
    </row>
    <row r="21" spans="1:19" x14ac:dyDescent="0.25">
      <c r="A21" s="3" t="s">
        <v>100</v>
      </c>
      <c r="B21" s="3" t="s">
        <v>90</v>
      </c>
      <c r="C21" t="s">
        <v>2</v>
      </c>
      <c r="D21">
        <v>1</v>
      </c>
      <c r="E21">
        <v>160</v>
      </c>
      <c r="F21">
        <v>120</v>
      </c>
      <c r="G21">
        <v>35</v>
      </c>
      <c r="H21">
        <v>34</v>
      </c>
      <c r="I21">
        <v>59</v>
      </c>
      <c r="J21">
        <f>I21-10</f>
        <v>49</v>
      </c>
      <c r="K21">
        <v>1</v>
      </c>
      <c r="L21">
        <v>0</v>
      </c>
      <c r="N21" t="s">
        <v>157</v>
      </c>
      <c r="O21" t="s">
        <v>154</v>
      </c>
      <c r="P21" t="s">
        <v>149</v>
      </c>
      <c r="Q21" t="s">
        <v>149</v>
      </c>
      <c r="R21">
        <v>0</v>
      </c>
    </row>
    <row r="22" spans="1:19" x14ac:dyDescent="0.25">
      <c r="A22" s="3" t="s">
        <v>101</v>
      </c>
      <c r="B22" s="3" t="s">
        <v>91</v>
      </c>
      <c r="C22" t="s">
        <v>9</v>
      </c>
      <c r="D22">
        <v>0</v>
      </c>
      <c r="E22">
        <v>188</v>
      </c>
      <c r="F22">
        <v>156</v>
      </c>
      <c r="G22">
        <v>35</v>
      </c>
      <c r="H22">
        <v>34</v>
      </c>
      <c r="I22">
        <v>105</v>
      </c>
      <c r="J22">
        <f>I22-10</f>
        <v>95</v>
      </c>
      <c r="K22">
        <v>1</v>
      </c>
      <c r="L22">
        <v>0</v>
      </c>
      <c r="N22" t="s">
        <v>158</v>
      </c>
      <c r="O22" t="s">
        <v>159</v>
      </c>
      <c r="P22" t="s">
        <v>160</v>
      </c>
      <c r="Q22" t="s">
        <v>152</v>
      </c>
      <c r="R22">
        <v>0</v>
      </c>
      <c r="S22" t="s">
        <v>168</v>
      </c>
    </row>
    <row r="23" spans="1:19" s="3" customFormat="1" x14ac:dyDescent="0.25">
      <c r="A23" s="3" t="s">
        <v>90</v>
      </c>
      <c r="B23" s="3" t="s">
        <v>81</v>
      </c>
      <c r="C23" t="s">
        <v>2</v>
      </c>
      <c r="D23">
        <v>1</v>
      </c>
      <c r="E23">
        <v>127</v>
      </c>
      <c r="F23">
        <v>96</v>
      </c>
      <c r="G23">
        <v>27</v>
      </c>
      <c r="H23">
        <v>26</v>
      </c>
      <c r="I23">
        <v>18</v>
      </c>
      <c r="J23">
        <v>31</v>
      </c>
      <c r="K23">
        <v>1</v>
      </c>
      <c r="L23">
        <v>0</v>
      </c>
    </row>
    <row r="24" spans="1:19" s="3" customFormat="1" x14ac:dyDescent="0.25">
      <c r="A24" s="3" t="s">
        <v>91</v>
      </c>
      <c r="B24" s="3" t="s">
        <v>82</v>
      </c>
      <c r="C24" t="s">
        <v>2</v>
      </c>
      <c r="D24">
        <v>1</v>
      </c>
      <c r="E24">
        <v>113</v>
      </c>
      <c r="F24">
        <v>85</v>
      </c>
      <c r="G24">
        <v>25</v>
      </c>
      <c r="H24">
        <v>24</v>
      </c>
      <c r="I24">
        <v>15</v>
      </c>
      <c r="J24">
        <v>21</v>
      </c>
      <c r="K24">
        <v>1</v>
      </c>
      <c r="L24">
        <v>0</v>
      </c>
    </row>
    <row r="25" spans="1:19" s="3" customFormat="1" x14ac:dyDescent="0.25">
      <c r="A25" s="3" t="s">
        <v>92</v>
      </c>
      <c r="B25" s="3" t="s">
        <v>83</v>
      </c>
      <c r="C25" t="s">
        <v>2</v>
      </c>
      <c r="D25">
        <v>1</v>
      </c>
      <c r="E25">
        <v>123</v>
      </c>
      <c r="F25">
        <v>86</v>
      </c>
      <c r="G25">
        <v>27</v>
      </c>
      <c r="H25">
        <v>26</v>
      </c>
      <c r="I25">
        <v>18</v>
      </c>
      <c r="J25">
        <v>19.5</v>
      </c>
      <c r="K25">
        <v>1</v>
      </c>
      <c r="L25">
        <v>0</v>
      </c>
    </row>
    <row r="26" spans="1:19" s="3" customFormat="1" x14ac:dyDescent="0.25">
      <c r="A26" s="3" t="s">
        <v>93</v>
      </c>
      <c r="B26" s="3" t="s">
        <v>84</v>
      </c>
      <c r="C26" t="s">
        <v>2</v>
      </c>
      <c r="D26">
        <v>1</v>
      </c>
      <c r="E26">
        <v>116</v>
      </c>
      <c r="F26">
        <v>85</v>
      </c>
      <c r="G26">
        <v>25</v>
      </c>
      <c r="H26">
        <v>23</v>
      </c>
      <c r="I26">
        <v>16</v>
      </c>
      <c r="J26">
        <v>19.5</v>
      </c>
      <c r="K26">
        <v>1</v>
      </c>
      <c r="L26">
        <v>0</v>
      </c>
    </row>
    <row r="27" spans="1:19" s="3" customFormat="1" x14ac:dyDescent="0.25">
      <c r="A27" s="3" t="s">
        <v>94</v>
      </c>
      <c r="B27" s="3" t="s">
        <v>85</v>
      </c>
      <c r="C27" t="s">
        <v>2</v>
      </c>
      <c r="D27">
        <v>1</v>
      </c>
      <c r="E27">
        <v>117</v>
      </c>
      <c r="F27">
        <v>90</v>
      </c>
      <c r="G27">
        <v>25</v>
      </c>
      <c r="H27">
        <v>24</v>
      </c>
      <c r="I27">
        <v>16</v>
      </c>
      <c r="J27">
        <v>28</v>
      </c>
      <c r="K27">
        <v>1</v>
      </c>
      <c r="L27">
        <v>0</v>
      </c>
    </row>
    <row r="28" spans="1:19" s="3" customFormat="1" x14ac:dyDescent="0.25">
      <c r="A28" s="3" t="s">
        <v>96</v>
      </c>
      <c r="B28" s="3" t="s">
        <v>86</v>
      </c>
      <c r="C28" t="s">
        <v>9</v>
      </c>
      <c r="D28">
        <v>0</v>
      </c>
      <c r="E28">
        <v>58</v>
      </c>
      <c r="F28">
        <v>91</v>
      </c>
      <c r="G28">
        <v>21</v>
      </c>
      <c r="H28">
        <v>19</v>
      </c>
      <c r="I28">
        <v>12</v>
      </c>
      <c r="J28">
        <v>28.5</v>
      </c>
      <c r="K28">
        <v>0</v>
      </c>
      <c r="L28">
        <v>0</v>
      </c>
    </row>
    <row r="29" spans="1:19" s="3" customFormat="1" x14ac:dyDescent="0.25">
      <c r="A29" s="3" t="s">
        <v>97</v>
      </c>
      <c r="B29" s="3" t="s">
        <v>87</v>
      </c>
      <c r="C29" t="s">
        <v>9</v>
      </c>
      <c r="D29">
        <v>0</v>
      </c>
      <c r="E29">
        <v>106</v>
      </c>
      <c r="F29">
        <v>115</v>
      </c>
      <c r="G29">
        <v>26</v>
      </c>
      <c r="H29">
        <v>24</v>
      </c>
      <c r="I29">
        <v>21</v>
      </c>
      <c r="J29">
        <v>49</v>
      </c>
      <c r="K29">
        <v>1</v>
      </c>
      <c r="L29">
        <v>0</v>
      </c>
    </row>
    <row r="30" spans="1:19" x14ac:dyDescent="0.25">
      <c r="A30" t="s">
        <v>27</v>
      </c>
      <c r="B30" t="s">
        <v>27</v>
      </c>
      <c r="C30" t="s">
        <v>2</v>
      </c>
      <c r="D30">
        <v>1</v>
      </c>
      <c r="E30">
        <v>93</v>
      </c>
      <c r="F30">
        <v>127</v>
      </c>
      <c r="G30">
        <v>28</v>
      </c>
      <c r="H30">
        <v>25</v>
      </c>
      <c r="I30">
        <v>20</v>
      </c>
      <c r="J30">
        <v>37.5</v>
      </c>
      <c r="K30">
        <v>1</v>
      </c>
      <c r="L30">
        <v>26.07</v>
      </c>
    </row>
    <row r="31" spans="1:19" x14ac:dyDescent="0.25">
      <c r="A31" t="s">
        <v>29</v>
      </c>
      <c r="B31" s="3" t="s">
        <v>28</v>
      </c>
      <c r="C31" s="3" t="s">
        <v>2</v>
      </c>
      <c r="D31" s="3">
        <v>1</v>
      </c>
      <c r="E31" s="3">
        <v>360</v>
      </c>
      <c r="F31" s="3">
        <v>330</v>
      </c>
      <c r="G31" s="3">
        <v>60</v>
      </c>
      <c r="H31" s="3">
        <v>56</v>
      </c>
      <c r="I31" s="3">
        <v>40</v>
      </c>
      <c r="J31" s="3">
        <v>1000</v>
      </c>
      <c r="K31">
        <v>1</v>
      </c>
      <c r="L31">
        <v>0</v>
      </c>
      <c r="M31" s="1"/>
    </row>
    <row r="32" spans="1:19" x14ac:dyDescent="0.25">
      <c r="A32" t="s">
        <v>31</v>
      </c>
      <c r="B32" s="3" t="s">
        <v>29</v>
      </c>
      <c r="C32" s="3" t="s">
        <v>2</v>
      </c>
      <c r="D32" s="3">
        <v>1</v>
      </c>
      <c r="E32" s="3">
        <v>125</v>
      </c>
      <c r="F32" s="3">
        <v>106</v>
      </c>
      <c r="G32" s="3">
        <v>26.5</v>
      </c>
      <c r="H32" s="3">
        <v>25</v>
      </c>
      <c r="I32" s="3">
        <v>17</v>
      </c>
      <c r="J32" s="3">
        <v>24.5</v>
      </c>
      <c r="K32">
        <v>1</v>
      </c>
      <c r="L32">
        <v>0</v>
      </c>
      <c r="M32" s="1"/>
    </row>
    <row r="33" spans="1:13" x14ac:dyDescent="0.25">
      <c r="A33" t="s">
        <v>32</v>
      </c>
      <c r="B33" s="3" t="s">
        <v>30</v>
      </c>
      <c r="C33" s="3" t="s">
        <v>2</v>
      </c>
      <c r="D33" s="3">
        <v>1</v>
      </c>
      <c r="E33" s="3">
        <v>110</v>
      </c>
      <c r="F33" s="3">
        <v>85</v>
      </c>
      <c r="G33" s="3">
        <v>26</v>
      </c>
      <c r="H33" s="3">
        <v>24.5</v>
      </c>
      <c r="I33" s="3">
        <v>12</v>
      </c>
      <c r="J33" s="3">
        <v>5.5</v>
      </c>
      <c r="K33">
        <v>1</v>
      </c>
      <c r="L33">
        <v>0</v>
      </c>
      <c r="M33" s="1"/>
    </row>
    <row r="34" spans="1:13" x14ac:dyDescent="0.25">
      <c r="A34" t="s">
        <v>33</v>
      </c>
      <c r="B34" s="3" t="s">
        <v>31</v>
      </c>
      <c r="C34" s="3" t="s">
        <v>9</v>
      </c>
      <c r="D34" s="3">
        <v>0</v>
      </c>
      <c r="E34" s="3">
        <v>120</v>
      </c>
      <c r="F34" s="3">
        <v>90</v>
      </c>
      <c r="G34" s="3">
        <v>26.5</v>
      </c>
      <c r="H34" s="3">
        <v>24.5</v>
      </c>
      <c r="I34" s="3">
        <v>14</v>
      </c>
      <c r="J34" s="3">
        <v>8.5</v>
      </c>
      <c r="K34">
        <v>1</v>
      </c>
      <c r="L34">
        <v>0</v>
      </c>
    </row>
    <row r="35" spans="1:13" x14ac:dyDescent="0.25">
      <c r="A35" t="s">
        <v>34</v>
      </c>
      <c r="B35" s="3" t="s">
        <v>32</v>
      </c>
      <c r="C35" s="3" t="s">
        <v>2</v>
      </c>
      <c r="D35" s="3">
        <v>1</v>
      </c>
      <c r="E35" s="3">
        <v>90</v>
      </c>
      <c r="F35" s="3">
        <v>125</v>
      </c>
      <c r="G35" s="3">
        <v>28</v>
      </c>
      <c r="H35" s="3">
        <v>25</v>
      </c>
      <c r="I35" s="3">
        <v>15</v>
      </c>
      <c r="J35" s="3">
        <v>34.5</v>
      </c>
      <c r="K35">
        <v>1</v>
      </c>
      <c r="L35">
        <v>0</v>
      </c>
    </row>
    <row r="36" spans="1:13" x14ac:dyDescent="0.25">
      <c r="A36" s="3" t="s">
        <v>48</v>
      </c>
      <c r="B36" s="3" t="s">
        <v>43</v>
      </c>
      <c r="C36" t="s">
        <v>2</v>
      </c>
      <c r="D36">
        <v>1</v>
      </c>
      <c r="E36">
        <v>116</v>
      </c>
      <c r="F36">
        <v>65</v>
      </c>
      <c r="G36">
        <v>25</v>
      </c>
      <c r="H36">
        <v>24</v>
      </c>
      <c r="I36">
        <v>28</v>
      </c>
      <c r="J36">
        <f>I36-10</f>
        <v>18</v>
      </c>
      <c r="K36">
        <v>1</v>
      </c>
      <c r="L36">
        <v>0</v>
      </c>
    </row>
    <row r="37" spans="1:13" x14ac:dyDescent="0.25">
      <c r="A37" s="3" t="s">
        <v>49</v>
      </c>
      <c r="B37" s="3" t="s">
        <v>44</v>
      </c>
      <c r="C37" t="s">
        <v>2</v>
      </c>
      <c r="D37">
        <v>1</v>
      </c>
      <c r="E37">
        <v>90</v>
      </c>
      <c r="F37">
        <v>100</v>
      </c>
      <c r="G37">
        <v>33</v>
      </c>
      <c r="H37">
        <v>30</v>
      </c>
      <c r="I37">
        <v>47</v>
      </c>
      <c r="J37">
        <f>I37-10</f>
        <v>37</v>
      </c>
      <c r="K37">
        <v>1</v>
      </c>
      <c r="L37">
        <v>0.1</v>
      </c>
    </row>
    <row r="38" spans="1:13" x14ac:dyDescent="0.25">
      <c r="A38" s="3" t="s">
        <v>50</v>
      </c>
      <c r="B38" s="3" t="s">
        <v>45</v>
      </c>
      <c r="C38" t="s">
        <v>2</v>
      </c>
      <c r="D38">
        <v>1</v>
      </c>
      <c r="E38">
        <v>119</v>
      </c>
      <c r="F38">
        <v>65</v>
      </c>
      <c r="G38">
        <v>25</v>
      </c>
      <c r="H38">
        <v>24</v>
      </c>
      <c r="I38">
        <v>28</v>
      </c>
      <c r="J38">
        <f>I38-10</f>
        <v>18</v>
      </c>
      <c r="K38">
        <v>1</v>
      </c>
      <c r="L38">
        <v>66.45</v>
      </c>
    </row>
    <row r="39" spans="1:13" x14ac:dyDescent="0.25">
      <c r="A39" s="3" t="s">
        <v>51</v>
      </c>
      <c r="B39" s="3" t="s">
        <v>46</v>
      </c>
      <c r="C39" t="s">
        <v>9</v>
      </c>
      <c r="D39">
        <v>0</v>
      </c>
      <c r="E39">
        <v>136</v>
      </c>
      <c r="F39">
        <v>87</v>
      </c>
      <c r="G39">
        <v>25</v>
      </c>
      <c r="H39">
        <v>24</v>
      </c>
      <c r="I39">
        <v>30</v>
      </c>
      <c r="J39">
        <f>I39-6</f>
        <v>24</v>
      </c>
      <c r="K39">
        <v>1</v>
      </c>
      <c r="L39">
        <v>0</v>
      </c>
    </row>
    <row r="40" spans="1:13" x14ac:dyDescent="0.25">
      <c r="A40" s="3" t="s">
        <v>52</v>
      </c>
      <c r="B40" s="3" t="s">
        <v>47</v>
      </c>
      <c r="C40" t="s">
        <v>2</v>
      </c>
      <c r="D40">
        <v>1</v>
      </c>
      <c r="E40">
        <v>116</v>
      </c>
      <c r="F40">
        <v>80</v>
      </c>
      <c r="G40">
        <v>24</v>
      </c>
      <c r="H40">
        <v>23</v>
      </c>
      <c r="I40">
        <v>40</v>
      </c>
      <c r="J40">
        <f>I40-10</f>
        <v>30</v>
      </c>
      <c r="K40">
        <v>1</v>
      </c>
      <c r="L40">
        <v>70.14</v>
      </c>
    </row>
    <row r="41" spans="1:13" x14ac:dyDescent="0.25">
      <c r="A41" s="3" t="s">
        <v>53</v>
      </c>
      <c r="B41" s="3" t="s">
        <v>48</v>
      </c>
      <c r="C41" t="s">
        <v>9</v>
      </c>
      <c r="D41">
        <v>0</v>
      </c>
      <c r="E41">
        <v>85</v>
      </c>
      <c r="F41">
        <v>95</v>
      </c>
      <c r="G41">
        <v>25</v>
      </c>
      <c r="H41">
        <v>22.5</v>
      </c>
      <c r="I41">
        <v>55</v>
      </c>
      <c r="J41">
        <f>I41-10</f>
        <v>45</v>
      </c>
      <c r="K41">
        <v>1</v>
      </c>
      <c r="L41">
        <v>18.86</v>
      </c>
    </row>
    <row r="42" spans="1:13" x14ac:dyDescent="0.25">
      <c r="A42" s="3" t="s">
        <v>54</v>
      </c>
      <c r="B42" s="3" t="s">
        <v>49</v>
      </c>
      <c r="C42" t="s">
        <v>9</v>
      </c>
      <c r="D42">
        <v>0</v>
      </c>
      <c r="E42">
        <v>80</v>
      </c>
      <c r="F42">
        <v>90</v>
      </c>
      <c r="G42">
        <v>25</v>
      </c>
      <c r="H42">
        <v>22.5</v>
      </c>
      <c r="I42">
        <v>50</v>
      </c>
      <c r="J42">
        <f>I42-6</f>
        <v>44</v>
      </c>
      <c r="K42">
        <v>1</v>
      </c>
      <c r="L42">
        <v>0.1</v>
      </c>
    </row>
    <row r="43" spans="1:13" x14ac:dyDescent="0.25">
      <c r="A43" s="3" t="s">
        <v>55</v>
      </c>
      <c r="B43" s="3" t="s">
        <v>50</v>
      </c>
      <c r="C43" t="s">
        <v>2</v>
      </c>
      <c r="D43">
        <v>1</v>
      </c>
      <c r="E43">
        <v>240</v>
      </c>
      <c r="F43">
        <v>200</v>
      </c>
      <c r="G43">
        <v>46</v>
      </c>
      <c r="H43">
        <v>40</v>
      </c>
      <c r="I43">
        <v>1250</v>
      </c>
      <c r="J43">
        <f>I43-1000</f>
        <v>250</v>
      </c>
      <c r="K43">
        <v>1</v>
      </c>
      <c r="L43">
        <v>0</v>
      </c>
    </row>
    <row r="44" spans="1:13" x14ac:dyDescent="0.25">
      <c r="A44" s="3" t="s">
        <v>56</v>
      </c>
      <c r="B44" s="3" t="s">
        <v>51</v>
      </c>
      <c r="C44" t="s">
        <v>9</v>
      </c>
      <c r="D44">
        <v>0</v>
      </c>
      <c r="E44">
        <v>83</v>
      </c>
      <c r="F44">
        <v>120</v>
      </c>
      <c r="G44">
        <v>26</v>
      </c>
      <c r="H44">
        <v>23</v>
      </c>
      <c r="I44">
        <v>59.5</v>
      </c>
      <c r="J44">
        <f>I44-10</f>
        <v>49.5</v>
      </c>
      <c r="K44">
        <v>1</v>
      </c>
      <c r="L44">
        <v>0</v>
      </c>
    </row>
    <row r="45" spans="1:13" x14ac:dyDescent="0.25">
      <c r="A45" s="3" t="s">
        <v>57</v>
      </c>
      <c r="B45" s="3" t="s">
        <v>52</v>
      </c>
      <c r="C45" t="s">
        <v>2</v>
      </c>
      <c r="D45">
        <v>1</v>
      </c>
      <c r="E45">
        <v>85</v>
      </c>
      <c r="F45">
        <v>120</v>
      </c>
      <c r="G45">
        <v>27</v>
      </c>
      <c r="H45">
        <v>24</v>
      </c>
      <c r="I45">
        <v>54</v>
      </c>
      <c r="J45">
        <f>I45-10</f>
        <v>44</v>
      </c>
      <c r="K45">
        <v>1</v>
      </c>
      <c r="L45">
        <v>32.93</v>
      </c>
    </row>
    <row r="46" spans="1:13" x14ac:dyDescent="0.25">
      <c r="A46" s="3" t="s">
        <v>39</v>
      </c>
      <c r="B46" s="3" t="s">
        <v>37</v>
      </c>
      <c r="C46" s="3" t="s">
        <v>9</v>
      </c>
      <c r="D46" s="3">
        <v>0</v>
      </c>
      <c r="E46" s="1">
        <v>126</v>
      </c>
      <c r="F46" s="1">
        <v>85</v>
      </c>
      <c r="G46" s="1">
        <v>24.5</v>
      </c>
      <c r="H46" s="1">
        <v>23</v>
      </c>
      <c r="I46" s="1">
        <v>13</v>
      </c>
      <c r="J46" s="1">
        <v>13</v>
      </c>
      <c r="K46">
        <v>1</v>
      </c>
      <c r="L46">
        <v>0</v>
      </c>
    </row>
    <row r="47" spans="1:13" x14ac:dyDescent="0.25">
      <c r="A47" s="3" t="s">
        <v>58</v>
      </c>
      <c r="B47" s="3" t="s">
        <v>53</v>
      </c>
      <c r="C47" t="s">
        <v>2</v>
      </c>
      <c r="D47">
        <v>1</v>
      </c>
      <c r="E47">
        <v>87</v>
      </c>
      <c r="F47">
        <v>100</v>
      </c>
      <c r="G47">
        <v>27</v>
      </c>
      <c r="H47">
        <v>24</v>
      </c>
      <c r="I47">
        <v>43</v>
      </c>
      <c r="J47">
        <f>I47-10</f>
        <v>33</v>
      </c>
      <c r="K47">
        <v>1</v>
      </c>
      <c r="L47">
        <v>0</v>
      </c>
    </row>
    <row r="48" spans="1:13" x14ac:dyDescent="0.25">
      <c r="A48" s="3" t="s">
        <v>60</v>
      </c>
      <c r="B48" s="3" t="s">
        <v>54</v>
      </c>
      <c r="C48" t="s">
        <v>2</v>
      </c>
      <c r="D48">
        <v>1</v>
      </c>
      <c r="E48">
        <v>130</v>
      </c>
      <c r="F48">
        <v>85</v>
      </c>
      <c r="G48">
        <v>25</v>
      </c>
      <c r="H48">
        <v>24</v>
      </c>
      <c r="I48">
        <v>35</v>
      </c>
      <c r="J48">
        <f>I48-10</f>
        <v>25</v>
      </c>
      <c r="K48">
        <v>1</v>
      </c>
      <c r="L48">
        <v>68.900000000000006</v>
      </c>
    </row>
    <row r="49" spans="1:12" x14ac:dyDescent="0.25">
      <c r="A49" s="3" t="s">
        <v>62</v>
      </c>
      <c r="B49" s="3" t="s">
        <v>55</v>
      </c>
      <c r="C49" t="s">
        <v>2</v>
      </c>
      <c r="D49">
        <v>1</v>
      </c>
      <c r="E49">
        <v>79</v>
      </c>
      <c r="F49">
        <v>80</v>
      </c>
      <c r="G49">
        <v>26</v>
      </c>
      <c r="H49">
        <v>24</v>
      </c>
      <c r="I49">
        <v>32.5</v>
      </c>
      <c r="J49">
        <f>I49-10</f>
        <v>22.5</v>
      </c>
      <c r="K49">
        <v>1</v>
      </c>
      <c r="L49">
        <v>0</v>
      </c>
    </row>
    <row r="50" spans="1:12" x14ac:dyDescent="0.25">
      <c r="A50" s="3" t="s">
        <v>63</v>
      </c>
      <c r="B50" s="3" t="s">
        <v>56</v>
      </c>
      <c r="C50" s="3" t="s">
        <v>9</v>
      </c>
      <c r="D50" s="3">
        <v>0</v>
      </c>
      <c r="E50" s="3">
        <v>165</v>
      </c>
      <c r="F50" s="3">
        <v>135</v>
      </c>
      <c r="G50" s="3">
        <v>36</v>
      </c>
      <c r="H50" s="3">
        <v>35</v>
      </c>
      <c r="I50" s="3">
        <v>83</v>
      </c>
      <c r="J50" s="3">
        <f>I50-10</f>
        <v>73</v>
      </c>
      <c r="K50">
        <v>1</v>
      </c>
      <c r="L50">
        <v>0</v>
      </c>
    </row>
    <row r="51" spans="1:12" x14ac:dyDescent="0.25">
      <c r="A51" s="3" t="s">
        <v>64</v>
      </c>
      <c r="B51" s="3" t="s">
        <v>57</v>
      </c>
      <c r="C51" t="s">
        <v>2</v>
      </c>
      <c r="D51">
        <v>1</v>
      </c>
      <c r="E51">
        <v>122</v>
      </c>
      <c r="F51">
        <v>90</v>
      </c>
      <c r="G51">
        <v>25</v>
      </c>
      <c r="H51">
        <v>24</v>
      </c>
      <c r="I51">
        <v>31</v>
      </c>
      <c r="J51">
        <f>I51-10</f>
        <v>21</v>
      </c>
      <c r="K51">
        <v>1</v>
      </c>
      <c r="L51">
        <v>34.28</v>
      </c>
    </row>
    <row r="52" spans="1:12" x14ac:dyDescent="0.25">
      <c r="A52" s="3" t="s">
        <v>40</v>
      </c>
      <c r="B52" s="3" t="s">
        <v>38</v>
      </c>
      <c r="D52" s="3">
        <v>0</v>
      </c>
      <c r="E52" s="1">
        <v>85</v>
      </c>
      <c r="F52" s="1">
        <v>100</v>
      </c>
      <c r="G52" s="1">
        <v>25</v>
      </c>
      <c r="H52" s="1">
        <v>22</v>
      </c>
      <c r="I52" s="1">
        <v>15</v>
      </c>
      <c r="J52" s="1">
        <v>26</v>
      </c>
      <c r="K52">
        <v>1</v>
      </c>
      <c r="L52">
        <v>0</v>
      </c>
    </row>
    <row r="53" spans="1:12" x14ac:dyDescent="0.25">
      <c r="A53" s="3" t="s">
        <v>65</v>
      </c>
      <c r="B53" s="3" t="s">
        <v>58</v>
      </c>
      <c r="C53" t="s">
        <v>9</v>
      </c>
      <c r="D53">
        <v>0</v>
      </c>
      <c r="E53">
        <v>74</v>
      </c>
      <c r="F53">
        <v>100</v>
      </c>
      <c r="G53">
        <v>25</v>
      </c>
      <c r="H53">
        <v>22</v>
      </c>
      <c r="I53">
        <v>48</v>
      </c>
      <c r="J53">
        <f>I53-6</f>
        <v>42</v>
      </c>
      <c r="K53">
        <v>1</v>
      </c>
      <c r="L53">
        <v>0</v>
      </c>
    </row>
    <row r="54" spans="1:12" x14ac:dyDescent="0.25">
      <c r="A54" s="3" t="s">
        <v>66</v>
      </c>
      <c r="B54" s="3" t="s">
        <v>59</v>
      </c>
      <c r="C54" t="s">
        <v>9</v>
      </c>
      <c r="D54">
        <v>0</v>
      </c>
      <c r="E54">
        <v>120</v>
      </c>
      <c r="F54">
        <v>80</v>
      </c>
      <c r="G54">
        <v>25</v>
      </c>
      <c r="H54">
        <v>24</v>
      </c>
      <c r="I54">
        <v>27</v>
      </c>
      <c r="J54">
        <f>I54-6</f>
        <v>21</v>
      </c>
      <c r="K54">
        <v>1</v>
      </c>
      <c r="L54">
        <v>0</v>
      </c>
    </row>
    <row r="55" spans="1:12" x14ac:dyDescent="0.25">
      <c r="A55" s="3" t="s">
        <v>67</v>
      </c>
      <c r="B55" s="3" t="s">
        <v>60</v>
      </c>
      <c r="C55" t="s">
        <v>9</v>
      </c>
      <c r="D55">
        <v>0</v>
      </c>
      <c r="E55">
        <v>95</v>
      </c>
      <c r="F55">
        <v>110</v>
      </c>
      <c r="G55">
        <v>25</v>
      </c>
      <c r="H55">
        <v>23</v>
      </c>
      <c r="I55">
        <v>49</v>
      </c>
      <c r="J55">
        <f>I55-6</f>
        <v>43</v>
      </c>
      <c r="K55">
        <v>1</v>
      </c>
      <c r="L55">
        <v>0</v>
      </c>
    </row>
    <row r="56" spans="1:12" x14ac:dyDescent="0.25">
      <c r="A56" s="3" t="s">
        <v>69</v>
      </c>
      <c r="B56" s="3" t="s">
        <v>61</v>
      </c>
      <c r="C56" t="s">
        <v>2</v>
      </c>
      <c r="D56">
        <v>1</v>
      </c>
      <c r="E56">
        <v>114</v>
      </c>
      <c r="F56">
        <v>84</v>
      </c>
      <c r="G56">
        <v>25</v>
      </c>
      <c r="H56">
        <v>24</v>
      </c>
      <c r="I56">
        <v>29</v>
      </c>
      <c r="J56">
        <f>I56-10</f>
        <v>19</v>
      </c>
      <c r="K56">
        <v>1</v>
      </c>
      <c r="L56">
        <v>0</v>
      </c>
    </row>
    <row r="57" spans="1:12" x14ac:dyDescent="0.25">
      <c r="A57" s="3" t="s">
        <v>70</v>
      </c>
      <c r="B57" s="3" t="s">
        <v>62</v>
      </c>
      <c r="C57" t="s">
        <v>2</v>
      </c>
      <c r="D57">
        <v>1</v>
      </c>
      <c r="E57">
        <v>127</v>
      </c>
      <c r="F57">
        <v>90</v>
      </c>
      <c r="G57">
        <v>25</v>
      </c>
      <c r="H57">
        <v>24</v>
      </c>
      <c r="I57">
        <v>32</v>
      </c>
      <c r="J57">
        <f>I57-10</f>
        <v>22</v>
      </c>
      <c r="K57">
        <v>1</v>
      </c>
      <c r="L57">
        <v>0</v>
      </c>
    </row>
    <row r="58" spans="1:12" x14ac:dyDescent="0.25">
      <c r="A58" s="3" t="s">
        <v>71</v>
      </c>
      <c r="B58" s="3" t="s">
        <v>63</v>
      </c>
      <c r="C58" s="1" t="s">
        <v>9</v>
      </c>
      <c r="D58" s="1">
        <v>0</v>
      </c>
      <c r="E58" s="1">
        <v>200</v>
      </c>
      <c r="F58" s="1">
        <v>155</v>
      </c>
      <c r="G58" s="1">
        <v>35</v>
      </c>
      <c r="H58" s="1">
        <v>32</v>
      </c>
      <c r="I58" s="1">
        <v>20</v>
      </c>
      <c r="J58" s="1">
        <v>139</v>
      </c>
      <c r="K58">
        <v>1</v>
      </c>
      <c r="L58">
        <v>0</v>
      </c>
    </row>
    <row r="59" spans="1:12" x14ac:dyDescent="0.25">
      <c r="A59" s="3" t="s">
        <v>72</v>
      </c>
      <c r="B59" s="3" t="s">
        <v>64</v>
      </c>
      <c r="C59" t="s">
        <v>9</v>
      </c>
      <c r="D59">
        <v>0</v>
      </c>
      <c r="E59">
        <v>86</v>
      </c>
      <c r="F59">
        <v>105</v>
      </c>
      <c r="G59">
        <v>25</v>
      </c>
      <c r="H59">
        <v>23</v>
      </c>
      <c r="I59">
        <v>42.5</v>
      </c>
      <c r="J59">
        <f>I59-10</f>
        <v>32.5</v>
      </c>
      <c r="K59">
        <v>1</v>
      </c>
      <c r="L59">
        <v>0</v>
      </c>
    </row>
    <row r="60" spans="1:12" x14ac:dyDescent="0.25">
      <c r="A60" s="3" t="s">
        <v>73</v>
      </c>
      <c r="B60" s="3" t="s">
        <v>65</v>
      </c>
      <c r="C60" t="s">
        <v>2</v>
      </c>
      <c r="D60">
        <v>1</v>
      </c>
      <c r="E60">
        <v>115</v>
      </c>
      <c r="F60">
        <v>125</v>
      </c>
      <c r="G60">
        <v>28</v>
      </c>
      <c r="H60">
        <v>24</v>
      </c>
      <c r="I60">
        <v>23</v>
      </c>
      <c r="J60">
        <v>32</v>
      </c>
      <c r="K60">
        <v>1</v>
      </c>
      <c r="L60">
        <v>0.1</v>
      </c>
    </row>
    <row r="61" spans="1:12" x14ac:dyDescent="0.25">
      <c r="A61" s="3" t="s">
        <v>74</v>
      </c>
      <c r="B61" s="3" t="s">
        <v>66</v>
      </c>
      <c r="C61" t="s">
        <v>2</v>
      </c>
      <c r="D61">
        <v>1</v>
      </c>
      <c r="E61">
        <v>116</v>
      </c>
      <c r="F61">
        <v>120</v>
      </c>
      <c r="G61">
        <v>27</v>
      </c>
      <c r="H61">
        <v>23</v>
      </c>
      <c r="I61">
        <v>23</v>
      </c>
      <c r="J61">
        <v>66</v>
      </c>
      <c r="K61">
        <v>1</v>
      </c>
      <c r="L61">
        <v>0</v>
      </c>
    </row>
    <row r="62" spans="1:12" x14ac:dyDescent="0.25">
      <c r="A62" s="3" t="s">
        <v>41</v>
      </c>
      <c r="B62" s="3" t="s">
        <v>39</v>
      </c>
      <c r="C62" t="s">
        <v>9</v>
      </c>
      <c r="D62" s="3">
        <v>0</v>
      </c>
      <c r="E62">
        <v>80</v>
      </c>
      <c r="F62">
        <v>100</v>
      </c>
      <c r="G62">
        <v>20</v>
      </c>
      <c r="H62">
        <v>18</v>
      </c>
      <c r="I62">
        <v>40</v>
      </c>
      <c r="J62">
        <f>I62-10</f>
        <v>30</v>
      </c>
      <c r="K62">
        <v>1</v>
      </c>
      <c r="L62">
        <v>0</v>
      </c>
    </row>
    <row r="63" spans="1:12" x14ac:dyDescent="0.25">
      <c r="A63" s="3" t="s">
        <v>75</v>
      </c>
      <c r="B63" s="3" t="s">
        <v>67</v>
      </c>
      <c r="C63" t="s">
        <v>9</v>
      </c>
      <c r="D63">
        <v>0</v>
      </c>
      <c r="E63">
        <v>105</v>
      </c>
      <c r="F63">
        <v>95</v>
      </c>
      <c r="G63">
        <v>26</v>
      </c>
      <c r="H63">
        <v>24</v>
      </c>
      <c r="I63">
        <v>20</v>
      </c>
      <c r="J63">
        <v>33</v>
      </c>
      <c r="K63">
        <v>1</v>
      </c>
      <c r="L63">
        <v>0</v>
      </c>
    </row>
    <row r="64" spans="1:12" x14ac:dyDescent="0.25">
      <c r="A64" s="3" t="s">
        <v>76</v>
      </c>
      <c r="B64" s="3" t="s">
        <v>68</v>
      </c>
      <c r="C64" t="s">
        <v>2</v>
      </c>
      <c r="D64">
        <v>1</v>
      </c>
      <c r="E64">
        <v>200</v>
      </c>
      <c r="F64">
        <v>200</v>
      </c>
      <c r="G64">
        <v>40</v>
      </c>
      <c r="H64">
        <v>35</v>
      </c>
      <c r="I64">
        <v>40</v>
      </c>
      <c r="J64">
        <v>246</v>
      </c>
      <c r="K64">
        <v>1</v>
      </c>
      <c r="L64">
        <v>0</v>
      </c>
    </row>
    <row r="65" spans="1:12" x14ac:dyDescent="0.25">
      <c r="A65" s="3" t="s">
        <v>77</v>
      </c>
      <c r="B65" s="3" t="s">
        <v>69</v>
      </c>
      <c r="C65" t="s">
        <v>9</v>
      </c>
      <c r="D65">
        <v>0</v>
      </c>
      <c r="E65">
        <v>320</v>
      </c>
      <c r="F65">
        <v>300</v>
      </c>
      <c r="G65">
        <v>45</v>
      </c>
      <c r="H65">
        <v>40</v>
      </c>
      <c r="I65">
        <v>50</v>
      </c>
      <c r="J65">
        <v>1000</v>
      </c>
      <c r="K65">
        <v>1</v>
      </c>
      <c r="L65">
        <v>0</v>
      </c>
    </row>
    <row r="66" spans="1:12" x14ac:dyDescent="0.25">
      <c r="A66" s="3" t="s">
        <v>78</v>
      </c>
      <c r="B66" s="3" t="s">
        <v>70</v>
      </c>
      <c r="C66" t="s">
        <v>9</v>
      </c>
      <c r="D66">
        <v>0</v>
      </c>
      <c r="E66">
        <v>65</v>
      </c>
      <c r="F66">
        <v>170</v>
      </c>
      <c r="G66">
        <v>40</v>
      </c>
      <c r="H66">
        <v>36</v>
      </c>
      <c r="I66">
        <v>27</v>
      </c>
      <c r="J66">
        <v>120</v>
      </c>
      <c r="K66">
        <v>1</v>
      </c>
      <c r="L66">
        <v>0</v>
      </c>
    </row>
    <row r="67" spans="1:12" x14ac:dyDescent="0.25">
      <c r="A67" s="3" t="s">
        <v>79</v>
      </c>
      <c r="B67" s="3" t="s">
        <v>71</v>
      </c>
      <c r="C67" t="s">
        <v>9</v>
      </c>
      <c r="D67">
        <v>0</v>
      </c>
      <c r="E67">
        <v>83</v>
      </c>
      <c r="F67">
        <v>120</v>
      </c>
      <c r="G67">
        <v>25</v>
      </c>
      <c r="H67">
        <v>24</v>
      </c>
      <c r="I67">
        <v>20</v>
      </c>
      <c r="J67">
        <v>51.5</v>
      </c>
      <c r="K67">
        <v>1</v>
      </c>
      <c r="L67">
        <v>0</v>
      </c>
    </row>
    <row r="68" spans="1:12" x14ac:dyDescent="0.25">
      <c r="A68" s="3" t="s">
        <v>80</v>
      </c>
      <c r="B68" s="3" t="s">
        <v>72</v>
      </c>
      <c r="C68" t="s">
        <v>2</v>
      </c>
      <c r="D68">
        <v>1</v>
      </c>
      <c r="E68">
        <v>125</v>
      </c>
      <c r="F68">
        <v>83</v>
      </c>
      <c r="G68">
        <v>26</v>
      </c>
      <c r="H68">
        <v>25</v>
      </c>
      <c r="I68">
        <v>24</v>
      </c>
      <c r="J68">
        <v>19</v>
      </c>
      <c r="K68">
        <v>1</v>
      </c>
      <c r="L68">
        <v>0</v>
      </c>
    </row>
    <row r="69" spans="1:12" x14ac:dyDescent="0.25">
      <c r="A69" s="3" t="s">
        <v>82</v>
      </c>
      <c r="B69" s="3" t="s">
        <v>73</v>
      </c>
      <c r="C69" t="s">
        <v>2</v>
      </c>
      <c r="D69">
        <v>1</v>
      </c>
      <c r="E69">
        <v>220</v>
      </c>
      <c r="F69">
        <v>190</v>
      </c>
      <c r="G69">
        <v>40</v>
      </c>
      <c r="H69">
        <v>35</v>
      </c>
      <c r="I69">
        <v>20</v>
      </c>
      <c r="J69">
        <v>250</v>
      </c>
      <c r="K69">
        <v>1</v>
      </c>
      <c r="L69">
        <v>0</v>
      </c>
    </row>
    <row r="70" spans="1:12" x14ac:dyDescent="0.25">
      <c r="A70" s="3" t="s">
        <v>83</v>
      </c>
      <c r="B70" s="3" t="s">
        <v>74</v>
      </c>
      <c r="C70" t="s">
        <v>9</v>
      </c>
      <c r="D70">
        <v>0</v>
      </c>
      <c r="E70">
        <v>320</v>
      </c>
      <c r="F70">
        <v>280</v>
      </c>
      <c r="G70">
        <v>50</v>
      </c>
      <c r="H70">
        <v>46</v>
      </c>
      <c r="I70">
        <v>40</v>
      </c>
      <c r="J70">
        <v>700</v>
      </c>
      <c r="K70">
        <v>1</v>
      </c>
      <c r="L70">
        <v>0</v>
      </c>
    </row>
    <row r="71" spans="1:12" x14ac:dyDescent="0.25">
      <c r="A71" s="3" t="s">
        <v>84</v>
      </c>
      <c r="B71" s="3" t="s">
        <v>75</v>
      </c>
      <c r="C71" t="s">
        <v>9</v>
      </c>
      <c r="D71">
        <v>0</v>
      </c>
      <c r="E71">
        <v>205</v>
      </c>
      <c r="F71">
        <v>200</v>
      </c>
      <c r="G71">
        <v>36</v>
      </c>
      <c r="H71">
        <v>30</v>
      </c>
      <c r="I71">
        <v>30</v>
      </c>
      <c r="J71">
        <v>150</v>
      </c>
      <c r="K71">
        <v>1</v>
      </c>
      <c r="L71">
        <v>0</v>
      </c>
    </row>
    <row r="72" spans="1:12" x14ac:dyDescent="0.25">
      <c r="A72" s="3" t="s">
        <v>85</v>
      </c>
      <c r="B72" s="3" t="s">
        <v>76</v>
      </c>
      <c r="C72" t="s">
        <v>2</v>
      </c>
      <c r="D72">
        <v>1</v>
      </c>
      <c r="E72">
        <v>60</v>
      </c>
      <c r="F72">
        <v>100</v>
      </c>
      <c r="G72">
        <v>20</v>
      </c>
      <c r="H72">
        <v>18</v>
      </c>
      <c r="I72">
        <v>11</v>
      </c>
      <c r="J72">
        <v>36.5</v>
      </c>
      <c r="K72">
        <v>0</v>
      </c>
      <c r="L72">
        <v>0</v>
      </c>
    </row>
    <row r="73" spans="1:12" x14ac:dyDescent="0.25">
      <c r="A73" s="3" t="s">
        <v>86</v>
      </c>
      <c r="B73" s="3" t="s">
        <v>77</v>
      </c>
      <c r="C73" t="s">
        <v>2</v>
      </c>
      <c r="D73">
        <v>1</v>
      </c>
      <c r="E73">
        <v>135</v>
      </c>
      <c r="F73">
        <v>90</v>
      </c>
      <c r="G73">
        <v>26</v>
      </c>
      <c r="H73">
        <v>21</v>
      </c>
      <c r="I73">
        <v>17</v>
      </c>
      <c r="J73">
        <v>29</v>
      </c>
      <c r="K73">
        <v>1</v>
      </c>
      <c r="L73">
        <v>58.87</v>
      </c>
    </row>
    <row r="74" spans="1:12" x14ac:dyDescent="0.25">
      <c r="A74" s="3" t="s">
        <v>87</v>
      </c>
      <c r="B74" s="3" t="s">
        <v>78</v>
      </c>
      <c r="C74" t="s">
        <v>2</v>
      </c>
      <c r="D74">
        <v>1</v>
      </c>
      <c r="E74">
        <v>90</v>
      </c>
      <c r="F74">
        <v>90</v>
      </c>
      <c r="G74">
        <v>27</v>
      </c>
      <c r="H74">
        <v>26</v>
      </c>
      <c r="I74">
        <v>17</v>
      </c>
      <c r="J74">
        <v>20</v>
      </c>
      <c r="K74">
        <v>1</v>
      </c>
      <c r="L74">
        <v>0.1</v>
      </c>
    </row>
    <row r="75" spans="1:12" x14ac:dyDescent="0.25">
      <c r="A75" s="3" t="s">
        <v>88</v>
      </c>
      <c r="B75" s="3" t="s">
        <v>79</v>
      </c>
      <c r="C75" t="s">
        <v>2</v>
      </c>
      <c r="D75">
        <v>1</v>
      </c>
      <c r="E75">
        <v>140</v>
      </c>
      <c r="F75">
        <v>160</v>
      </c>
      <c r="G75">
        <v>40</v>
      </c>
      <c r="H75">
        <v>35</v>
      </c>
      <c r="I75">
        <v>24</v>
      </c>
      <c r="J75">
        <v>120</v>
      </c>
      <c r="K75">
        <v>1</v>
      </c>
      <c r="L75">
        <v>0</v>
      </c>
    </row>
    <row r="76" spans="1:12" x14ac:dyDescent="0.25">
      <c r="A76" s="3" t="s">
        <v>89</v>
      </c>
      <c r="B76" s="3" t="s">
        <v>80</v>
      </c>
      <c r="C76" t="s">
        <v>2</v>
      </c>
      <c r="D76">
        <v>1</v>
      </c>
      <c r="E76">
        <v>107</v>
      </c>
      <c r="F76">
        <v>82</v>
      </c>
      <c r="G76">
        <v>26</v>
      </c>
      <c r="H76">
        <v>25</v>
      </c>
      <c r="I76">
        <v>16</v>
      </c>
      <c r="J76">
        <v>16.5</v>
      </c>
      <c r="K76">
        <v>1</v>
      </c>
      <c r="L76">
        <v>0</v>
      </c>
    </row>
    <row r="77" spans="1:12" x14ac:dyDescent="0.25">
      <c r="A77" s="3" t="s">
        <v>44</v>
      </c>
      <c r="B77" s="3" t="s">
        <v>40</v>
      </c>
      <c r="C77" t="s">
        <v>9</v>
      </c>
      <c r="D77" s="3">
        <v>0</v>
      </c>
      <c r="E77">
        <v>100</v>
      </c>
      <c r="F77">
        <v>145</v>
      </c>
      <c r="G77">
        <v>30</v>
      </c>
      <c r="H77">
        <v>32</v>
      </c>
      <c r="I77">
        <v>96</v>
      </c>
      <c r="J77">
        <f>I77-10</f>
        <v>86</v>
      </c>
      <c r="K77">
        <v>1</v>
      </c>
      <c r="L77">
        <v>0</v>
      </c>
    </row>
    <row r="78" spans="1:12" x14ac:dyDescent="0.25">
      <c r="A78" s="3" t="s">
        <v>46</v>
      </c>
      <c r="B78" s="3" t="s">
        <v>41</v>
      </c>
      <c r="C78" t="s">
        <v>9</v>
      </c>
      <c r="D78" s="3">
        <v>0</v>
      </c>
      <c r="E78">
        <v>126</v>
      </c>
      <c r="F78">
        <v>135</v>
      </c>
      <c r="G78">
        <v>32</v>
      </c>
      <c r="H78">
        <v>30</v>
      </c>
      <c r="I78">
        <v>62.5</v>
      </c>
      <c r="J78">
        <f>I78-10</f>
        <v>52.5</v>
      </c>
      <c r="K78">
        <v>1</v>
      </c>
      <c r="L78">
        <v>0</v>
      </c>
    </row>
    <row r="79" spans="1:12" x14ac:dyDescent="0.25">
      <c r="A79" s="3" t="s">
        <v>47</v>
      </c>
      <c r="B79" s="3" t="s">
        <v>42</v>
      </c>
      <c r="C79" t="s">
        <v>2</v>
      </c>
      <c r="D79">
        <v>1</v>
      </c>
      <c r="E79">
        <v>113</v>
      </c>
      <c r="F79">
        <v>87</v>
      </c>
      <c r="G79">
        <v>23.5</v>
      </c>
      <c r="H79">
        <v>22</v>
      </c>
      <c r="I79">
        <v>23</v>
      </c>
      <c r="J79">
        <f>I79-10</f>
        <v>13</v>
      </c>
      <c r="K79">
        <v>1</v>
      </c>
      <c r="L79">
        <v>0</v>
      </c>
    </row>
    <row r="80" spans="1:12" x14ac:dyDescent="0.25">
      <c r="A80" s="3" t="s">
        <v>35</v>
      </c>
      <c r="B80" s="3" t="s">
        <v>33</v>
      </c>
      <c r="C80" s="3" t="s">
        <v>9</v>
      </c>
      <c r="D80" s="3">
        <v>0</v>
      </c>
      <c r="E80" s="3">
        <v>150</v>
      </c>
      <c r="F80" s="3">
        <v>103</v>
      </c>
      <c r="G80" s="3">
        <v>30</v>
      </c>
      <c r="H80" s="3">
        <v>28</v>
      </c>
      <c r="I80" s="3">
        <v>22</v>
      </c>
      <c r="J80" s="3">
        <v>21</v>
      </c>
      <c r="K80">
        <v>1</v>
      </c>
      <c r="L80">
        <v>0</v>
      </c>
    </row>
    <row r="81" spans="1:12" x14ac:dyDescent="0.25">
      <c r="A81" s="3" t="s">
        <v>36</v>
      </c>
      <c r="B81" s="3" t="s">
        <v>34</v>
      </c>
      <c r="C81" s="3" t="s">
        <v>9</v>
      </c>
      <c r="D81" s="3">
        <v>0</v>
      </c>
      <c r="E81" s="3">
        <v>133</v>
      </c>
      <c r="F81" s="3">
        <v>90</v>
      </c>
      <c r="G81" s="3">
        <v>29</v>
      </c>
      <c r="H81" s="3">
        <v>27</v>
      </c>
      <c r="I81" s="3">
        <v>16.5</v>
      </c>
      <c r="J81" s="3">
        <v>15</v>
      </c>
      <c r="K81">
        <v>1</v>
      </c>
      <c r="L81">
        <v>0</v>
      </c>
    </row>
    <row r="82" spans="1:12" x14ac:dyDescent="0.25">
      <c r="A82" s="3" t="s">
        <v>37</v>
      </c>
      <c r="B82" s="3" t="s">
        <v>35</v>
      </c>
      <c r="C82" s="3" t="s">
        <v>9</v>
      </c>
      <c r="D82" s="3">
        <v>0</v>
      </c>
      <c r="E82" s="1">
        <v>210</v>
      </c>
      <c r="F82" s="1">
        <v>170</v>
      </c>
      <c r="G82" s="1">
        <v>53</v>
      </c>
      <c r="H82" s="1">
        <v>50</v>
      </c>
      <c r="I82" s="1">
        <v>30</v>
      </c>
      <c r="J82" s="1">
        <v>240</v>
      </c>
      <c r="K82">
        <v>1</v>
      </c>
      <c r="L82" s="1">
        <v>0.1</v>
      </c>
    </row>
    <row r="83" spans="1:12" x14ac:dyDescent="0.25">
      <c r="A83" s="3" t="s">
        <v>38</v>
      </c>
      <c r="B83" s="3" t="s">
        <v>36</v>
      </c>
      <c r="C83" s="3" t="s">
        <v>9</v>
      </c>
      <c r="D83" s="3">
        <v>0</v>
      </c>
      <c r="E83" s="1">
        <v>85</v>
      </c>
      <c r="F83" s="1">
        <v>100</v>
      </c>
      <c r="G83" s="1">
        <v>25</v>
      </c>
      <c r="H83" s="1">
        <v>22</v>
      </c>
      <c r="I83" s="1">
        <v>15</v>
      </c>
      <c r="J83" s="1">
        <v>26</v>
      </c>
      <c r="K83">
        <v>1</v>
      </c>
      <c r="L83">
        <v>0</v>
      </c>
    </row>
    <row r="84" spans="1:12" x14ac:dyDescent="0.25">
      <c r="A84" s="3"/>
      <c r="B84" s="3" t="s">
        <v>92</v>
      </c>
      <c r="C84" t="s">
        <v>9</v>
      </c>
      <c r="D84">
        <v>0</v>
      </c>
      <c r="E84">
        <v>110</v>
      </c>
      <c r="F84">
        <v>95</v>
      </c>
      <c r="G84">
        <v>29</v>
      </c>
      <c r="H84">
        <v>28</v>
      </c>
      <c r="I84">
        <v>40</v>
      </c>
      <c r="J84">
        <f>I84-10</f>
        <v>30</v>
      </c>
      <c r="K84">
        <v>1</v>
      </c>
      <c r="L84">
        <v>0</v>
      </c>
    </row>
    <row r="85" spans="1:12" x14ac:dyDescent="0.25">
      <c r="A85" s="3"/>
      <c r="B85" s="3" t="s">
        <v>93</v>
      </c>
      <c r="C85" t="s">
        <v>9</v>
      </c>
      <c r="D85">
        <v>0</v>
      </c>
      <c r="E85">
        <v>67</v>
      </c>
      <c r="F85">
        <v>72</v>
      </c>
      <c r="G85">
        <v>23</v>
      </c>
      <c r="H85">
        <v>21</v>
      </c>
      <c r="I85">
        <v>30</v>
      </c>
      <c r="J85">
        <f>I85-10</f>
        <v>20</v>
      </c>
      <c r="K85">
        <v>1</v>
      </c>
      <c r="L85">
        <v>19.47</v>
      </c>
    </row>
    <row r="86" spans="1:12" x14ac:dyDescent="0.25">
      <c r="A86" s="3"/>
      <c r="B86" s="3" t="s">
        <v>94</v>
      </c>
      <c r="C86" t="s">
        <v>2</v>
      </c>
      <c r="D86">
        <v>1</v>
      </c>
      <c r="E86">
        <v>102</v>
      </c>
      <c r="F86">
        <v>76</v>
      </c>
      <c r="G86">
        <v>23</v>
      </c>
      <c r="H86">
        <v>22</v>
      </c>
      <c r="I86">
        <v>27.5</v>
      </c>
      <c r="J86">
        <f>I86-10</f>
        <v>17.5</v>
      </c>
      <c r="K86">
        <v>1</v>
      </c>
      <c r="L86">
        <v>0</v>
      </c>
    </row>
    <row r="87" spans="1:12" x14ac:dyDescent="0.25">
      <c r="A87" s="3"/>
      <c r="B87" s="3" t="s">
        <v>95</v>
      </c>
      <c r="C87" t="s">
        <v>2</v>
      </c>
      <c r="D87">
        <v>1</v>
      </c>
      <c r="E87">
        <v>120</v>
      </c>
      <c r="F87">
        <v>75</v>
      </c>
      <c r="G87">
        <v>27</v>
      </c>
      <c r="H87">
        <v>25</v>
      </c>
      <c r="I87">
        <v>26</v>
      </c>
      <c r="J87">
        <f>I87-10</f>
        <v>16</v>
      </c>
      <c r="K87">
        <v>1</v>
      </c>
      <c r="L87">
        <v>0</v>
      </c>
    </row>
    <row r="88" spans="1:12" x14ac:dyDescent="0.25">
      <c r="A88" s="3"/>
      <c r="B88" s="3" t="s">
        <v>96</v>
      </c>
      <c r="C88" t="s">
        <v>2</v>
      </c>
      <c r="D88">
        <v>1</v>
      </c>
      <c r="E88">
        <v>250</v>
      </c>
      <c r="F88">
        <v>230</v>
      </c>
      <c r="G88">
        <v>44</v>
      </c>
      <c r="H88">
        <v>40</v>
      </c>
      <c r="I88">
        <v>1145</v>
      </c>
      <c r="J88">
        <f>I88-1000</f>
        <v>145</v>
      </c>
      <c r="K88">
        <v>1</v>
      </c>
      <c r="L88">
        <v>0</v>
      </c>
    </row>
    <row r="89" spans="1:12" x14ac:dyDescent="0.25">
      <c r="A89" s="3"/>
      <c r="B89" s="3" t="s">
        <v>97</v>
      </c>
      <c r="C89" t="s">
        <v>2</v>
      </c>
      <c r="D89">
        <v>1</v>
      </c>
      <c r="E89">
        <v>161</v>
      </c>
      <c r="F89">
        <v>118</v>
      </c>
      <c r="G89">
        <v>35</v>
      </c>
      <c r="H89">
        <v>34</v>
      </c>
      <c r="I89">
        <v>83</v>
      </c>
      <c r="J89">
        <f>I89-10</f>
        <v>73</v>
      </c>
      <c r="K89">
        <v>1</v>
      </c>
      <c r="L89">
        <v>0</v>
      </c>
    </row>
    <row r="90" spans="1:12" x14ac:dyDescent="0.25">
      <c r="A90" s="3"/>
      <c r="B90" s="3" t="s">
        <v>98</v>
      </c>
      <c r="C90" t="s">
        <v>2</v>
      </c>
      <c r="D90">
        <v>1</v>
      </c>
      <c r="E90">
        <v>128</v>
      </c>
      <c r="F90">
        <v>95</v>
      </c>
      <c r="G90">
        <v>27</v>
      </c>
      <c r="H90">
        <v>26</v>
      </c>
      <c r="I90">
        <v>38</v>
      </c>
      <c r="J90">
        <f>I90-10</f>
        <v>28</v>
      </c>
      <c r="K90">
        <v>1</v>
      </c>
      <c r="L90">
        <v>0</v>
      </c>
    </row>
    <row r="91" spans="1:12" x14ac:dyDescent="0.25">
      <c r="A91" s="3"/>
      <c r="B91" s="3" t="s">
        <v>99</v>
      </c>
      <c r="C91" t="s">
        <v>2</v>
      </c>
      <c r="D91">
        <v>1</v>
      </c>
      <c r="E91">
        <v>118</v>
      </c>
      <c r="F91">
        <v>90</v>
      </c>
      <c r="G91">
        <v>26</v>
      </c>
      <c r="H91">
        <v>25</v>
      </c>
      <c r="I91">
        <v>29.5</v>
      </c>
      <c r="J91">
        <f>I91-10</f>
        <v>19.5</v>
      </c>
      <c r="K91">
        <v>1</v>
      </c>
      <c r="L91">
        <v>0</v>
      </c>
    </row>
    <row r="92" spans="1:12" x14ac:dyDescent="0.25">
      <c r="A92" s="3"/>
      <c r="B92" s="3" t="s">
        <v>100</v>
      </c>
      <c r="C92" t="s">
        <v>2</v>
      </c>
      <c r="D92">
        <v>1</v>
      </c>
      <c r="E92">
        <v>129</v>
      </c>
      <c r="F92">
        <v>105</v>
      </c>
      <c r="G92">
        <v>24</v>
      </c>
      <c r="H92">
        <v>22</v>
      </c>
      <c r="I92">
        <v>42</v>
      </c>
      <c r="J92">
        <f>I92-10</f>
        <v>32</v>
      </c>
      <c r="K92">
        <v>1</v>
      </c>
      <c r="L92">
        <v>0</v>
      </c>
    </row>
    <row r="93" spans="1:12" x14ac:dyDescent="0.25">
      <c r="A93" s="3"/>
      <c r="B93" s="3" t="s">
        <v>101</v>
      </c>
      <c r="C93" t="s">
        <v>2</v>
      </c>
      <c r="D93">
        <v>1</v>
      </c>
      <c r="E93">
        <v>250</v>
      </c>
      <c r="F93">
        <v>230</v>
      </c>
      <c r="G93">
        <v>43</v>
      </c>
      <c r="H93">
        <v>40</v>
      </c>
      <c r="I93">
        <v>1250</v>
      </c>
      <c r="J93">
        <f>I93-1000</f>
        <v>250</v>
      </c>
      <c r="K93">
        <v>1</v>
      </c>
      <c r="L93">
        <v>184.83</v>
      </c>
    </row>
    <row r="94" spans="1:12" x14ac:dyDescent="0.25">
      <c r="A94" s="3"/>
      <c r="B94" s="3" t="s">
        <v>102</v>
      </c>
      <c r="C94" t="s">
        <v>9</v>
      </c>
      <c r="D94">
        <v>0</v>
      </c>
      <c r="E94">
        <v>170</v>
      </c>
      <c r="F94">
        <v>30</v>
      </c>
      <c r="G94">
        <v>91</v>
      </c>
      <c r="H94">
        <v>90</v>
      </c>
      <c r="I94">
        <v>1950</v>
      </c>
      <c r="J94">
        <f>I94-1000</f>
        <v>950</v>
      </c>
      <c r="K94">
        <v>1</v>
      </c>
      <c r="L94">
        <v>0</v>
      </c>
    </row>
    <row r="95" spans="1:12" x14ac:dyDescent="0.25">
      <c r="A95" s="3"/>
    </row>
    <row r="96" spans="1:12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</sheetData>
  <autoFilter ref="A1:L94" xr:uid="{00000000-0009-0000-0000-000000000000}"/>
  <sortState xmlns:xlrd2="http://schemas.microsoft.com/office/spreadsheetml/2017/richdata2" ref="A2:L16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7"/>
  <sheetViews>
    <sheetView tabSelected="1" topLeftCell="A73" workbookViewId="0">
      <selection activeCell="D81" sqref="D81"/>
    </sheetView>
  </sheetViews>
  <sheetFormatPr defaultRowHeight="15" x14ac:dyDescent="0.25"/>
  <cols>
    <col min="1" max="1" width="12.5703125" customWidth="1"/>
    <col min="3" max="3" width="10" customWidth="1"/>
    <col min="4" max="4" width="24.85546875" bestFit="1" customWidth="1"/>
  </cols>
  <sheetData>
    <row r="1" spans="1:14" x14ac:dyDescent="0.25">
      <c r="B1" t="s">
        <v>295</v>
      </c>
      <c r="C1" t="s">
        <v>0</v>
      </c>
      <c r="D1" t="s">
        <v>306</v>
      </c>
      <c r="E1" s="2" t="s">
        <v>298</v>
      </c>
      <c r="F1" s="2" t="s">
        <v>299</v>
      </c>
      <c r="G1" s="2" t="s">
        <v>300</v>
      </c>
      <c r="H1" s="2" t="s">
        <v>355</v>
      </c>
      <c r="I1" s="2" t="s">
        <v>301</v>
      </c>
      <c r="J1" s="2" t="s">
        <v>7</v>
      </c>
      <c r="K1" s="2" t="s">
        <v>302</v>
      </c>
      <c r="L1" s="2" t="s">
        <v>303</v>
      </c>
      <c r="M1" s="2" t="s">
        <v>304</v>
      </c>
      <c r="N1" t="s">
        <v>103</v>
      </c>
    </row>
    <row r="2" spans="1:14" x14ac:dyDescent="0.25">
      <c r="A2" t="s">
        <v>357</v>
      </c>
      <c r="B2" s="6" t="s">
        <v>296</v>
      </c>
      <c r="C2" s="5" t="s">
        <v>19</v>
      </c>
      <c r="D2" s="5" t="s">
        <v>307</v>
      </c>
      <c r="E2">
        <v>73</v>
      </c>
      <c r="F2">
        <v>105</v>
      </c>
      <c r="G2">
        <v>12</v>
      </c>
      <c r="I2">
        <v>2</v>
      </c>
      <c r="J2">
        <v>14</v>
      </c>
      <c r="K2">
        <v>31</v>
      </c>
      <c r="L2">
        <v>0.1</v>
      </c>
      <c r="M2">
        <v>0</v>
      </c>
      <c r="N2">
        <v>1</v>
      </c>
    </row>
    <row r="3" spans="1:14" x14ac:dyDescent="0.25">
      <c r="A3" t="s">
        <v>357</v>
      </c>
      <c r="B3" s="6" t="s">
        <v>296</v>
      </c>
      <c r="C3" s="5" t="s">
        <v>20</v>
      </c>
      <c r="D3" s="5" t="s">
        <v>308</v>
      </c>
      <c r="E3">
        <v>79</v>
      </c>
      <c r="F3">
        <v>96</v>
      </c>
      <c r="G3">
        <v>22</v>
      </c>
      <c r="I3">
        <v>2</v>
      </c>
      <c r="J3">
        <v>13</v>
      </c>
      <c r="K3">
        <v>26</v>
      </c>
      <c r="L3">
        <v>0</v>
      </c>
      <c r="M3">
        <v>1</v>
      </c>
      <c r="N3">
        <v>1</v>
      </c>
    </row>
    <row r="4" spans="1:14" x14ac:dyDescent="0.25">
      <c r="A4" t="s">
        <v>357</v>
      </c>
      <c r="B4" s="6" t="s">
        <v>296</v>
      </c>
      <c r="C4" s="5" t="s">
        <v>21</v>
      </c>
      <c r="D4" s="5" t="s">
        <v>307</v>
      </c>
      <c r="E4">
        <v>65</v>
      </c>
      <c r="F4">
        <v>120</v>
      </c>
      <c r="G4">
        <v>19</v>
      </c>
      <c r="I4">
        <v>1</v>
      </c>
      <c r="J4">
        <v>19.5</v>
      </c>
      <c r="K4">
        <v>44.5</v>
      </c>
      <c r="L4">
        <v>23.63</v>
      </c>
      <c r="M4">
        <v>1</v>
      </c>
      <c r="N4">
        <v>1</v>
      </c>
    </row>
    <row r="5" spans="1:14" x14ac:dyDescent="0.25">
      <c r="A5" t="s">
        <v>357</v>
      </c>
      <c r="B5" s="6" t="s">
        <v>296</v>
      </c>
      <c r="C5" s="5" t="s">
        <v>22</v>
      </c>
      <c r="D5" s="5" t="s">
        <v>307</v>
      </c>
      <c r="E5">
        <v>73</v>
      </c>
      <c r="F5">
        <v>115</v>
      </c>
      <c r="G5">
        <v>19</v>
      </c>
      <c r="I5">
        <v>2</v>
      </c>
      <c r="J5">
        <v>12</v>
      </c>
      <c r="K5">
        <v>38</v>
      </c>
      <c r="L5">
        <v>0</v>
      </c>
      <c r="M5">
        <v>0</v>
      </c>
      <c r="N5">
        <v>1</v>
      </c>
    </row>
    <row r="6" spans="1:14" x14ac:dyDescent="0.25">
      <c r="A6" t="s">
        <v>357</v>
      </c>
      <c r="B6" s="6" t="s">
        <v>296</v>
      </c>
      <c r="C6" s="5" t="s">
        <v>23</v>
      </c>
      <c r="D6" s="5" t="s">
        <v>309</v>
      </c>
      <c r="E6">
        <v>65</v>
      </c>
      <c r="F6">
        <v>82</v>
      </c>
      <c r="G6">
        <v>20</v>
      </c>
      <c r="I6">
        <v>2</v>
      </c>
      <c r="J6">
        <v>12.5</v>
      </c>
      <c r="K6">
        <v>10</v>
      </c>
      <c r="L6">
        <v>0</v>
      </c>
      <c r="M6">
        <v>1</v>
      </c>
      <c r="N6">
        <v>1</v>
      </c>
    </row>
    <row r="7" spans="1:14" x14ac:dyDescent="0.25">
      <c r="A7" t="s">
        <v>357</v>
      </c>
      <c r="B7" s="6" t="s">
        <v>296</v>
      </c>
      <c r="C7" s="5" t="s">
        <v>24</v>
      </c>
      <c r="D7" s="5" t="s">
        <v>307</v>
      </c>
      <c r="E7">
        <v>64</v>
      </c>
      <c r="F7">
        <v>105</v>
      </c>
      <c r="G7">
        <v>17</v>
      </c>
      <c r="I7">
        <v>2</v>
      </c>
      <c r="J7">
        <v>10</v>
      </c>
      <c r="K7">
        <v>41</v>
      </c>
      <c r="L7">
        <v>0</v>
      </c>
      <c r="M7">
        <v>1</v>
      </c>
      <c r="N7">
        <v>1</v>
      </c>
    </row>
    <row r="8" spans="1:14" x14ac:dyDescent="0.25">
      <c r="A8" t="s">
        <v>357</v>
      </c>
      <c r="B8" s="6" t="s">
        <v>296</v>
      </c>
      <c r="C8" s="5" t="s">
        <v>25</v>
      </c>
      <c r="D8" s="5" t="s">
        <v>310</v>
      </c>
      <c r="E8">
        <v>135</v>
      </c>
      <c r="F8">
        <v>110</v>
      </c>
      <c r="G8">
        <v>14</v>
      </c>
      <c r="I8">
        <v>1</v>
      </c>
      <c r="J8">
        <v>18</v>
      </c>
      <c r="K8">
        <v>22.5</v>
      </c>
      <c r="L8">
        <v>0</v>
      </c>
      <c r="M8">
        <v>1</v>
      </c>
      <c r="N8">
        <v>1</v>
      </c>
    </row>
    <row r="9" spans="1:14" x14ac:dyDescent="0.25">
      <c r="A9" t="s">
        <v>357</v>
      </c>
      <c r="B9" s="6" t="s">
        <v>296</v>
      </c>
      <c r="C9" s="5" t="s">
        <v>26</v>
      </c>
      <c r="D9" s="5" t="s">
        <v>311</v>
      </c>
      <c r="E9">
        <v>105</v>
      </c>
      <c r="F9">
        <v>115</v>
      </c>
      <c r="G9">
        <v>27</v>
      </c>
      <c r="I9">
        <v>3</v>
      </c>
      <c r="J9">
        <v>16</v>
      </c>
      <c r="K9">
        <v>66.5</v>
      </c>
      <c r="L9">
        <v>0</v>
      </c>
      <c r="M9">
        <v>1</v>
      </c>
      <c r="N9">
        <v>1</v>
      </c>
    </row>
    <row r="10" spans="1:14" x14ac:dyDescent="0.25">
      <c r="A10" t="s">
        <v>357</v>
      </c>
      <c r="B10" s="6" t="s">
        <v>296</v>
      </c>
      <c r="C10" s="5" t="s">
        <v>10</v>
      </c>
      <c r="D10" s="5" t="s">
        <v>312</v>
      </c>
      <c r="E10">
        <v>90</v>
      </c>
      <c r="F10">
        <v>100</v>
      </c>
      <c r="G10">
        <v>25</v>
      </c>
      <c r="I10">
        <v>2</v>
      </c>
      <c r="J10">
        <v>18</v>
      </c>
      <c r="K10">
        <v>27.5</v>
      </c>
      <c r="L10">
        <v>0</v>
      </c>
      <c r="M10">
        <v>1</v>
      </c>
      <c r="N10">
        <v>1</v>
      </c>
    </row>
    <row r="11" spans="1:14" x14ac:dyDescent="0.25">
      <c r="A11" t="s">
        <v>357</v>
      </c>
      <c r="B11" s="6" t="s">
        <v>296</v>
      </c>
      <c r="C11" s="5" t="s">
        <v>11</v>
      </c>
      <c r="D11" s="5" t="s">
        <v>312</v>
      </c>
      <c r="E11">
        <v>91</v>
      </c>
      <c r="F11">
        <v>121</v>
      </c>
      <c r="G11">
        <v>24</v>
      </c>
      <c r="I11">
        <v>2</v>
      </c>
      <c r="J11">
        <v>17</v>
      </c>
      <c r="K11">
        <v>42</v>
      </c>
      <c r="L11">
        <v>0</v>
      </c>
      <c r="M11">
        <v>1</v>
      </c>
      <c r="N11">
        <v>1</v>
      </c>
    </row>
    <row r="12" spans="1:14" x14ac:dyDescent="0.25">
      <c r="A12" t="s">
        <v>357</v>
      </c>
      <c r="B12" s="6" t="s">
        <v>296</v>
      </c>
      <c r="C12" s="5" t="s">
        <v>12</v>
      </c>
      <c r="D12" s="5" t="s">
        <v>313</v>
      </c>
      <c r="E12">
        <v>97</v>
      </c>
      <c r="F12">
        <v>110.5</v>
      </c>
      <c r="G12">
        <v>25</v>
      </c>
      <c r="I12">
        <v>2</v>
      </c>
      <c r="J12">
        <v>17</v>
      </c>
      <c r="K12">
        <v>30</v>
      </c>
      <c r="L12">
        <v>0</v>
      </c>
      <c r="M12">
        <v>1</v>
      </c>
      <c r="N12">
        <v>1</v>
      </c>
    </row>
    <row r="13" spans="1:14" x14ac:dyDescent="0.25">
      <c r="A13" t="s">
        <v>357</v>
      </c>
      <c r="B13" s="6" t="s">
        <v>296</v>
      </c>
      <c r="C13" s="5" t="s">
        <v>13</v>
      </c>
      <c r="D13" s="5" t="s">
        <v>312</v>
      </c>
      <c r="E13">
        <v>82</v>
      </c>
      <c r="F13">
        <v>120</v>
      </c>
      <c r="G13">
        <v>25</v>
      </c>
      <c r="I13">
        <v>2</v>
      </c>
      <c r="J13">
        <v>16</v>
      </c>
      <c r="K13">
        <v>27</v>
      </c>
      <c r="L13">
        <v>0</v>
      </c>
      <c r="M13">
        <v>1</v>
      </c>
      <c r="N13">
        <v>1</v>
      </c>
    </row>
    <row r="14" spans="1:14" x14ac:dyDescent="0.25">
      <c r="A14" t="s">
        <v>357</v>
      </c>
      <c r="B14" s="6" t="s">
        <v>296</v>
      </c>
      <c r="C14" s="5" t="s">
        <v>14</v>
      </c>
      <c r="D14" s="5" t="s">
        <v>311</v>
      </c>
      <c r="E14">
        <v>90</v>
      </c>
      <c r="F14">
        <v>120</v>
      </c>
      <c r="G14">
        <v>28</v>
      </c>
      <c r="I14">
        <v>2</v>
      </c>
      <c r="J14">
        <v>15</v>
      </c>
      <c r="K14">
        <v>66</v>
      </c>
      <c r="L14">
        <v>0</v>
      </c>
      <c r="M14">
        <v>1</v>
      </c>
      <c r="N14">
        <v>0</v>
      </c>
    </row>
    <row r="15" spans="1:14" x14ac:dyDescent="0.25">
      <c r="A15" t="s">
        <v>357</v>
      </c>
      <c r="B15" s="6" t="s">
        <v>296</v>
      </c>
      <c r="C15" s="5" t="s">
        <v>331</v>
      </c>
      <c r="D15" s="5" t="s">
        <v>314</v>
      </c>
      <c r="E15">
        <v>136</v>
      </c>
      <c r="F15">
        <v>80</v>
      </c>
      <c r="G15">
        <v>25</v>
      </c>
      <c r="H15">
        <f>G15-I15</f>
        <v>23</v>
      </c>
      <c r="I15">
        <v>2</v>
      </c>
      <c r="J15">
        <v>16</v>
      </c>
      <c r="K15">
        <v>17</v>
      </c>
      <c r="L15">
        <v>0</v>
      </c>
      <c r="M15">
        <v>1</v>
      </c>
      <c r="N15">
        <v>1</v>
      </c>
    </row>
    <row r="16" spans="1:14" x14ac:dyDescent="0.25">
      <c r="A16" t="s">
        <v>357</v>
      </c>
      <c r="B16" s="6" t="s">
        <v>296</v>
      </c>
      <c r="C16" s="5" t="s">
        <v>16</v>
      </c>
      <c r="D16" s="5" t="s">
        <v>312</v>
      </c>
      <c r="E16">
        <v>95</v>
      </c>
      <c r="F16">
        <v>110</v>
      </c>
      <c r="G16">
        <v>26</v>
      </c>
      <c r="I16">
        <v>3</v>
      </c>
      <c r="J16">
        <v>21.8</v>
      </c>
      <c r="K16">
        <v>26.5</v>
      </c>
      <c r="L16">
        <v>0</v>
      </c>
      <c r="M16">
        <v>1</v>
      </c>
      <c r="N16">
        <v>0</v>
      </c>
    </row>
    <row r="17" spans="1:14" x14ac:dyDescent="0.25">
      <c r="A17" t="s">
        <v>357</v>
      </c>
      <c r="B17" s="6" t="s">
        <v>296</v>
      </c>
      <c r="C17" s="5" t="s">
        <v>17</v>
      </c>
      <c r="D17" s="5" t="s">
        <v>308</v>
      </c>
      <c r="E17">
        <v>70</v>
      </c>
      <c r="F17">
        <v>95</v>
      </c>
      <c r="G17">
        <v>20</v>
      </c>
      <c r="I17">
        <v>2</v>
      </c>
      <c r="J17">
        <v>13</v>
      </c>
      <c r="K17">
        <v>7.5</v>
      </c>
      <c r="L17">
        <v>0</v>
      </c>
      <c r="M17">
        <v>1</v>
      </c>
      <c r="N17">
        <v>1</v>
      </c>
    </row>
    <row r="18" spans="1:14" x14ac:dyDescent="0.25">
      <c r="A18" t="s">
        <v>357</v>
      </c>
      <c r="B18" s="7" t="s">
        <v>296</v>
      </c>
      <c r="C18" s="5" t="s">
        <v>18</v>
      </c>
      <c r="D18" s="5" t="s">
        <v>307</v>
      </c>
      <c r="E18">
        <v>70</v>
      </c>
      <c r="F18">
        <v>120</v>
      </c>
      <c r="G18">
        <v>18</v>
      </c>
      <c r="I18">
        <v>2</v>
      </c>
      <c r="J18">
        <v>10</v>
      </c>
      <c r="K18">
        <v>32.5</v>
      </c>
      <c r="L18" s="4">
        <v>43.67</v>
      </c>
      <c r="M18">
        <v>0</v>
      </c>
      <c r="N18">
        <v>1</v>
      </c>
    </row>
    <row r="19" spans="1:14" x14ac:dyDescent="0.25">
      <c r="A19" t="s">
        <v>357</v>
      </c>
      <c r="B19" s="7" t="s">
        <v>296</v>
      </c>
      <c r="C19" s="5" t="s">
        <v>332</v>
      </c>
      <c r="D19" s="5" t="s">
        <v>314</v>
      </c>
      <c r="E19">
        <v>128</v>
      </c>
      <c r="F19">
        <v>95</v>
      </c>
      <c r="G19">
        <v>27</v>
      </c>
      <c r="H19">
        <f t="shared" ref="H19:H21" si="0">G19-I19</f>
        <v>26</v>
      </c>
      <c r="I19">
        <v>1</v>
      </c>
      <c r="J19">
        <v>16</v>
      </c>
      <c r="K19">
        <v>28</v>
      </c>
      <c r="L19">
        <v>0</v>
      </c>
      <c r="M19">
        <v>1</v>
      </c>
      <c r="N19">
        <v>1</v>
      </c>
    </row>
    <row r="20" spans="1:14" x14ac:dyDescent="0.25">
      <c r="A20" t="s">
        <v>357</v>
      </c>
      <c r="B20" s="7" t="s">
        <v>296</v>
      </c>
      <c r="C20" s="5" t="s">
        <v>333</v>
      </c>
      <c r="D20" s="5" t="s">
        <v>314</v>
      </c>
      <c r="E20">
        <v>118</v>
      </c>
      <c r="F20">
        <v>90</v>
      </c>
      <c r="G20">
        <v>26</v>
      </c>
      <c r="H20">
        <f t="shared" si="0"/>
        <v>25</v>
      </c>
      <c r="I20">
        <v>1</v>
      </c>
      <c r="J20">
        <v>15</v>
      </c>
      <c r="K20">
        <v>19.5</v>
      </c>
      <c r="L20">
        <v>0</v>
      </c>
      <c r="M20">
        <v>1</v>
      </c>
      <c r="N20">
        <v>1</v>
      </c>
    </row>
    <row r="21" spans="1:14" x14ac:dyDescent="0.25">
      <c r="A21" t="s">
        <v>357</v>
      </c>
      <c r="B21" s="7" t="s">
        <v>296</v>
      </c>
      <c r="C21" s="5" t="s">
        <v>334</v>
      </c>
      <c r="D21" s="5" t="s">
        <v>314</v>
      </c>
      <c r="E21">
        <v>129</v>
      </c>
      <c r="F21">
        <v>105</v>
      </c>
      <c r="G21">
        <v>24</v>
      </c>
      <c r="H21">
        <f t="shared" si="0"/>
        <v>22</v>
      </c>
      <c r="I21">
        <v>2</v>
      </c>
      <c r="J21">
        <v>17</v>
      </c>
      <c r="K21">
        <v>32</v>
      </c>
      <c r="L21">
        <v>0</v>
      </c>
      <c r="M21">
        <v>1</v>
      </c>
      <c r="N21">
        <v>1</v>
      </c>
    </row>
    <row r="22" spans="1:14" x14ac:dyDescent="0.25">
      <c r="A22" t="s">
        <v>357</v>
      </c>
      <c r="B22" s="7" t="s">
        <v>296</v>
      </c>
      <c r="C22" s="5" t="s">
        <v>101</v>
      </c>
      <c r="D22" s="5" t="s">
        <v>315</v>
      </c>
      <c r="E22">
        <v>250</v>
      </c>
      <c r="F22">
        <v>230</v>
      </c>
      <c r="G22">
        <v>43</v>
      </c>
      <c r="I22">
        <v>3</v>
      </c>
      <c r="J22">
        <v>32</v>
      </c>
      <c r="K22">
        <v>250</v>
      </c>
      <c r="L22">
        <v>184.83</v>
      </c>
      <c r="M22">
        <v>1</v>
      </c>
      <c r="N22">
        <v>1</v>
      </c>
    </row>
    <row r="23" spans="1:14" x14ac:dyDescent="0.25">
      <c r="A23" t="s">
        <v>357</v>
      </c>
      <c r="B23" s="7" t="s">
        <v>296</v>
      </c>
      <c r="C23" s="5" t="s">
        <v>102</v>
      </c>
      <c r="D23" s="5" t="s">
        <v>316</v>
      </c>
      <c r="E23">
        <v>30</v>
      </c>
      <c r="F23">
        <v>170</v>
      </c>
      <c r="G23">
        <v>91</v>
      </c>
      <c r="I23">
        <v>1</v>
      </c>
      <c r="J23">
        <v>30</v>
      </c>
      <c r="K23">
        <v>950</v>
      </c>
      <c r="L23">
        <v>0</v>
      </c>
      <c r="M23">
        <v>1</v>
      </c>
      <c r="N23">
        <v>0</v>
      </c>
    </row>
    <row r="24" spans="1:14" x14ac:dyDescent="0.25">
      <c r="A24" t="s">
        <v>357</v>
      </c>
      <c r="B24" s="7" t="s">
        <v>296</v>
      </c>
      <c r="C24" s="5" t="s">
        <v>90</v>
      </c>
      <c r="D24" s="5" t="s">
        <v>317</v>
      </c>
      <c r="E24">
        <v>160</v>
      </c>
      <c r="F24">
        <v>120</v>
      </c>
      <c r="G24">
        <v>35</v>
      </c>
      <c r="I24">
        <v>1</v>
      </c>
      <c r="J24">
        <v>22</v>
      </c>
      <c r="K24">
        <v>49</v>
      </c>
      <c r="L24">
        <v>0</v>
      </c>
      <c r="M24">
        <v>1</v>
      </c>
      <c r="N24">
        <v>1</v>
      </c>
    </row>
    <row r="25" spans="1:14" x14ac:dyDescent="0.25">
      <c r="A25" t="s">
        <v>357</v>
      </c>
      <c r="B25" s="7" t="s">
        <v>296</v>
      </c>
      <c r="C25" s="5" t="s">
        <v>91</v>
      </c>
      <c r="D25" s="5" t="s">
        <v>317</v>
      </c>
      <c r="E25">
        <v>188</v>
      </c>
      <c r="F25">
        <v>156</v>
      </c>
      <c r="G25">
        <v>35</v>
      </c>
      <c r="I25">
        <v>1</v>
      </c>
      <c r="J25">
        <v>26</v>
      </c>
      <c r="K25">
        <v>95</v>
      </c>
      <c r="L25">
        <v>0</v>
      </c>
      <c r="M25">
        <v>1</v>
      </c>
      <c r="N25">
        <v>0</v>
      </c>
    </row>
    <row r="26" spans="1:14" x14ac:dyDescent="0.25">
      <c r="A26" t="s">
        <v>357</v>
      </c>
      <c r="B26" s="7" t="s">
        <v>296</v>
      </c>
      <c r="C26" s="5" t="s">
        <v>335</v>
      </c>
      <c r="D26" s="5" t="s">
        <v>314</v>
      </c>
      <c r="E26">
        <v>110</v>
      </c>
      <c r="F26">
        <v>95</v>
      </c>
      <c r="G26">
        <v>29</v>
      </c>
      <c r="H26">
        <f>G26-I26</f>
        <v>28</v>
      </c>
      <c r="I26">
        <v>1</v>
      </c>
      <c r="J26">
        <v>17</v>
      </c>
      <c r="K26">
        <v>30</v>
      </c>
      <c r="L26">
        <v>0</v>
      </c>
      <c r="M26">
        <v>1</v>
      </c>
      <c r="N26">
        <v>0</v>
      </c>
    </row>
    <row r="27" spans="1:14" x14ac:dyDescent="0.25">
      <c r="A27" t="s">
        <v>357</v>
      </c>
      <c r="B27" s="7" t="s">
        <v>296</v>
      </c>
      <c r="C27" s="5" t="s">
        <v>93</v>
      </c>
      <c r="D27" s="5" t="s">
        <v>318</v>
      </c>
      <c r="E27">
        <v>67</v>
      </c>
      <c r="F27">
        <v>72</v>
      </c>
      <c r="G27">
        <v>23</v>
      </c>
      <c r="I27">
        <v>2</v>
      </c>
      <c r="J27">
        <v>15</v>
      </c>
      <c r="K27">
        <v>20</v>
      </c>
      <c r="L27">
        <v>19.47</v>
      </c>
      <c r="M27">
        <v>1</v>
      </c>
      <c r="N27">
        <v>0</v>
      </c>
    </row>
    <row r="28" spans="1:14" x14ac:dyDescent="0.25">
      <c r="A28" t="s">
        <v>357</v>
      </c>
      <c r="B28" s="7" t="s">
        <v>296</v>
      </c>
      <c r="C28" s="5" t="s">
        <v>336</v>
      </c>
      <c r="D28" s="5" t="s">
        <v>314</v>
      </c>
      <c r="E28">
        <v>102</v>
      </c>
      <c r="F28">
        <v>76</v>
      </c>
      <c r="G28">
        <v>23</v>
      </c>
      <c r="H28">
        <f t="shared" ref="H28:H29" si="1">G28-I28</f>
        <v>22</v>
      </c>
      <c r="I28">
        <v>1</v>
      </c>
      <c r="J28">
        <v>15</v>
      </c>
      <c r="K28">
        <v>17.5</v>
      </c>
      <c r="L28">
        <v>0</v>
      </c>
      <c r="M28">
        <v>1</v>
      </c>
      <c r="N28">
        <v>1</v>
      </c>
    </row>
    <row r="29" spans="1:14" x14ac:dyDescent="0.25">
      <c r="B29" t="s">
        <v>297</v>
      </c>
      <c r="C29" s="5" t="s">
        <v>360</v>
      </c>
      <c r="D29" s="5" t="s">
        <v>314</v>
      </c>
      <c r="E29">
        <v>120</v>
      </c>
      <c r="F29">
        <v>75</v>
      </c>
      <c r="G29">
        <v>27</v>
      </c>
      <c r="H29">
        <f t="shared" si="1"/>
        <v>25</v>
      </c>
      <c r="I29">
        <v>2</v>
      </c>
      <c r="J29">
        <v>15</v>
      </c>
      <c r="K29">
        <v>16</v>
      </c>
      <c r="L29">
        <v>0</v>
      </c>
      <c r="M29">
        <v>1</v>
      </c>
      <c r="N29">
        <v>1</v>
      </c>
    </row>
    <row r="30" spans="1:14" x14ac:dyDescent="0.25">
      <c r="A30" t="s">
        <v>357</v>
      </c>
      <c r="B30" s="7" t="s">
        <v>296</v>
      </c>
      <c r="C30" s="5" t="s">
        <v>96</v>
      </c>
      <c r="D30" s="5" t="s">
        <v>315</v>
      </c>
      <c r="E30">
        <v>250</v>
      </c>
      <c r="F30">
        <v>230</v>
      </c>
      <c r="G30">
        <v>44</v>
      </c>
      <c r="I30">
        <v>4</v>
      </c>
      <c r="J30">
        <v>40</v>
      </c>
      <c r="K30">
        <v>145</v>
      </c>
      <c r="L30">
        <v>0</v>
      </c>
      <c r="M30">
        <v>1</v>
      </c>
      <c r="N30">
        <v>1</v>
      </c>
    </row>
    <row r="31" spans="1:14" x14ac:dyDescent="0.25">
      <c r="A31" t="s">
        <v>357</v>
      </c>
      <c r="B31" s="7" t="s">
        <v>296</v>
      </c>
      <c r="C31" s="5" t="s">
        <v>97</v>
      </c>
      <c r="D31" s="5" t="s">
        <v>317</v>
      </c>
      <c r="E31">
        <v>161</v>
      </c>
      <c r="F31">
        <v>118</v>
      </c>
      <c r="G31">
        <v>35</v>
      </c>
      <c r="I31">
        <v>1</v>
      </c>
      <c r="J31">
        <v>23</v>
      </c>
      <c r="K31">
        <v>73</v>
      </c>
      <c r="L31">
        <v>0</v>
      </c>
      <c r="M31">
        <v>1</v>
      </c>
      <c r="N31">
        <v>1</v>
      </c>
    </row>
    <row r="32" spans="1:14" x14ac:dyDescent="0.25">
      <c r="A32" t="s">
        <v>357</v>
      </c>
      <c r="B32" s="8" t="s">
        <v>296</v>
      </c>
      <c r="C32" s="5" t="s">
        <v>27</v>
      </c>
      <c r="D32" s="5" t="s">
        <v>311</v>
      </c>
      <c r="E32">
        <v>93</v>
      </c>
      <c r="F32">
        <v>127</v>
      </c>
      <c r="G32">
        <v>28</v>
      </c>
      <c r="I32">
        <v>3</v>
      </c>
      <c r="J32">
        <v>20</v>
      </c>
      <c r="K32">
        <v>37.5</v>
      </c>
      <c r="L32">
        <v>26.07</v>
      </c>
      <c r="M32">
        <v>1</v>
      </c>
      <c r="N32">
        <v>1</v>
      </c>
    </row>
    <row r="33" spans="1:14" x14ac:dyDescent="0.25">
      <c r="B33" s="9" t="s">
        <v>297</v>
      </c>
      <c r="C33" s="5" t="s">
        <v>28</v>
      </c>
      <c r="D33" s="5" t="s">
        <v>315</v>
      </c>
      <c r="E33" s="3">
        <v>360</v>
      </c>
      <c r="F33" s="3">
        <v>330</v>
      </c>
      <c r="G33" s="3">
        <v>60</v>
      </c>
      <c r="H33" s="3"/>
      <c r="I33">
        <v>4</v>
      </c>
      <c r="J33" s="3">
        <v>40</v>
      </c>
      <c r="K33" s="3">
        <v>1000</v>
      </c>
      <c r="L33">
        <v>0</v>
      </c>
      <c r="M33">
        <v>1</v>
      </c>
      <c r="N33" s="3">
        <v>1</v>
      </c>
    </row>
    <row r="34" spans="1:14" x14ac:dyDescent="0.25">
      <c r="A34" t="s">
        <v>357</v>
      </c>
      <c r="B34" s="9" t="s">
        <v>296</v>
      </c>
      <c r="C34" s="5" t="s">
        <v>337</v>
      </c>
      <c r="D34" s="5" t="s">
        <v>314</v>
      </c>
      <c r="E34" s="3">
        <v>125</v>
      </c>
      <c r="F34" s="3">
        <v>106</v>
      </c>
      <c r="G34" s="3">
        <v>26.5</v>
      </c>
      <c r="H34">
        <f t="shared" ref="H34:H36" si="2">G34-I34</f>
        <v>25</v>
      </c>
      <c r="I34">
        <v>1.5</v>
      </c>
      <c r="J34" s="3">
        <v>17</v>
      </c>
      <c r="K34" s="3">
        <v>24.5</v>
      </c>
      <c r="L34">
        <v>0</v>
      </c>
      <c r="M34">
        <v>1</v>
      </c>
      <c r="N34" s="3">
        <v>1</v>
      </c>
    </row>
    <row r="35" spans="1:14" x14ac:dyDescent="0.25">
      <c r="B35" s="10" t="s">
        <v>297</v>
      </c>
      <c r="C35" s="5" t="s">
        <v>361</v>
      </c>
      <c r="D35" s="5" t="s">
        <v>314</v>
      </c>
      <c r="E35" s="3">
        <v>110</v>
      </c>
      <c r="F35" s="3">
        <v>85</v>
      </c>
      <c r="G35" s="3">
        <v>26</v>
      </c>
      <c r="H35">
        <f t="shared" si="2"/>
        <v>24.5</v>
      </c>
      <c r="I35">
        <v>1.5</v>
      </c>
      <c r="J35" s="3">
        <v>12</v>
      </c>
      <c r="K35" s="3">
        <v>5.5</v>
      </c>
      <c r="L35">
        <v>0</v>
      </c>
      <c r="M35">
        <v>1</v>
      </c>
      <c r="N35" s="3">
        <v>1</v>
      </c>
    </row>
    <row r="36" spans="1:14" x14ac:dyDescent="0.25">
      <c r="A36" t="s">
        <v>357</v>
      </c>
      <c r="B36" s="9" t="s">
        <v>296</v>
      </c>
      <c r="C36" s="5" t="s">
        <v>338</v>
      </c>
      <c r="D36" s="5" t="s">
        <v>314</v>
      </c>
      <c r="E36" s="3">
        <v>120</v>
      </c>
      <c r="F36" s="3">
        <v>90</v>
      </c>
      <c r="G36" s="3">
        <v>26.5</v>
      </c>
      <c r="H36">
        <f t="shared" si="2"/>
        <v>24.5</v>
      </c>
      <c r="I36">
        <v>2</v>
      </c>
      <c r="J36" s="3">
        <v>14</v>
      </c>
      <c r="K36" s="3">
        <v>8.5</v>
      </c>
      <c r="L36">
        <v>0</v>
      </c>
      <c r="M36">
        <v>1</v>
      </c>
      <c r="N36" s="3">
        <v>0</v>
      </c>
    </row>
    <row r="37" spans="1:14" x14ac:dyDescent="0.25">
      <c r="A37" t="s">
        <v>357</v>
      </c>
      <c r="B37" s="9" t="s">
        <v>296</v>
      </c>
      <c r="C37" s="5" t="s">
        <v>32</v>
      </c>
      <c r="D37" s="5" t="s">
        <v>318</v>
      </c>
      <c r="E37" s="3">
        <v>90</v>
      </c>
      <c r="F37" s="3">
        <v>125</v>
      </c>
      <c r="G37" s="3">
        <v>28</v>
      </c>
      <c r="H37" s="3"/>
      <c r="I37">
        <v>3</v>
      </c>
      <c r="J37" s="3">
        <v>15</v>
      </c>
      <c r="K37" s="3">
        <v>34.5</v>
      </c>
      <c r="L37">
        <v>0</v>
      </c>
      <c r="M37">
        <v>1</v>
      </c>
      <c r="N37" s="3">
        <v>1</v>
      </c>
    </row>
    <row r="38" spans="1:14" x14ac:dyDescent="0.25">
      <c r="A38" t="s">
        <v>357</v>
      </c>
      <c r="B38" s="9" t="s">
        <v>296</v>
      </c>
      <c r="C38" s="5" t="s">
        <v>339</v>
      </c>
      <c r="D38" s="5" t="s">
        <v>314</v>
      </c>
      <c r="E38" s="3">
        <v>150</v>
      </c>
      <c r="F38" s="3">
        <v>103</v>
      </c>
      <c r="G38" s="3">
        <v>30</v>
      </c>
      <c r="H38">
        <f t="shared" ref="H38:H39" si="3">G38-I38</f>
        <v>28</v>
      </c>
      <c r="I38">
        <v>2</v>
      </c>
      <c r="J38" s="3">
        <v>22</v>
      </c>
      <c r="K38" s="3">
        <v>21</v>
      </c>
      <c r="L38">
        <v>0</v>
      </c>
      <c r="M38">
        <v>1</v>
      </c>
      <c r="N38" s="3">
        <v>0</v>
      </c>
    </row>
    <row r="39" spans="1:14" x14ac:dyDescent="0.25">
      <c r="A39" t="s">
        <v>357</v>
      </c>
      <c r="B39" s="7" t="s">
        <v>296</v>
      </c>
      <c r="C39" s="5" t="s">
        <v>340</v>
      </c>
      <c r="D39" s="5" t="s">
        <v>314</v>
      </c>
      <c r="E39" s="3">
        <v>133</v>
      </c>
      <c r="F39" s="3">
        <v>90</v>
      </c>
      <c r="G39" s="3">
        <v>29</v>
      </c>
      <c r="H39">
        <f t="shared" si="3"/>
        <v>27</v>
      </c>
      <c r="I39">
        <v>2</v>
      </c>
      <c r="J39" s="3">
        <v>16.5</v>
      </c>
      <c r="K39" s="3">
        <v>15</v>
      </c>
      <c r="L39">
        <v>0</v>
      </c>
      <c r="M39">
        <v>1</v>
      </c>
      <c r="N39" s="3">
        <v>0</v>
      </c>
    </row>
    <row r="40" spans="1:14" x14ac:dyDescent="0.25">
      <c r="A40" t="s">
        <v>357</v>
      </c>
      <c r="B40" s="9" t="s">
        <v>296</v>
      </c>
      <c r="C40" s="5" t="s">
        <v>48</v>
      </c>
      <c r="D40" s="5" t="s">
        <v>312</v>
      </c>
      <c r="E40">
        <v>85</v>
      </c>
      <c r="F40">
        <v>95</v>
      </c>
      <c r="G40">
        <v>25</v>
      </c>
      <c r="I40">
        <v>2.5</v>
      </c>
      <c r="J40">
        <v>18</v>
      </c>
      <c r="K40">
        <v>45</v>
      </c>
      <c r="L40">
        <v>18.86</v>
      </c>
      <c r="M40">
        <v>1</v>
      </c>
      <c r="N40">
        <v>0</v>
      </c>
    </row>
    <row r="41" spans="1:14" x14ac:dyDescent="0.25">
      <c r="A41" t="s">
        <v>357</v>
      </c>
      <c r="B41" s="9" t="s">
        <v>296</v>
      </c>
      <c r="C41" s="5" t="s">
        <v>49</v>
      </c>
      <c r="D41" s="5" t="s">
        <v>312</v>
      </c>
      <c r="E41">
        <v>80</v>
      </c>
      <c r="F41">
        <v>90</v>
      </c>
      <c r="G41">
        <v>25</v>
      </c>
      <c r="I41">
        <v>2.5</v>
      </c>
      <c r="J41">
        <v>16</v>
      </c>
      <c r="K41">
        <v>44</v>
      </c>
      <c r="L41">
        <v>0.1</v>
      </c>
      <c r="M41">
        <v>1</v>
      </c>
      <c r="N41">
        <v>0</v>
      </c>
    </row>
    <row r="42" spans="1:14" x14ac:dyDescent="0.25">
      <c r="A42" t="s">
        <v>357</v>
      </c>
      <c r="B42" s="9" t="s">
        <v>296</v>
      </c>
      <c r="C42" s="5" t="s">
        <v>50</v>
      </c>
      <c r="D42" s="5" t="s">
        <v>315</v>
      </c>
      <c r="E42">
        <v>240</v>
      </c>
      <c r="F42">
        <v>200</v>
      </c>
      <c r="G42">
        <v>46</v>
      </c>
      <c r="I42">
        <v>6</v>
      </c>
      <c r="J42">
        <v>30</v>
      </c>
      <c r="K42">
        <v>250</v>
      </c>
      <c r="L42">
        <v>0</v>
      </c>
      <c r="M42">
        <v>1</v>
      </c>
      <c r="N42">
        <v>1</v>
      </c>
    </row>
    <row r="43" spans="1:14" x14ac:dyDescent="0.25">
      <c r="A43" t="s">
        <v>357</v>
      </c>
      <c r="B43" s="9" t="s">
        <v>296</v>
      </c>
      <c r="C43" s="5" t="s">
        <v>51</v>
      </c>
      <c r="D43" s="5" t="s">
        <v>312</v>
      </c>
      <c r="E43">
        <v>83</v>
      </c>
      <c r="F43">
        <v>120</v>
      </c>
      <c r="G43">
        <v>26</v>
      </c>
      <c r="I43">
        <v>3</v>
      </c>
      <c r="J43">
        <v>16</v>
      </c>
      <c r="K43">
        <v>49.5</v>
      </c>
      <c r="L43">
        <v>0</v>
      </c>
      <c r="M43">
        <v>1</v>
      </c>
      <c r="N43">
        <v>0</v>
      </c>
    </row>
    <row r="44" spans="1:14" x14ac:dyDescent="0.25">
      <c r="A44" t="s">
        <v>357</v>
      </c>
      <c r="B44" s="9" t="s">
        <v>296</v>
      </c>
      <c r="C44" s="5" t="s">
        <v>52</v>
      </c>
      <c r="D44" s="5" t="s">
        <v>312</v>
      </c>
      <c r="E44">
        <v>85</v>
      </c>
      <c r="F44">
        <v>120</v>
      </c>
      <c r="G44">
        <v>27</v>
      </c>
      <c r="I44">
        <v>3</v>
      </c>
      <c r="J44">
        <v>17</v>
      </c>
      <c r="K44">
        <v>44</v>
      </c>
      <c r="L44">
        <v>32.93</v>
      </c>
      <c r="M44">
        <v>1</v>
      </c>
      <c r="N44">
        <v>1</v>
      </c>
    </row>
    <row r="45" spans="1:14" x14ac:dyDescent="0.25">
      <c r="A45" t="s">
        <v>357</v>
      </c>
      <c r="B45" s="9" t="s">
        <v>296</v>
      </c>
      <c r="C45" s="5" t="s">
        <v>53</v>
      </c>
      <c r="D45" s="5" t="s">
        <v>312</v>
      </c>
      <c r="E45">
        <v>87</v>
      </c>
      <c r="F45">
        <v>100</v>
      </c>
      <c r="G45">
        <v>27</v>
      </c>
      <c r="I45">
        <v>3</v>
      </c>
      <c r="J45">
        <v>15</v>
      </c>
      <c r="K45">
        <v>33</v>
      </c>
      <c r="L45">
        <v>0</v>
      </c>
      <c r="M45">
        <v>1</v>
      </c>
      <c r="N45">
        <v>1</v>
      </c>
    </row>
    <row r="46" spans="1:14" x14ac:dyDescent="0.25">
      <c r="A46" t="s">
        <v>357</v>
      </c>
      <c r="B46" s="9" t="s">
        <v>296</v>
      </c>
      <c r="C46" s="5" t="s">
        <v>341</v>
      </c>
      <c r="D46" s="5" t="s">
        <v>314</v>
      </c>
      <c r="E46">
        <v>130</v>
      </c>
      <c r="F46">
        <v>85</v>
      </c>
      <c r="G46">
        <v>25</v>
      </c>
      <c r="H46">
        <f>G46-I46</f>
        <v>24</v>
      </c>
      <c r="I46">
        <v>1</v>
      </c>
      <c r="J46">
        <v>15</v>
      </c>
      <c r="K46">
        <v>25</v>
      </c>
      <c r="L46">
        <v>68.900000000000006</v>
      </c>
      <c r="M46">
        <v>1</v>
      </c>
      <c r="N46">
        <v>1</v>
      </c>
    </row>
    <row r="47" spans="1:14" x14ac:dyDescent="0.25">
      <c r="A47" t="s">
        <v>357</v>
      </c>
      <c r="B47" s="9" t="s">
        <v>296</v>
      </c>
      <c r="C47" s="5" t="s">
        <v>55</v>
      </c>
      <c r="D47" s="5" t="s">
        <v>312</v>
      </c>
      <c r="E47">
        <v>79</v>
      </c>
      <c r="F47">
        <v>80</v>
      </c>
      <c r="G47">
        <v>26</v>
      </c>
      <c r="I47">
        <v>2</v>
      </c>
      <c r="J47">
        <v>15</v>
      </c>
      <c r="K47">
        <v>22.5</v>
      </c>
      <c r="L47">
        <v>0</v>
      </c>
      <c r="M47">
        <v>1</v>
      </c>
      <c r="N47">
        <v>1</v>
      </c>
    </row>
    <row r="48" spans="1:14" x14ac:dyDescent="0.25">
      <c r="A48" t="s">
        <v>357</v>
      </c>
      <c r="B48" s="9" t="s">
        <v>296</v>
      </c>
      <c r="C48" s="5" t="s">
        <v>56</v>
      </c>
      <c r="D48" s="5" t="s">
        <v>317</v>
      </c>
      <c r="E48" s="3">
        <v>165</v>
      </c>
      <c r="F48" s="3">
        <v>135</v>
      </c>
      <c r="G48" s="3">
        <v>36</v>
      </c>
      <c r="H48" s="3"/>
      <c r="I48">
        <v>1</v>
      </c>
      <c r="J48" s="3">
        <v>21</v>
      </c>
      <c r="K48" s="3">
        <v>73</v>
      </c>
      <c r="L48">
        <v>0</v>
      </c>
      <c r="M48">
        <v>1</v>
      </c>
      <c r="N48" s="3">
        <v>0</v>
      </c>
    </row>
    <row r="49" spans="1:14" x14ac:dyDescent="0.25">
      <c r="A49" t="s">
        <v>357</v>
      </c>
      <c r="B49" s="9" t="s">
        <v>296</v>
      </c>
      <c r="C49" s="5" t="s">
        <v>342</v>
      </c>
      <c r="D49" s="5" t="s">
        <v>314</v>
      </c>
      <c r="E49">
        <v>122</v>
      </c>
      <c r="F49">
        <v>90</v>
      </c>
      <c r="G49">
        <v>25</v>
      </c>
      <c r="H49">
        <f>G49-I49</f>
        <v>24</v>
      </c>
      <c r="I49">
        <v>1</v>
      </c>
      <c r="J49">
        <v>15</v>
      </c>
      <c r="K49">
        <v>21</v>
      </c>
      <c r="L49">
        <v>34.28</v>
      </c>
      <c r="M49">
        <v>1</v>
      </c>
      <c r="N49">
        <v>1</v>
      </c>
    </row>
    <row r="50" spans="1:14" x14ac:dyDescent="0.25">
      <c r="A50" t="s">
        <v>357</v>
      </c>
      <c r="B50" t="s">
        <v>296</v>
      </c>
      <c r="C50" s="5" t="s">
        <v>39</v>
      </c>
      <c r="D50" s="5" t="s">
        <v>312</v>
      </c>
      <c r="E50">
        <v>80</v>
      </c>
      <c r="F50">
        <v>100</v>
      </c>
      <c r="G50">
        <v>20</v>
      </c>
      <c r="I50">
        <v>2</v>
      </c>
      <c r="J50">
        <v>15</v>
      </c>
      <c r="K50">
        <v>30</v>
      </c>
      <c r="L50">
        <v>0</v>
      </c>
      <c r="M50">
        <v>1</v>
      </c>
      <c r="N50" s="3">
        <v>0</v>
      </c>
    </row>
    <row r="51" spans="1:14" x14ac:dyDescent="0.25">
      <c r="A51" t="s">
        <v>357</v>
      </c>
      <c r="B51" s="9" t="s">
        <v>296</v>
      </c>
      <c r="C51" s="5" t="s">
        <v>58</v>
      </c>
      <c r="D51" s="5" t="s">
        <v>312</v>
      </c>
      <c r="E51">
        <v>74</v>
      </c>
      <c r="F51">
        <v>100</v>
      </c>
      <c r="G51">
        <v>25</v>
      </c>
      <c r="I51">
        <v>3</v>
      </c>
      <c r="J51">
        <v>17</v>
      </c>
      <c r="K51">
        <v>42</v>
      </c>
      <c r="L51">
        <v>0</v>
      </c>
      <c r="M51">
        <v>1</v>
      </c>
      <c r="N51">
        <v>0</v>
      </c>
    </row>
    <row r="52" spans="1:14" x14ac:dyDescent="0.25">
      <c r="B52" s="10" t="s">
        <v>297</v>
      </c>
      <c r="C52" s="5" t="s">
        <v>362</v>
      </c>
      <c r="D52" s="5" t="s">
        <v>314</v>
      </c>
      <c r="E52">
        <v>120</v>
      </c>
      <c r="F52">
        <v>80</v>
      </c>
      <c r="G52">
        <v>25</v>
      </c>
      <c r="H52">
        <f>G52-I52</f>
        <v>24</v>
      </c>
      <c r="I52">
        <v>1</v>
      </c>
      <c r="J52">
        <v>15</v>
      </c>
      <c r="K52">
        <v>21</v>
      </c>
      <c r="L52">
        <v>0</v>
      </c>
      <c r="M52">
        <v>1</v>
      </c>
      <c r="N52">
        <v>0</v>
      </c>
    </row>
    <row r="53" spans="1:14" x14ac:dyDescent="0.25">
      <c r="A53" t="s">
        <v>357</v>
      </c>
      <c r="B53" s="9" t="s">
        <v>296</v>
      </c>
      <c r="C53" s="5" t="s">
        <v>60</v>
      </c>
      <c r="D53" s="5" t="s">
        <v>312</v>
      </c>
      <c r="E53">
        <v>95</v>
      </c>
      <c r="F53">
        <v>110</v>
      </c>
      <c r="G53">
        <v>25</v>
      </c>
      <c r="I53">
        <v>2</v>
      </c>
      <c r="J53">
        <v>20</v>
      </c>
      <c r="K53">
        <v>43</v>
      </c>
      <c r="L53">
        <v>0</v>
      </c>
      <c r="M53">
        <v>1</v>
      </c>
      <c r="N53">
        <v>0</v>
      </c>
    </row>
    <row r="54" spans="1:14" x14ac:dyDescent="0.25">
      <c r="B54" s="10" t="s">
        <v>297</v>
      </c>
      <c r="C54" s="5" t="s">
        <v>363</v>
      </c>
      <c r="D54" s="5" t="s">
        <v>314</v>
      </c>
      <c r="E54">
        <v>114</v>
      </c>
      <c r="F54">
        <v>84</v>
      </c>
      <c r="G54">
        <v>25</v>
      </c>
      <c r="H54">
        <f t="shared" ref="H54:H55" si="4">G54-I54</f>
        <v>24</v>
      </c>
      <c r="I54">
        <v>1</v>
      </c>
      <c r="J54">
        <v>15</v>
      </c>
      <c r="K54">
        <v>19</v>
      </c>
      <c r="L54">
        <v>0</v>
      </c>
      <c r="M54">
        <v>1</v>
      </c>
      <c r="N54">
        <v>1</v>
      </c>
    </row>
    <row r="55" spans="1:14" x14ac:dyDescent="0.25">
      <c r="A55" t="s">
        <v>357</v>
      </c>
      <c r="B55" s="9" t="s">
        <v>296</v>
      </c>
      <c r="C55" s="5" t="s">
        <v>343</v>
      </c>
      <c r="D55" s="5" t="s">
        <v>314</v>
      </c>
      <c r="E55">
        <v>127</v>
      </c>
      <c r="F55">
        <v>90</v>
      </c>
      <c r="G55">
        <v>25</v>
      </c>
      <c r="H55">
        <f t="shared" si="4"/>
        <v>24</v>
      </c>
      <c r="I55">
        <v>1</v>
      </c>
      <c r="J55">
        <v>16</v>
      </c>
      <c r="K55">
        <v>22</v>
      </c>
      <c r="L55">
        <v>0</v>
      </c>
      <c r="M55">
        <v>1</v>
      </c>
      <c r="N55">
        <v>1</v>
      </c>
    </row>
    <row r="56" spans="1:14" x14ac:dyDescent="0.25">
      <c r="A56" t="s">
        <v>357</v>
      </c>
      <c r="B56" s="9" t="s">
        <v>296</v>
      </c>
      <c r="C56" s="5" t="s">
        <v>63</v>
      </c>
      <c r="D56" s="5" t="s">
        <v>317</v>
      </c>
      <c r="E56" s="3">
        <v>200</v>
      </c>
      <c r="F56" s="3">
        <v>155</v>
      </c>
      <c r="G56" s="3">
        <v>35</v>
      </c>
      <c r="H56" s="3"/>
      <c r="I56" s="3">
        <v>3</v>
      </c>
      <c r="J56" s="3">
        <v>20</v>
      </c>
      <c r="K56" s="3">
        <v>129</v>
      </c>
      <c r="L56" s="3">
        <v>0</v>
      </c>
      <c r="M56" s="3">
        <v>1</v>
      </c>
      <c r="N56" s="3">
        <v>0</v>
      </c>
    </row>
    <row r="57" spans="1:14" x14ac:dyDescent="0.25">
      <c r="A57" t="s">
        <v>357</v>
      </c>
      <c r="B57" s="9" t="s">
        <v>296</v>
      </c>
      <c r="C57" s="5" t="s">
        <v>64</v>
      </c>
      <c r="D57" s="5" t="s">
        <v>312</v>
      </c>
      <c r="E57">
        <v>86</v>
      </c>
      <c r="F57">
        <v>105</v>
      </c>
      <c r="G57">
        <v>25</v>
      </c>
      <c r="I57">
        <v>2</v>
      </c>
      <c r="J57">
        <v>18</v>
      </c>
      <c r="K57">
        <v>32.5</v>
      </c>
      <c r="L57">
        <v>0</v>
      </c>
      <c r="M57">
        <v>1</v>
      </c>
      <c r="N57">
        <v>0</v>
      </c>
    </row>
    <row r="58" spans="1:14" x14ac:dyDescent="0.25">
      <c r="A58" t="s">
        <v>357</v>
      </c>
      <c r="B58" t="s">
        <v>296</v>
      </c>
      <c r="C58" s="5" t="s">
        <v>40</v>
      </c>
      <c r="D58" s="5" t="s">
        <v>319</v>
      </c>
      <c r="E58">
        <v>100</v>
      </c>
      <c r="F58">
        <v>145</v>
      </c>
      <c r="G58">
        <v>32</v>
      </c>
      <c r="I58">
        <v>2</v>
      </c>
      <c r="J58">
        <v>20</v>
      </c>
      <c r="K58">
        <v>86</v>
      </c>
      <c r="L58">
        <v>0</v>
      </c>
      <c r="M58">
        <v>1</v>
      </c>
      <c r="N58" s="3">
        <v>0</v>
      </c>
    </row>
    <row r="59" spans="1:14" x14ac:dyDescent="0.25">
      <c r="A59" t="s">
        <v>357</v>
      </c>
      <c r="B59" s="9" t="s">
        <v>296</v>
      </c>
      <c r="C59" s="5" t="s">
        <v>170</v>
      </c>
      <c r="D59" s="5" t="s">
        <v>320</v>
      </c>
      <c r="E59">
        <v>115</v>
      </c>
      <c r="F59">
        <v>125</v>
      </c>
      <c r="G59">
        <v>28</v>
      </c>
      <c r="I59">
        <v>4</v>
      </c>
      <c r="J59">
        <v>23</v>
      </c>
      <c r="K59">
        <v>32</v>
      </c>
      <c r="L59">
        <v>0.1</v>
      </c>
      <c r="M59">
        <v>1</v>
      </c>
      <c r="N59">
        <v>1</v>
      </c>
    </row>
    <row r="60" spans="1:14" x14ac:dyDescent="0.25">
      <c r="A60" t="s">
        <v>357</v>
      </c>
      <c r="B60" s="9" t="s">
        <v>296</v>
      </c>
      <c r="C60" s="5" t="s">
        <v>171</v>
      </c>
      <c r="D60" s="5" t="s">
        <v>320</v>
      </c>
      <c r="E60">
        <v>116</v>
      </c>
      <c r="F60">
        <v>120</v>
      </c>
      <c r="G60">
        <v>27</v>
      </c>
      <c r="I60">
        <v>4</v>
      </c>
      <c r="J60">
        <v>23</v>
      </c>
      <c r="K60">
        <v>66</v>
      </c>
      <c r="L60">
        <v>0</v>
      </c>
      <c r="M60">
        <v>1</v>
      </c>
      <c r="N60">
        <v>1</v>
      </c>
    </row>
    <row r="61" spans="1:14" x14ac:dyDescent="0.25">
      <c r="A61" t="s">
        <v>357</v>
      </c>
      <c r="B61" s="9" t="s">
        <v>296</v>
      </c>
      <c r="C61" s="5" t="s">
        <v>67</v>
      </c>
      <c r="D61" s="5" t="s">
        <v>321</v>
      </c>
      <c r="E61">
        <v>105</v>
      </c>
      <c r="F61">
        <v>95</v>
      </c>
      <c r="G61">
        <v>26</v>
      </c>
      <c r="I61">
        <v>2</v>
      </c>
      <c r="J61">
        <v>20</v>
      </c>
      <c r="K61">
        <v>33</v>
      </c>
      <c r="L61">
        <v>0</v>
      </c>
      <c r="M61">
        <v>1</v>
      </c>
      <c r="N61">
        <v>0</v>
      </c>
    </row>
    <row r="62" spans="1:14" x14ac:dyDescent="0.25">
      <c r="A62" t="s">
        <v>357</v>
      </c>
      <c r="B62" s="9" t="s">
        <v>296</v>
      </c>
      <c r="C62" s="5" t="s">
        <v>172</v>
      </c>
      <c r="D62" s="5" t="s">
        <v>322</v>
      </c>
      <c r="E62">
        <v>200</v>
      </c>
      <c r="F62">
        <v>200</v>
      </c>
      <c r="G62">
        <v>40</v>
      </c>
      <c r="I62">
        <v>5</v>
      </c>
      <c r="J62">
        <v>40</v>
      </c>
      <c r="K62">
        <v>246</v>
      </c>
      <c r="L62">
        <v>0</v>
      </c>
      <c r="M62">
        <v>1</v>
      </c>
      <c r="N62">
        <v>1</v>
      </c>
    </row>
    <row r="63" spans="1:14" x14ac:dyDescent="0.25">
      <c r="A63" t="s">
        <v>357</v>
      </c>
      <c r="B63" s="9" t="s">
        <v>296</v>
      </c>
      <c r="C63" s="5" t="s">
        <v>69</v>
      </c>
      <c r="D63" s="5" t="s">
        <v>315</v>
      </c>
      <c r="E63">
        <v>320</v>
      </c>
      <c r="F63">
        <v>300</v>
      </c>
      <c r="G63">
        <v>45</v>
      </c>
      <c r="I63">
        <v>5</v>
      </c>
      <c r="J63">
        <v>50</v>
      </c>
      <c r="K63">
        <v>1000</v>
      </c>
      <c r="L63">
        <v>0</v>
      </c>
      <c r="M63">
        <v>1</v>
      </c>
      <c r="N63">
        <v>0</v>
      </c>
    </row>
    <row r="64" spans="1:14" x14ac:dyDescent="0.25">
      <c r="A64" t="s">
        <v>357</v>
      </c>
      <c r="B64" s="9" t="s">
        <v>296</v>
      </c>
      <c r="C64" s="5" t="s">
        <v>173</v>
      </c>
      <c r="D64" s="5" t="s">
        <v>320</v>
      </c>
      <c r="E64">
        <v>65</v>
      </c>
      <c r="F64">
        <v>170</v>
      </c>
      <c r="G64">
        <v>40</v>
      </c>
      <c r="I64">
        <v>4</v>
      </c>
      <c r="J64">
        <v>27</v>
      </c>
      <c r="K64">
        <v>120</v>
      </c>
      <c r="L64">
        <v>0</v>
      </c>
      <c r="M64">
        <v>1</v>
      </c>
      <c r="N64">
        <v>0</v>
      </c>
    </row>
    <row r="65" spans="1:14" x14ac:dyDescent="0.25">
      <c r="A65" t="s">
        <v>357</v>
      </c>
      <c r="B65" s="9" t="s">
        <v>296</v>
      </c>
      <c r="C65" s="5" t="s">
        <v>71</v>
      </c>
      <c r="D65" s="5" t="s">
        <v>312</v>
      </c>
      <c r="E65">
        <v>83</v>
      </c>
      <c r="F65">
        <v>120</v>
      </c>
      <c r="G65">
        <v>25</v>
      </c>
      <c r="I65">
        <v>1</v>
      </c>
      <c r="J65">
        <v>20</v>
      </c>
      <c r="K65">
        <v>51.5</v>
      </c>
      <c r="L65">
        <v>0</v>
      </c>
      <c r="M65">
        <v>1</v>
      </c>
      <c r="N65">
        <v>0</v>
      </c>
    </row>
    <row r="66" spans="1:14" x14ac:dyDescent="0.25">
      <c r="A66" t="s">
        <v>357</v>
      </c>
      <c r="B66" s="9" t="s">
        <v>296</v>
      </c>
      <c r="C66" s="5" t="s">
        <v>344</v>
      </c>
      <c r="D66" s="5" t="s">
        <v>314</v>
      </c>
      <c r="E66">
        <v>125</v>
      </c>
      <c r="F66">
        <v>83</v>
      </c>
      <c r="G66">
        <v>26</v>
      </c>
      <c r="H66">
        <f>G66-I66</f>
        <v>25</v>
      </c>
      <c r="I66">
        <v>1</v>
      </c>
      <c r="J66">
        <v>24</v>
      </c>
      <c r="K66">
        <v>19</v>
      </c>
      <c r="L66">
        <v>0</v>
      </c>
      <c r="M66">
        <v>1</v>
      </c>
      <c r="N66">
        <v>1</v>
      </c>
    </row>
    <row r="67" spans="1:14" x14ac:dyDescent="0.25">
      <c r="A67" t="s">
        <v>357</v>
      </c>
      <c r="B67" s="9" t="s">
        <v>296</v>
      </c>
      <c r="C67" s="5" t="s">
        <v>73</v>
      </c>
      <c r="D67" s="5" t="s">
        <v>315</v>
      </c>
      <c r="E67">
        <v>220</v>
      </c>
      <c r="F67">
        <v>190</v>
      </c>
      <c r="G67">
        <v>40</v>
      </c>
      <c r="I67">
        <v>5</v>
      </c>
      <c r="J67">
        <v>20</v>
      </c>
      <c r="K67">
        <v>250</v>
      </c>
      <c r="L67">
        <v>0</v>
      </c>
      <c r="M67">
        <v>1</v>
      </c>
      <c r="N67">
        <v>1</v>
      </c>
    </row>
    <row r="68" spans="1:14" x14ac:dyDescent="0.25">
      <c r="A68" t="s">
        <v>357</v>
      </c>
      <c r="B68" s="9" t="s">
        <v>296</v>
      </c>
      <c r="C68" s="5" t="s">
        <v>174</v>
      </c>
      <c r="D68" s="5" t="s">
        <v>322</v>
      </c>
      <c r="E68">
        <v>320</v>
      </c>
      <c r="F68">
        <v>280</v>
      </c>
      <c r="G68">
        <v>50</v>
      </c>
      <c r="I68">
        <v>4</v>
      </c>
      <c r="J68">
        <v>40</v>
      </c>
      <c r="K68">
        <v>700</v>
      </c>
      <c r="L68">
        <v>0</v>
      </c>
      <c r="M68">
        <v>1</v>
      </c>
      <c r="N68">
        <v>0</v>
      </c>
    </row>
    <row r="69" spans="1:14" x14ac:dyDescent="0.25">
      <c r="A69" t="s">
        <v>357</v>
      </c>
      <c r="B69" t="s">
        <v>296</v>
      </c>
      <c r="C69" s="5" t="s">
        <v>440</v>
      </c>
      <c r="D69" s="5" t="s">
        <v>321</v>
      </c>
      <c r="E69">
        <v>126</v>
      </c>
      <c r="F69">
        <v>135</v>
      </c>
      <c r="G69">
        <v>32</v>
      </c>
      <c r="I69">
        <v>2</v>
      </c>
      <c r="J69">
        <v>30</v>
      </c>
      <c r="K69">
        <v>52.5</v>
      </c>
      <c r="L69">
        <v>0</v>
      </c>
      <c r="M69">
        <v>1</v>
      </c>
      <c r="N69" s="3">
        <v>0</v>
      </c>
    </row>
    <row r="70" spans="1:14" x14ac:dyDescent="0.25">
      <c r="A70" t="s">
        <v>357</v>
      </c>
      <c r="B70" s="9" t="s">
        <v>296</v>
      </c>
      <c r="C70" s="5" t="s">
        <v>75</v>
      </c>
      <c r="D70" s="5" t="s">
        <v>315</v>
      </c>
      <c r="E70">
        <v>205</v>
      </c>
      <c r="F70">
        <v>200</v>
      </c>
      <c r="G70">
        <v>36</v>
      </c>
      <c r="I70">
        <v>6</v>
      </c>
      <c r="J70">
        <v>30</v>
      </c>
      <c r="K70">
        <v>150</v>
      </c>
      <c r="L70">
        <v>0</v>
      </c>
      <c r="M70">
        <v>1</v>
      </c>
      <c r="N70">
        <v>0</v>
      </c>
    </row>
    <row r="71" spans="1:14" x14ac:dyDescent="0.25">
      <c r="A71" t="s">
        <v>357</v>
      </c>
      <c r="B71" s="9" t="s">
        <v>296</v>
      </c>
      <c r="C71" s="5" t="s">
        <v>76</v>
      </c>
      <c r="D71" s="5" t="s">
        <v>323</v>
      </c>
      <c r="E71">
        <v>60</v>
      </c>
      <c r="F71">
        <v>100</v>
      </c>
      <c r="G71">
        <v>20</v>
      </c>
      <c r="I71">
        <v>2</v>
      </c>
      <c r="J71">
        <v>11</v>
      </c>
      <c r="K71">
        <v>36.5</v>
      </c>
      <c r="L71">
        <v>0</v>
      </c>
      <c r="M71">
        <v>0</v>
      </c>
      <c r="N71">
        <v>1</v>
      </c>
    </row>
    <row r="72" spans="1:14" x14ac:dyDescent="0.25">
      <c r="A72" t="s">
        <v>357</v>
      </c>
      <c r="B72" s="9" t="s">
        <v>296</v>
      </c>
      <c r="C72" s="5" t="s">
        <v>345</v>
      </c>
      <c r="D72" s="5" t="s">
        <v>314</v>
      </c>
      <c r="E72">
        <v>135</v>
      </c>
      <c r="F72">
        <v>90</v>
      </c>
      <c r="G72">
        <v>26</v>
      </c>
      <c r="H72">
        <f t="shared" ref="H72:H73" si="5">G72-I72</f>
        <v>21</v>
      </c>
      <c r="I72">
        <v>5</v>
      </c>
      <c r="J72">
        <v>17</v>
      </c>
      <c r="K72">
        <v>29</v>
      </c>
      <c r="L72">
        <v>58.87</v>
      </c>
      <c r="M72">
        <v>1</v>
      </c>
      <c r="N72">
        <v>1</v>
      </c>
    </row>
    <row r="73" spans="1:14" x14ac:dyDescent="0.25">
      <c r="A73" t="s">
        <v>357</v>
      </c>
      <c r="B73" s="9" t="s">
        <v>296</v>
      </c>
      <c r="C73" s="5" t="s">
        <v>346</v>
      </c>
      <c r="D73" s="5" t="s">
        <v>314</v>
      </c>
      <c r="E73">
        <v>90</v>
      </c>
      <c r="F73">
        <v>90</v>
      </c>
      <c r="G73">
        <v>27</v>
      </c>
      <c r="H73">
        <f t="shared" si="5"/>
        <v>26</v>
      </c>
      <c r="I73">
        <v>1</v>
      </c>
      <c r="J73">
        <v>17</v>
      </c>
      <c r="K73">
        <v>20</v>
      </c>
      <c r="L73">
        <v>0.1</v>
      </c>
      <c r="M73">
        <v>1</v>
      </c>
      <c r="N73">
        <v>1</v>
      </c>
    </row>
    <row r="74" spans="1:14" x14ac:dyDescent="0.25">
      <c r="A74" t="s">
        <v>357</v>
      </c>
      <c r="B74" s="9" t="s">
        <v>296</v>
      </c>
      <c r="C74" s="5" t="s">
        <v>175</v>
      </c>
      <c r="D74" s="5" t="s">
        <v>320</v>
      </c>
      <c r="E74">
        <v>140</v>
      </c>
      <c r="F74">
        <v>160</v>
      </c>
      <c r="G74">
        <v>40</v>
      </c>
      <c r="I74">
        <v>5</v>
      </c>
      <c r="J74">
        <v>24</v>
      </c>
      <c r="K74">
        <v>120</v>
      </c>
      <c r="L74">
        <v>0</v>
      </c>
      <c r="M74">
        <v>1</v>
      </c>
      <c r="N74">
        <v>1</v>
      </c>
    </row>
    <row r="75" spans="1:14" x14ac:dyDescent="0.25">
      <c r="A75" t="s">
        <v>357</v>
      </c>
      <c r="B75" s="9" t="s">
        <v>296</v>
      </c>
      <c r="C75" s="5" t="s">
        <v>347</v>
      </c>
      <c r="D75" s="5" t="s">
        <v>314</v>
      </c>
      <c r="E75">
        <v>107</v>
      </c>
      <c r="F75">
        <v>82</v>
      </c>
      <c r="G75">
        <v>26</v>
      </c>
      <c r="H75">
        <f t="shared" ref="H75:H81" si="6">G75-I75</f>
        <v>25</v>
      </c>
      <c r="I75">
        <v>1</v>
      </c>
      <c r="J75">
        <v>16</v>
      </c>
      <c r="K75">
        <v>16.5</v>
      </c>
      <c r="L75">
        <v>0</v>
      </c>
      <c r="M75">
        <v>1</v>
      </c>
      <c r="N75">
        <v>1</v>
      </c>
    </row>
    <row r="76" spans="1:14" x14ac:dyDescent="0.25">
      <c r="B76" s="9" t="s">
        <v>297</v>
      </c>
      <c r="C76" s="5" t="s">
        <v>364</v>
      </c>
      <c r="D76" s="5" t="s">
        <v>314</v>
      </c>
      <c r="E76">
        <v>127</v>
      </c>
      <c r="F76">
        <v>96</v>
      </c>
      <c r="G76">
        <v>27</v>
      </c>
      <c r="H76">
        <f t="shared" si="6"/>
        <v>26</v>
      </c>
      <c r="I76">
        <v>1</v>
      </c>
      <c r="J76">
        <v>18</v>
      </c>
      <c r="K76">
        <v>31</v>
      </c>
      <c r="L76">
        <v>0</v>
      </c>
      <c r="M76">
        <v>1</v>
      </c>
      <c r="N76">
        <v>1</v>
      </c>
    </row>
    <row r="77" spans="1:14" x14ac:dyDescent="0.25">
      <c r="A77" t="s">
        <v>357</v>
      </c>
      <c r="B77" s="9" t="s">
        <v>296</v>
      </c>
      <c r="C77" s="5" t="s">
        <v>348</v>
      </c>
      <c r="D77" s="5" t="s">
        <v>314</v>
      </c>
      <c r="E77">
        <v>113</v>
      </c>
      <c r="F77">
        <v>85</v>
      </c>
      <c r="G77">
        <v>25</v>
      </c>
      <c r="H77">
        <f t="shared" si="6"/>
        <v>24</v>
      </c>
      <c r="I77">
        <v>1</v>
      </c>
      <c r="J77">
        <v>15</v>
      </c>
      <c r="K77">
        <v>21</v>
      </c>
      <c r="L77">
        <v>0</v>
      </c>
      <c r="M77">
        <v>1</v>
      </c>
      <c r="N77">
        <v>1</v>
      </c>
    </row>
    <row r="78" spans="1:14" x14ac:dyDescent="0.25">
      <c r="A78" t="s">
        <v>357</v>
      </c>
      <c r="B78" s="9" t="s">
        <v>296</v>
      </c>
      <c r="C78" s="5" t="s">
        <v>349</v>
      </c>
      <c r="D78" s="5" t="s">
        <v>314</v>
      </c>
      <c r="E78">
        <v>123</v>
      </c>
      <c r="F78">
        <v>86</v>
      </c>
      <c r="G78">
        <v>27</v>
      </c>
      <c r="H78">
        <f t="shared" si="6"/>
        <v>26</v>
      </c>
      <c r="I78">
        <v>1</v>
      </c>
      <c r="J78">
        <v>18</v>
      </c>
      <c r="K78">
        <v>19.5</v>
      </c>
      <c r="L78">
        <v>0</v>
      </c>
      <c r="M78">
        <v>1</v>
      </c>
      <c r="N78">
        <v>1</v>
      </c>
    </row>
    <row r="79" spans="1:14" x14ac:dyDescent="0.25">
      <c r="A79" t="s">
        <v>357</v>
      </c>
      <c r="B79" s="9" t="s">
        <v>296</v>
      </c>
      <c r="C79" s="5" t="s">
        <v>350</v>
      </c>
      <c r="D79" s="5" t="s">
        <v>314</v>
      </c>
      <c r="E79">
        <v>116</v>
      </c>
      <c r="F79">
        <v>85</v>
      </c>
      <c r="G79">
        <v>25</v>
      </c>
      <c r="H79">
        <f t="shared" si="6"/>
        <v>23</v>
      </c>
      <c r="I79">
        <v>2</v>
      </c>
      <c r="J79">
        <v>16</v>
      </c>
      <c r="K79">
        <v>19.5</v>
      </c>
      <c r="L79">
        <v>0</v>
      </c>
      <c r="M79">
        <v>1</v>
      </c>
      <c r="N79">
        <v>1</v>
      </c>
    </row>
    <row r="80" spans="1:14" x14ac:dyDescent="0.25">
      <c r="B80" s="9" t="s">
        <v>297</v>
      </c>
      <c r="C80" s="5" t="s">
        <v>365</v>
      </c>
      <c r="D80" s="5" t="s">
        <v>314</v>
      </c>
      <c r="E80">
        <v>113</v>
      </c>
      <c r="F80">
        <v>87</v>
      </c>
      <c r="G80">
        <v>23.5</v>
      </c>
      <c r="H80">
        <f t="shared" si="6"/>
        <v>22</v>
      </c>
      <c r="I80">
        <v>1.5</v>
      </c>
      <c r="J80">
        <v>15</v>
      </c>
      <c r="K80">
        <v>13</v>
      </c>
      <c r="L80">
        <v>0</v>
      </c>
      <c r="M80">
        <v>1</v>
      </c>
      <c r="N80">
        <v>1</v>
      </c>
    </row>
    <row r="81" spans="1:14" x14ac:dyDescent="0.25">
      <c r="A81" t="s">
        <v>357</v>
      </c>
      <c r="B81" s="9" t="s">
        <v>296</v>
      </c>
      <c r="C81" s="5" t="s">
        <v>441</v>
      </c>
      <c r="D81" s="5" t="s">
        <v>312</v>
      </c>
      <c r="E81">
        <v>117</v>
      </c>
      <c r="F81">
        <v>90</v>
      </c>
      <c r="G81">
        <v>25</v>
      </c>
      <c r="H81">
        <f t="shared" si="6"/>
        <v>24</v>
      </c>
      <c r="I81">
        <v>1</v>
      </c>
      <c r="J81">
        <v>16</v>
      </c>
      <c r="K81">
        <v>28</v>
      </c>
      <c r="L81">
        <v>0</v>
      </c>
      <c r="M81">
        <v>1</v>
      </c>
      <c r="N81">
        <v>1</v>
      </c>
    </row>
    <row r="82" spans="1:14" x14ac:dyDescent="0.25">
      <c r="A82" t="s">
        <v>357</v>
      </c>
      <c r="B82" s="9" t="s">
        <v>296</v>
      </c>
      <c r="C82" s="5" t="s">
        <v>86</v>
      </c>
      <c r="D82" s="5" t="s">
        <v>323</v>
      </c>
      <c r="E82">
        <v>58</v>
      </c>
      <c r="F82">
        <v>91</v>
      </c>
      <c r="G82">
        <v>21</v>
      </c>
      <c r="I82">
        <v>2</v>
      </c>
      <c r="J82">
        <v>12</v>
      </c>
      <c r="K82">
        <v>28.5</v>
      </c>
      <c r="L82">
        <v>0</v>
      </c>
      <c r="M82">
        <v>0</v>
      </c>
      <c r="N82">
        <v>0</v>
      </c>
    </row>
    <row r="83" spans="1:14" x14ac:dyDescent="0.25">
      <c r="A83" t="s">
        <v>357</v>
      </c>
      <c r="B83" s="9" t="s">
        <v>296</v>
      </c>
      <c r="C83" s="5" t="s">
        <v>87</v>
      </c>
      <c r="D83" s="5" t="s">
        <v>312</v>
      </c>
      <c r="E83">
        <v>106</v>
      </c>
      <c r="F83">
        <v>115</v>
      </c>
      <c r="G83">
        <v>26</v>
      </c>
      <c r="I83">
        <v>2</v>
      </c>
      <c r="J83">
        <v>21</v>
      </c>
      <c r="K83">
        <v>49</v>
      </c>
      <c r="L83">
        <v>0</v>
      </c>
      <c r="M83">
        <v>1</v>
      </c>
      <c r="N83">
        <v>0</v>
      </c>
    </row>
    <row r="84" spans="1:14" x14ac:dyDescent="0.25">
      <c r="A84" t="s">
        <v>357</v>
      </c>
      <c r="B84" s="9" t="s">
        <v>296</v>
      </c>
      <c r="C84" s="5" t="s">
        <v>351</v>
      </c>
      <c r="D84" s="5" t="s">
        <v>314</v>
      </c>
      <c r="E84">
        <v>106</v>
      </c>
      <c r="F84">
        <v>85</v>
      </c>
      <c r="G84">
        <v>26</v>
      </c>
      <c r="H84">
        <f>G84-I84</f>
        <v>25</v>
      </c>
      <c r="I84">
        <v>1</v>
      </c>
      <c r="J84">
        <v>16</v>
      </c>
      <c r="K84">
        <v>20</v>
      </c>
      <c r="L84">
        <v>0</v>
      </c>
      <c r="M84">
        <v>1</v>
      </c>
      <c r="N84">
        <v>1</v>
      </c>
    </row>
    <row r="85" spans="1:14" x14ac:dyDescent="0.25">
      <c r="A85" t="s">
        <v>357</v>
      </c>
      <c r="B85" s="7" t="s">
        <v>296</v>
      </c>
      <c r="C85" s="5" t="s">
        <v>89</v>
      </c>
      <c r="D85" s="5" t="s">
        <v>317</v>
      </c>
      <c r="E85">
        <v>205</v>
      </c>
      <c r="F85">
        <v>153</v>
      </c>
      <c r="G85">
        <v>40</v>
      </c>
      <c r="I85">
        <v>4</v>
      </c>
      <c r="J85">
        <v>23</v>
      </c>
      <c r="K85">
        <v>124</v>
      </c>
      <c r="L85">
        <v>0</v>
      </c>
      <c r="M85">
        <v>1</v>
      </c>
      <c r="N85">
        <v>0</v>
      </c>
    </row>
    <row r="86" spans="1:14" x14ac:dyDescent="0.25">
      <c r="B86" s="10" t="s">
        <v>297</v>
      </c>
      <c r="C86" s="5" t="s">
        <v>367</v>
      </c>
      <c r="D86" s="5" t="s">
        <v>314</v>
      </c>
      <c r="E86">
        <v>116</v>
      </c>
      <c r="F86">
        <v>65</v>
      </c>
      <c r="G86">
        <v>25</v>
      </c>
      <c r="H86">
        <f>G86-I86</f>
        <v>24</v>
      </c>
      <c r="I86">
        <v>1</v>
      </c>
      <c r="J86">
        <v>15</v>
      </c>
      <c r="K86">
        <v>18</v>
      </c>
      <c r="L86">
        <v>0</v>
      </c>
      <c r="M86">
        <v>1</v>
      </c>
      <c r="N86">
        <v>1</v>
      </c>
    </row>
    <row r="87" spans="1:14" x14ac:dyDescent="0.25">
      <c r="A87" t="s">
        <v>357</v>
      </c>
      <c r="B87" s="9" t="s">
        <v>296</v>
      </c>
      <c r="C87" s="5" t="s">
        <v>44</v>
      </c>
      <c r="D87" s="5" t="s">
        <v>319</v>
      </c>
      <c r="E87">
        <v>90</v>
      </c>
      <c r="F87">
        <v>100</v>
      </c>
      <c r="G87">
        <v>33</v>
      </c>
      <c r="I87">
        <v>3</v>
      </c>
      <c r="J87">
        <v>15</v>
      </c>
      <c r="K87">
        <v>37</v>
      </c>
      <c r="L87">
        <v>0.1</v>
      </c>
      <c r="M87">
        <v>1</v>
      </c>
      <c r="N87">
        <v>1</v>
      </c>
    </row>
    <row r="88" spans="1:14" x14ac:dyDescent="0.25">
      <c r="B88" s="10" t="s">
        <v>297</v>
      </c>
      <c r="C88" s="5" t="s">
        <v>368</v>
      </c>
      <c r="D88" s="5" t="s">
        <v>314</v>
      </c>
      <c r="E88">
        <v>119</v>
      </c>
      <c r="F88">
        <v>65</v>
      </c>
      <c r="G88">
        <v>25</v>
      </c>
      <c r="H88">
        <f t="shared" ref="H88:H90" si="7">G88-I88</f>
        <v>24</v>
      </c>
      <c r="I88">
        <v>1</v>
      </c>
      <c r="J88">
        <v>15</v>
      </c>
      <c r="K88">
        <v>18</v>
      </c>
      <c r="L88">
        <v>66.45</v>
      </c>
      <c r="M88">
        <v>1</v>
      </c>
      <c r="N88">
        <v>1</v>
      </c>
    </row>
    <row r="89" spans="1:14" x14ac:dyDescent="0.25">
      <c r="A89" t="s">
        <v>357</v>
      </c>
      <c r="B89" s="9" t="s">
        <v>296</v>
      </c>
      <c r="C89" s="5" t="s">
        <v>352</v>
      </c>
      <c r="D89" s="5" t="s">
        <v>314</v>
      </c>
      <c r="E89">
        <v>136</v>
      </c>
      <c r="F89">
        <v>87</v>
      </c>
      <c r="G89">
        <v>25</v>
      </c>
      <c r="H89">
        <f t="shared" si="7"/>
        <v>24</v>
      </c>
      <c r="I89">
        <v>1</v>
      </c>
      <c r="J89">
        <v>15</v>
      </c>
      <c r="K89">
        <v>24</v>
      </c>
      <c r="L89">
        <v>0</v>
      </c>
      <c r="M89">
        <v>1</v>
      </c>
      <c r="N89">
        <v>0</v>
      </c>
    </row>
    <row r="90" spans="1:14" x14ac:dyDescent="0.25">
      <c r="A90" t="s">
        <v>357</v>
      </c>
      <c r="B90" s="9" t="s">
        <v>296</v>
      </c>
      <c r="C90" s="5" t="s">
        <v>353</v>
      </c>
      <c r="D90" s="5" t="s">
        <v>314</v>
      </c>
      <c r="E90">
        <v>116</v>
      </c>
      <c r="F90">
        <v>80</v>
      </c>
      <c r="G90">
        <v>24</v>
      </c>
      <c r="H90">
        <f t="shared" si="7"/>
        <v>23</v>
      </c>
      <c r="I90">
        <v>1</v>
      </c>
      <c r="J90">
        <v>12</v>
      </c>
      <c r="K90">
        <v>30</v>
      </c>
      <c r="L90">
        <v>70.14</v>
      </c>
      <c r="M90">
        <v>1</v>
      </c>
      <c r="N90">
        <v>1</v>
      </c>
    </row>
    <row r="91" spans="1:14" x14ac:dyDescent="0.25">
      <c r="A91" t="s">
        <v>357</v>
      </c>
      <c r="B91" s="9" t="s">
        <v>296</v>
      </c>
      <c r="C91" s="5" t="s">
        <v>328</v>
      </c>
      <c r="D91" s="5" t="s">
        <v>324</v>
      </c>
      <c r="E91">
        <v>83</v>
      </c>
      <c r="F91">
        <v>92</v>
      </c>
      <c r="G91">
        <v>25</v>
      </c>
      <c r="H91">
        <v>23</v>
      </c>
      <c r="I91">
        <f t="shared" ref="I91:I154" si="8">G91-H91</f>
        <v>2</v>
      </c>
      <c r="J91">
        <v>18.5</v>
      </c>
      <c r="K91">
        <v>26</v>
      </c>
      <c r="L91">
        <v>20.010000000000002</v>
      </c>
      <c r="M91">
        <v>1</v>
      </c>
      <c r="N91">
        <v>1</v>
      </c>
    </row>
    <row r="92" spans="1:14" x14ac:dyDescent="0.25">
      <c r="A92" t="s">
        <v>357</v>
      </c>
      <c r="B92" s="9" t="s">
        <v>296</v>
      </c>
      <c r="C92" s="5" t="s">
        <v>329</v>
      </c>
      <c r="D92" s="5" t="s">
        <v>321</v>
      </c>
      <c r="E92">
        <v>117</v>
      </c>
      <c r="F92">
        <v>11</v>
      </c>
      <c r="G92">
        <v>28</v>
      </c>
      <c r="H92">
        <v>27</v>
      </c>
      <c r="I92">
        <f t="shared" si="8"/>
        <v>1</v>
      </c>
      <c r="J92">
        <v>21</v>
      </c>
      <c r="K92">
        <v>41</v>
      </c>
      <c r="L92">
        <v>0</v>
      </c>
      <c r="M92">
        <v>1</v>
      </c>
      <c r="N92">
        <v>1</v>
      </c>
    </row>
    <row r="93" spans="1:14" x14ac:dyDescent="0.25">
      <c r="A93" t="s">
        <v>357</v>
      </c>
      <c r="B93" s="9" t="s">
        <v>296</v>
      </c>
      <c r="C93" s="5" t="s">
        <v>176</v>
      </c>
      <c r="D93" s="5" t="s">
        <v>311</v>
      </c>
      <c r="E93">
        <v>82</v>
      </c>
      <c r="F93">
        <v>115</v>
      </c>
      <c r="G93">
        <v>28</v>
      </c>
      <c r="H93">
        <v>25</v>
      </c>
      <c r="I93">
        <f t="shared" si="8"/>
        <v>3</v>
      </c>
      <c r="J93">
        <v>18</v>
      </c>
      <c r="K93">
        <v>57.5</v>
      </c>
      <c r="L93">
        <v>0</v>
      </c>
      <c r="M93">
        <v>1</v>
      </c>
      <c r="N93">
        <v>0</v>
      </c>
    </row>
    <row r="94" spans="1:14" x14ac:dyDescent="0.25">
      <c r="B94" s="9" t="s">
        <v>297</v>
      </c>
      <c r="C94" s="5" t="s">
        <v>177</v>
      </c>
      <c r="D94" s="5" t="s">
        <v>311</v>
      </c>
      <c r="E94">
        <v>81</v>
      </c>
      <c r="F94">
        <v>115</v>
      </c>
      <c r="G94">
        <v>26</v>
      </c>
      <c r="H94">
        <v>23</v>
      </c>
      <c r="I94">
        <f t="shared" si="8"/>
        <v>3</v>
      </c>
      <c r="J94">
        <v>13</v>
      </c>
      <c r="K94">
        <v>79</v>
      </c>
      <c r="L94">
        <v>0</v>
      </c>
      <c r="M94">
        <v>0</v>
      </c>
      <c r="N94">
        <v>1</v>
      </c>
    </row>
    <row r="95" spans="1:14" x14ac:dyDescent="0.25">
      <c r="A95" t="s">
        <v>357</v>
      </c>
      <c r="B95" s="9" t="s">
        <v>296</v>
      </c>
      <c r="C95" s="5" t="s">
        <v>178</v>
      </c>
      <c r="D95" s="5" t="s">
        <v>325</v>
      </c>
      <c r="E95">
        <v>87</v>
      </c>
      <c r="F95">
        <v>95</v>
      </c>
      <c r="G95">
        <v>26</v>
      </c>
      <c r="H95">
        <v>24</v>
      </c>
      <c r="I95">
        <f t="shared" si="8"/>
        <v>2</v>
      </c>
      <c r="J95">
        <v>15</v>
      </c>
      <c r="K95">
        <v>29</v>
      </c>
      <c r="L95">
        <v>0</v>
      </c>
      <c r="M95">
        <v>1</v>
      </c>
      <c r="N95">
        <v>0</v>
      </c>
    </row>
    <row r="96" spans="1:14" x14ac:dyDescent="0.25">
      <c r="A96" t="s">
        <v>357</v>
      </c>
      <c r="B96" s="9" t="s">
        <v>296</v>
      </c>
      <c r="C96" s="5" t="s">
        <v>179</v>
      </c>
      <c r="D96" s="5" t="s">
        <v>309</v>
      </c>
      <c r="E96">
        <v>69</v>
      </c>
      <c r="F96">
        <v>85</v>
      </c>
      <c r="G96">
        <v>22</v>
      </c>
      <c r="H96">
        <v>21</v>
      </c>
      <c r="I96">
        <f t="shared" si="8"/>
        <v>1</v>
      </c>
      <c r="J96">
        <v>13</v>
      </c>
      <c r="K96">
        <v>27</v>
      </c>
      <c r="L96">
        <v>0</v>
      </c>
      <c r="M96">
        <v>1</v>
      </c>
      <c r="N96">
        <v>0</v>
      </c>
    </row>
    <row r="97" spans="1:14" x14ac:dyDescent="0.25">
      <c r="A97" t="s">
        <v>357</v>
      </c>
      <c r="B97" s="9" t="s">
        <v>296</v>
      </c>
      <c r="C97" s="5" t="s">
        <v>180</v>
      </c>
      <c r="D97" s="5" t="s">
        <v>311</v>
      </c>
      <c r="E97">
        <v>81</v>
      </c>
      <c r="F97">
        <v>123</v>
      </c>
      <c r="G97">
        <v>29</v>
      </c>
      <c r="H97">
        <v>26</v>
      </c>
      <c r="I97">
        <f t="shared" si="8"/>
        <v>3</v>
      </c>
      <c r="J97">
        <v>19</v>
      </c>
      <c r="K97">
        <v>57</v>
      </c>
      <c r="L97">
        <v>0</v>
      </c>
      <c r="M97">
        <v>1</v>
      </c>
      <c r="N97">
        <v>1</v>
      </c>
    </row>
    <row r="98" spans="1:14" x14ac:dyDescent="0.25">
      <c r="A98" t="s">
        <v>357</v>
      </c>
      <c r="B98" s="9" t="s">
        <v>296</v>
      </c>
      <c r="C98" s="5" t="s">
        <v>181</v>
      </c>
      <c r="D98" s="5" t="s">
        <v>319</v>
      </c>
      <c r="E98">
        <v>117</v>
      </c>
      <c r="F98">
        <v>14</v>
      </c>
      <c r="G98">
        <v>35</v>
      </c>
      <c r="H98">
        <v>31</v>
      </c>
      <c r="I98">
        <f t="shared" si="8"/>
        <v>4</v>
      </c>
      <c r="J98">
        <v>20</v>
      </c>
      <c r="K98">
        <v>78</v>
      </c>
      <c r="L98">
        <v>0</v>
      </c>
      <c r="M98">
        <v>1</v>
      </c>
      <c r="N98">
        <v>0</v>
      </c>
    </row>
    <row r="99" spans="1:14" x14ac:dyDescent="0.25">
      <c r="A99" t="s">
        <v>357</v>
      </c>
      <c r="B99" s="9" t="s">
        <v>296</v>
      </c>
      <c r="C99" s="5" t="s">
        <v>182</v>
      </c>
      <c r="D99" s="5" t="s">
        <v>324</v>
      </c>
      <c r="E99">
        <v>77</v>
      </c>
      <c r="F99">
        <v>82</v>
      </c>
      <c r="G99">
        <v>24</v>
      </c>
      <c r="H99">
        <v>23</v>
      </c>
      <c r="I99">
        <f t="shared" si="8"/>
        <v>1</v>
      </c>
      <c r="J99">
        <v>17</v>
      </c>
      <c r="K99">
        <v>17</v>
      </c>
      <c r="L99">
        <v>0</v>
      </c>
      <c r="M99">
        <v>1</v>
      </c>
      <c r="N99">
        <v>0</v>
      </c>
    </row>
    <row r="100" spans="1:14" x14ac:dyDescent="0.25">
      <c r="B100" s="10" t="s">
        <v>297</v>
      </c>
      <c r="C100" s="5" t="s">
        <v>183</v>
      </c>
      <c r="D100" s="5"/>
      <c r="E100">
        <v>99</v>
      </c>
      <c r="F100">
        <v>90</v>
      </c>
      <c r="G100">
        <v>27</v>
      </c>
      <c r="H100">
        <v>25.5</v>
      </c>
      <c r="I100">
        <f t="shared" si="8"/>
        <v>1.5</v>
      </c>
      <c r="J100">
        <v>18</v>
      </c>
      <c r="K100">
        <v>31</v>
      </c>
      <c r="L100">
        <v>0</v>
      </c>
      <c r="M100">
        <v>1</v>
      </c>
      <c r="N100">
        <v>1</v>
      </c>
    </row>
    <row r="101" spans="1:14" x14ac:dyDescent="0.25">
      <c r="A101" t="s">
        <v>358</v>
      </c>
      <c r="B101" s="10" t="s">
        <v>296</v>
      </c>
      <c r="C101" s="5" t="s">
        <v>184</v>
      </c>
      <c r="D101" s="5" t="s">
        <v>326</v>
      </c>
      <c r="E101">
        <v>47</v>
      </c>
      <c r="F101">
        <v>71</v>
      </c>
      <c r="G101">
        <v>19</v>
      </c>
      <c r="H101">
        <v>17</v>
      </c>
      <c r="I101">
        <f t="shared" si="8"/>
        <v>2</v>
      </c>
      <c r="J101">
        <v>12</v>
      </c>
      <c r="K101">
        <v>10</v>
      </c>
      <c r="L101">
        <v>0</v>
      </c>
      <c r="M101">
        <v>1</v>
      </c>
      <c r="N101">
        <v>0</v>
      </c>
    </row>
    <row r="102" spans="1:14" x14ac:dyDescent="0.25">
      <c r="B102" s="10" t="s">
        <v>297</v>
      </c>
      <c r="C102" s="5" t="s">
        <v>369</v>
      </c>
      <c r="D102" s="5" t="s">
        <v>314</v>
      </c>
      <c r="E102">
        <v>128</v>
      </c>
      <c r="F102">
        <v>79</v>
      </c>
      <c r="G102">
        <v>25</v>
      </c>
      <c r="H102">
        <v>24</v>
      </c>
      <c r="I102">
        <f t="shared" si="8"/>
        <v>1</v>
      </c>
      <c r="J102">
        <v>17</v>
      </c>
      <c r="K102">
        <v>26</v>
      </c>
      <c r="L102">
        <v>0</v>
      </c>
      <c r="M102">
        <v>1</v>
      </c>
      <c r="N102">
        <v>0</v>
      </c>
    </row>
    <row r="103" spans="1:14" x14ac:dyDescent="0.25">
      <c r="A103" t="s">
        <v>357</v>
      </c>
      <c r="B103" s="9" t="s">
        <v>296</v>
      </c>
      <c r="C103" s="5" t="s">
        <v>185</v>
      </c>
      <c r="D103" s="5" t="s">
        <v>321</v>
      </c>
      <c r="E103">
        <v>116</v>
      </c>
      <c r="F103">
        <v>112</v>
      </c>
      <c r="G103">
        <v>30</v>
      </c>
      <c r="H103">
        <v>28</v>
      </c>
      <c r="I103">
        <f t="shared" si="8"/>
        <v>2</v>
      </c>
      <c r="J103">
        <v>18</v>
      </c>
      <c r="K103">
        <v>39</v>
      </c>
      <c r="L103">
        <f>16.89+39.69</f>
        <v>56.58</v>
      </c>
      <c r="M103">
        <v>1</v>
      </c>
      <c r="N103">
        <v>1</v>
      </c>
    </row>
    <row r="104" spans="1:14" x14ac:dyDescent="0.25">
      <c r="B104" s="10" t="s">
        <v>297</v>
      </c>
      <c r="C104" s="5" t="s">
        <v>370</v>
      </c>
      <c r="D104" s="5" t="s">
        <v>314</v>
      </c>
      <c r="E104">
        <v>126</v>
      </c>
      <c r="F104">
        <v>90</v>
      </c>
      <c r="G104">
        <v>26</v>
      </c>
      <c r="H104">
        <v>25</v>
      </c>
      <c r="I104">
        <f t="shared" si="8"/>
        <v>1</v>
      </c>
      <c r="J104">
        <v>17</v>
      </c>
      <c r="K104">
        <v>28</v>
      </c>
      <c r="L104">
        <v>0</v>
      </c>
      <c r="M104">
        <v>1</v>
      </c>
      <c r="N104">
        <v>1</v>
      </c>
    </row>
    <row r="105" spans="1:14" x14ac:dyDescent="0.25">
      <c r="A105" t="s">
        <v>357</v>
      </c>
      <c r="B105" s="9" t="s">
        <v>296</v>
      </c>
      <c r="C105" s="5" t="s">
        <v>186</v>
      </c>
      <c r="D105" s="5" t="s">
        <v>324</v>
      </c>
      <c r="E105">
        <v>83</v>
      </c>
      <c r="F105">
        <v>83</v>
      </c>
      <c r="G105">
        <v>25</v>
      </c>
      <c r="H105">
        <v>23</v>
      </c>
      <c r="I105">
        <f t="shared" si="8"/>
        <v>2</v>
      </c>
      <c r="J105">
        <v>16</v>
      </c>
      <c r="K105">
        <v>23</v>
      </c>
      <c r="L105">
        <v>0</v>
      </c>
      <c r="M105">
        <v>1</v>
      </c>
      <c r="N105">
        <v>0</v>
      </c>
    </row>
    <row r="106" spans="1:14" x14ac:dyDescent="0.25">
      <c r="A106" t="s">
        <v>357</v>
      </c>
      <c r="B106" s="9" t="s">
        <v>296</v>
      </c>
      <c r="C106" s="5" t="s">
        <v>187</v>
      </c>
      <c r="D106" s="5" t="s">
        <v>324</v>
      </c>
      <c r="E106">
        <v>105</v>
      </c>
      <c r="F106">
        <v>101</v>
      </c>
      <c r="G106">
        <v>28</v>
      </c>
      <c r="H106">
        <v>27</v>
      </c>
      <c r="I106">
        <f t="shared" si="8"/>
        <v>1</v>
      </c>
      <c r="J106">
        <v>20</v>
      </c>
      <c r="K106">
        <v>41</v>
      </c>
      <c r="L106">
        <v>0</v>
      </c>
      <c r="M106">
        <v>1</v>
      </c>
      <c r="N106">
        <v>1</v>
      </c>
    </row>
    <row r="107" spans="1:14" x14ac:dyDescent="0.25">
      <c r="B107" s="11" t="s">
        <v>297</v>
      </c>
      <c r="C107" s="5" t="s">
        <v>188</v>
      </c>
      <c r="D107" s="5" t="s">
        <v>311</v>
      </c>
      <c r="E107">
        <v>90</v>
      </c>
      <c r="F107">
        <v>123</v>
      </c>
      <c r="G107">
        <v>27</v>
      </c>
      <c r="H107">
        <v>23</v>
      </c>
      <c r="I107">
        <f t="shared" si="8"/>
        <v>4</v>
      </c>
      <c r="J107">
        <v>17</v>
      </c>
      <c r="K107">
        <v>62</v>
      </c>
      <c r="L107">
        <v>0</v>
      </c>
      <c r="M107">
        <v>1</v>
      </c>
      <c r="N107">
        <v>0</v>
      </c>
    </row>
    <row r="108" spans="1:14" x14ac:dyDescent="0.25">
      <c r="B108" s="11" t="s">
        <v>297</v>
      </c>
      <c r="C108" s="5" t="s">
        <v>371</v>
      </c>
      <c r="D108" s="5" t="s">
        <v>314</v>
      </c>
      <c r="E108">
        <v>78</v>
      </c>
      <c r="F108">
        <v>105</v>
      </c>
      <c r="G108">
        <v>24</v>
      </c>
      <c r="H108">
        <v>23</v>
      </c>
      <c r="I108">
        <f t="shared" si="8"/>
        <v>1</v>
      </c>
      <c r="J108">
        <v>15</v>
      </c>
      <c r="K108">
        <v>13</v>
      </c>
      <c r="L108">
        <v>0</v>
      </c>
      <c r="M108">
        <v>1</v>
      </c>
      <c r="N108">
        <v>0</v>
      </c>
    </row>
    <row r="109" spans="1:14" x14ac:dyDescent="0.25">
      <c r="A109" t="s">
        <v>357</v>
      </c>
      <c r="B109" s="9" t="s">
        <v>296</v>
      </c>
      <c r="C109" s="5" t="s">
        <v>359</v>
      </c>
      <c r="D109" s="5" t="s">
        <v>324</v>
      </c>
      <c r="E109">
        <v>80</v>
      </c>
      <c r="F109">
        <v>81</v>
      </c>
      <c r="G109">
        <v>25</v>
      </c>
      <c r="H109">
        <v>22</v>
      </c>
      <c r="I109">
        <f t="shared" si="8"/>
        <v>3</v>
      </c>
      <c r="J109">
        <v>15</v>
      </c>
      <c r="K109">
        <v>19.5</v>
      </c>
      <c r="L109">
        <v>0</v>
      </c>
      <c r="M109">
        <v>1</v>
      </c>
      <c r="N109">
        <v>0</v>
      </c>
    </row>
    <row r="110" spans="1:14" x14ac:dyDescent="0.25">
      <c r="A110" t="s">
        <v>357</v>
      </c>
      <c r="B110" s="9" t="s">
        <v>296</v>
      </c>
      <c r="C110" s="5" t="s">
        <v>189</v>
      </c>
      <c r="D110" s="5" t="s">
        <v>309</v>
      </c>
      <c r="E110">
        <v>70</v>
      </c>
      <c r="F110">
        <v>90</v>
      </c>
      <c r="G110">
        <v>22</v>
      </c>
      <c r="H110">
        <v>20</v>
      </c>
      <c r="I110">
        <f t="shared" si="8"/>
        <v>2</v>
      </c>
      <c r="J110">
        <v>10</v>
      </c>
      <c r="K110">
        <v>21</v>
      </c>
      <c r="L110">
        <v>0</v>
      </c>
      <c r="M110">
        <v>1</v>
      </c>
      <c r="N110">
        <v>1</v>
      </c>
    </row>
    <row r="111" spans="1:14" x14ac:dyDescent="0.25">
      <c r="B111" s="10" t="s">
        <v>297</v>
      </c>
      <c r="C111" s="5" t="s">
        <v>190</v>
      </c>
      <c r="D111" s="5" t="s">
        <v>307</v>
      </c>
      <c r="E111">
        <v>61</v>
      </c>
      <c r="F111">
        <v>105</v>
      </c>
      <c r="G111">
        <v>17</v>
      </c>
      <c r="H111">
        <v>16</v>
      </c>
      <c r="I111">
        <f t="shared" si="8"/>
        <v>1</v>
      </c>
      <c r="J111">
        <v>10</v>
      </c>
      <c r="K111">
        <v>32</v>
      </c>
      <c r="L111">
        <v>0</v>
      </c>
      <c r="M111">
        <v>1</v>
      </c>
      <c r="N111">
        <v>1</v>
      </c>
    </row>
    <row r="112" spans="1:14" x14ac:dyDescent="0.25">
      <c r="B112" s="10" t="s">
        <v>297</v>
      </c>
      <c r="C112" s="5" t="s">
        <v>191</v>
      </c>
      <c r="D112" s="5"/>
      <c r="E112">
        <v>90</v>
      </c>
      <c r="F112">
        <v>108</v>
      </c>
      <c r="G112">
        <v>25</v>
      </c>
      <c r="H112">
        <v>22</v>
      </c>
      <c r="I112">
        <f t="shared" si="8"/>
        <v>3</v>
      </c>
      <c r="J112">
        <v>19</v>
      </c>
      <c r="K112">
        <v>39</v>
      </c>
      <c r="L112">
        <f>20.57</f>
        <v>20.57</v>
      </c>
      <c r="M112">
        <v>1</v>
      </c>
      <c r="N112">
        <v>1</v>
      </c>
    </row>
    <row r="113" spans="1:14" x14ac:dyDescent="0.25">
      <c r="B113" s="10" t="s">
        <v>297</v>
      </c>
      <c r="C113" s="5" t="s">
        <v>192</v>
      </c>
      <c r="D113" s="5" t="s">
        <v>307</v>
      </c>
      <c r="E113">
        <v>50</v>
      </c>
      <c r="F113">
        <v>75</v>
      </c>
      <c r="G113">
        <v>18</v>
      </c>
      <c r="H113">
        <v>17</v>
      </c>
      <c r="I113">
        <f t="shared" si="8"/>
        <v>1</v>
      </c>
      <c r="J113">
        <v>10</v>
      </c>
      <c r="K113">
        <v>13</v>
      </c>
      <c r="L113">
        <f>61.3+61.3+0</f>
        <v>122.6</v>
      </c>
      <c r="M113" t="s">
        <v>305</v>
      </c>
      <c r="N113">
        <v>1</v>
      </c>
    </row>
    <row r="114" spans="1:14" x14ac:dyDescent="0.25">
      <c r="B114" s="10" t="s">
        <v>297</v>
      </c>
      <c r="C114" s="5" t="s">
        <v>193</v>
      </c>
      <c r="D114" s="5" t="s">
        <v>307</v>
      </c>
      <c r="E114">
        <v>56</v>
      </c>
      <c r="F114">
        <v>75</v>
      </c>
      <c r="G114">
        <v>17</v>
      </c>
      <c r="H114">
        <v>16</v>
      </c>
      <c r="I114">
        <f t="shared" si="8"/>
        <v>1</v>
      </c>
      <c r="J114">
        <v>8</v>
      </c>
      <c r="K114">
        <v>23</v>
      </c>
      <c r="L114">
        <v>0</v>
      </c>
      <c r="M114">
        <v>0</v>
      </c>
      <c r="N114">
        <v>1</v>
      </c>
    </row>
    <row r="115" spans="1:14" x14ac:dyDescent="0.25">
      <c r="B115" s="10" t="s">
        <v>297</v>
      </c>
      <c r="C115" s="5" t="s">
        <v>194</v>
      </c>
      <c r="D115" s="5" t="s">
        <v>307</v>
      </c>
      <c r="E115">
        <v>57</v>
      </c>
      <c r="F115">
        <v>77</v>
      </c>
      <c r="G115">
        <v>17</v>
      </c>
      <c r="H115">
        <v>16</v>
      </c>
      <c r="I115">
        <f t="shared" si="8"/>
        <v>1</v>
      </c>
      <c r="J115">
        <v>7</v>
      </c>
      <c r="K115">
        <v>26</v>
      </c>
      <c r="L115">
        <v>0</v>
      </c>
      <c r="M115">
        <v>0</v>
      </c>
      <c r="N115">
        <v>1</v>
      </c>
    </row>
    <row r="116" spans="1:14" x14ac:dyDescent="0.25">
      <c r="A116" t="s">
        <v>357</v>
      </c>
      <c r="B116" s="9" t="s">
        <v>296</v>
      </c>
      <c r="C116" s="5" t="s">
        <v>195</v>
      </c>
      <c r="D116" s="5" t="s">
        <v>307</v>
      </c>
      <c r="E116">
        <v>66</v>
      </c>
      <c r="F116">
        <v>98</v>
      </c>
      <c r="G116">
        <v>18</v>
      </c>
      <c r="H116">
        <v>17</v>
      </c>
      <c r="I116">
        <f t="shared" si="8"/>
        <v>1</v>
      </c>
      <c r="J116">
        <v>10</v>
      </c>
      <c r="K116">
        <v>31</v>
      </c>
      <c r="L116">
        <v>0</v>
      </c>
      <c r="M116">
        <v>0</v>
      </c>
      <c r="N116">
        <v>1</v>
      </c>
    </row>
    <row r="117" spans="1:14" x14ac:dyDescent="0.25">
      <c r="A117" t="s">
        <v>357</v>
      </c>
      <c r="B117" s="9" t="s">
        <v>296</v>
      </c>
      <c r="C117" s="5" t="s">
        <v>196</v>
      </c>
      <c r="D117" s="5" t="s">
        <v>307</v>
      </c>
      <c r="E117">
        <v>55</v>
      </c>
      <c r="F117">
        <v>86</v>
      </c>
      <c r="G117">
        <v>16</v>
      </c>
      <c r="H117">
        <v>15</v>
      </c>
      <c r="I117">
        <f t="shared" si="8"/>
        <v>1</v>
      </c>
      <c r="J117">
        <v>12</v>
      </c>
      <c r="K117">
        <v>25</v>
      </c>
      <c r="L117">
        <v>0</v>
      </c>
      <c r="M117">
        <v>1</v>
      </c>
      <c r="N117">
        <v>1</v>
      </c>
    </row>
    <row r="118" spans="1:14" x14ac:dyDescent="0.25">
      <c r="A118" t="s">
        <v>357</v>
      </c>
      <c r="B118" s="10" t="s">
        <v>296</v>
      </c>
      <c r="C118" s="5" t="s">
        <v>197</v>
      </c>
      <c r="D118" s="5" t="s">
        <v>307</v>
      </c>
      <c r="E118">
        <v>55</v>
      </c>
      <c r="F118">
        <v>107</v>
      </c>
      <c r="G118">
        <v>25</v>
      </c>
      <c r="H118">
        <v>22</v>
      </c>
      <c r="I118">
        <f t="shared" si="8"/>
        <v>3</v>
      </c>
      <c r="J118">
        <v>12</v>
      </c>
      <c r="K118">
        <v>25</v>
      </c>
      <c r="L118">
        <f>40.69+40.69+48.88</f>
        <v>130.26</v>
      </c>
      <c r="M118" t="s">
        <v>305</v>
      </c>
      <c r="N118">
        <v>1</v>
      </c>
    </row>
    <row r="119" spans="1:14" x14ac:dyDescent="0.25">
      <c r="A119" t="s">
        <v>357</v>
      </c>
      <c r="B119" s="9" t="s">
        <v>296</v>
      </c>
      <c r="C119" s="5" t="s">
        <v>198</v>
      </c>
      <c r="D119" s="5" t="s">
        <v>321</v>
      </c>
      <c r="E119">
        <v>117</v>
      </c>
      <c r="F119">
        <v>11</v>
      </c>
      <c r="G119">
        <v>28.5</v>
      </c>
      <c r="H119">
        <v>27</v>
      </c>
      <c r="I119">
        <f t="shared" si="8"/>
        <v>1.5</v>
      </c>
      <c r="J119">
        <v>21</v>
      </c>
      <c r="K119">
        <v>39</v>
      </c>
      <c r="L119">
        <v>0</v>
      </c>
      <c r="M119">
        <v>1</v>
      </c>
      <c r="N119">
        <v>1</v>
      </c>
    </row>
    <row r="120" spans="1:14" x14ac:dyDescent="0.25">
      <c r="A120" t="s">
        <v>357</v>
      </c>
      <c r="B120" s="9" t="s">
        <v>296</v>
      </c>
      <c r="C120" s="5" t="s">
        <v>199</v>
      </c>
      <c r="D120" s="5" t="s">
        <v>324</v>
      </c>
      <c r="E120">
        <v>92</v>
      </c>
      <c r="F120">
        <v>97</v>
      </c>
      <c r="G120">
        <v>25</v>
      </c>
      <c r="H120">
        <v>23</v>
      </c>
      <c r="I120">
        <f t="shared" si="8"/>
        <v>2</v>
      </c>
      <c r="J120">
        <v>18</v>
      </c>
      <c r="K120">
        <v>27</v>
      </c>
      <c r="L120">
        <f>0</f>
        <v>0</v>
      </c>
      <c r="M120">
        <v>1</v>
      </c>
      <c r="N120">
        <v>1</v>
      </c>
    </row>
    <row r="121" spans="1:14" x14ac:dyDescent="0.25">
      <c r="A121" t="s">
        <v>357</v>
      </c>
      <c r="B121" s="9" t="s">
        <v>296</v>
      </c>
      <c r="C121" s="5" t="s">
        <v>200</v>
      </c>
      <c r="D121" s="5" t="s">
        <v>324</v>
      </c>
      <c r="E121">
        <v>88</v>
      </c>
      <c r="F121">
        <v>90</v>
      </c>
      <c r="G121">
        <v>25</v>
      </c>
      <c r="H121">
        <v>23</v>
      </c>
      <c r="I121">
        <f t="shared" si="8"/>
        <v>2</v>
      </c>
      <c r="J121">
        <v>17.5</v>
      </c>
      <c r="K121">
        <v>29</v>
      </c>
      <c r="L121">
        <v>0</v>
      </c>
      <c r="M121">
        <v>1</v>
      </c>
      <c r="N121">
        <v>1</v>
      </c>
    </row>
    <row r="122" spans="1:14" x14ac:dyDescent="0.25">
      <c r="A122" t="s">
        <v>357</v>
      </c>
      <c r="B122" s="12" t="s">
        <v>296</v>
      </c>
      <c r="C122" s="5" t="s">
        <v>201</v>
      </c>
      <c r="D122" s="5" t="s">
        <v>325</v>
      </c>
      <c r="E122">
        <v>95</v>
      </c>
      <c r="F122">
        <v>11</v>
      </c>
      <c r="G122">
        <v>26</v>
      </c>
      <c r="H122">
        <v>24.5</v>
      </c>
      <c r="I122">
        <f t="shared" si="8"/>
        <v>1.5</v>
      </c>
      <c r="J122">
        <v>19</v>
      </c>
      <c r="K122">
        <v>31.5</v>
      </c>
      <c r="L122">
        <v>39.090000000000003</v>
      </c>
      <c r="M122">
        <v>1</v>
      </c>
      <c r="N122">
        <v>0</v>
      </c>
    </row>
    <row r="123" spans="1:14" x14ac:dyDescent="0.25">
      <c r="B123" s="10" t="s">
        <v>297</v>
      </c>
      <c r="C123" s="5" t="s">
        <v>372</v>
      </c>
      <c r="D123" s="5" t="s">
        <v>314</v>
      </c>
      <c r="E123">
        <v>142</v>
      </c>
      <c r="F123">
        <v>75</v>
      </c>
      <c r="G123">
        <v>26</v>
      </c>
      <c r="H123">
        <v>24</v>
      </c>
      <c r="I123">
        <f t="shared" si="8"/>
        <v>2</v>
      </c>
      <c r="J123">
        <v>18</v>
      </c>
      <c r="K123">
        <v>18</v>
      </c>
      <c r="L123">
        <v>0</v>
      </c>
      <c r="M123">
        <v>1</v>
      </c>
      <c r="N123">
        <v>1</v>
      </c>
    </row>
    <row r="124" spans="1:14" x14ac:dyDescent="0.25">
      <c r="A124" t="s">
        <v>357</v>
      </c>
      <c r="B124" s="9" t="s">
        <v>296</v>
      </c>
      <c r="C124" s="5" t="s">
        <v>202</v>
      </c>
      <c r="D124" s="5" t="s">
        <v>324</v>
      </c>
      <c r="E124">
        <v>94</v>
      </c>
      <c r="F124">
        <v>101</v>
      </c>
      <c r="G124">
        <v>31</v>
      </c>
      <c r="H124">
        <v>29</v>
      </c>
      <c r="I124">
        <f t="shared" si="8"/>
        <v>2</v>
      </c>
      <c r="J124">
        <v>17</v>
      </c>
      <c r="K124">
        <v>33.5</v>
      </c>
      <c r="L124">
        <v>0</v>
      </c>
      <c r="M124">
        <v>1</v>
      </c>
      <c r="N124">
        <v>1</v>
      </c>
    </row>
    <row r="125" spans="1:14" x14ac:dyDescent="0.25">
      <c r="A125" t="s">
        <v>357</v>
      </c>
      <c r="B125" s="9" t="s">
        <v>296</v>
      </c>
      <c r="C125" s="5" t="s">
        <v>203</v>
      </c>
      <c r="D125" s="5" t="s">
        <v>307</v>
      </c>
      <c r="E125" s="3">
        <v>59</v>
      </c>
      <c r="F125" s="3">
        <v>98</v>
      </c>
      <c r="G125" s="3">
        <v>17</v>
      </c>
      <c r="H125" s="3">
        <v>16</v>
      </c>
      <c r="I125">
        <f t="shared" si="8"/>
        <v>1</v>
      </c>
      <c r="J125" s="3">
        <v>11</v>
      </c>
      <c r="K125">
        <v>25</v>
      </c>
      <c r="L125" s="3">
        <v>0</v>
      </c>
      <c r="M125">
        <v>1</v>
      </c>
      <c r="N125">
        <v>1</v>
      </c>
    </row>
    <row r="126" spans="1:14" x14ac:dyDescent="0.25">
      <c r="A126" t="s">
        <v>357</v>
      </c>
      <c r="B126" s="13" t="s">
        <v>296</v>
      </c>
      <c r="C126" s="5" t="s">
        <v>204</v>
      </c>
      <c r="D126" s="5" t="s">
        <v>308</v>
      </c>
      <c r="E126">
        <v>66</v>
      </c>
      <c r="F126">
        <v>106</v>
      </c>
      <c r="G126">
        <v>23</v>
      </c>
      <c r="H126">
        <v>21.5</v>
      </c>
      <c r="I126">
        <f t="shared" si="8"/>
        <v>1.5</v>
      </c>
      <c r="J126">
        <v>14</v>
      </c>
      <c r="K126">
        <v>31.5</v>
      </c>
      <c r="L126">
        <v>0</v>
      </c>
      <c r="M126">
        <v>1</v>
      </c>
      <c r="N126">
        <v>1</v>
      </c>
    </row>
    <row r="127" spans="1:14" x14ac:dyDescent="0.25">
      <c r="A127" t="s">
        <v>357</v>
      </c>
      <c r="B127" s="14" t="s">
        <v>296</v>
      </c>
      <c r="C127" s="5" t="s">
        <v>205</v>
      </c>
      <c r="D127" s="5" t="s">
        <v>325</v>
      </c>
      <c r="E127">
        <v>84</v>
      </c>
      <c r="F127">
        <v>90</v>
      </c>
      <c r="G127">
        <v>26</v>
      </c>
      <c r="H127">
        <v>24</v>
      </c>
      <c r="I127">
        <f t="shared" si="8"/>
        <v>2</v>
      </c>
      <c r="J127">
        <v>18</v>
      </c>
      <c r="K127">
        <v>23</v>
      </c>
      <c r="L127">
        <v>0</v>
      </c>
      <c r="M127">
        <v>1</v>
      </c>
      <c r="N127">
        <v>0</v>
      </c>
    </row>
    <row r="128" spans="1:14" x14ac:dyDescent="0.25">
      <c r="A128" t="s">
        <v>357</v>
      </c>
      <c r="B128" s="9" t="s">
        <v>296</v>
      </c>
      <c r="C128" s="5" t="s">
        <v>206</v>
      </c>
      <c r="D128" s="5" t="s">
        <v>307</v>
      </c>
      <c r="E128">
        <v>62</v>
      </c>
      <c r="F128">
        <v>100</v>
      </c>
      <c r="G128">
        <v>18</v>
      </c>
      <c r="H128">
        <v>17</v>
      </c>
      <c r="I128">
        <f t="shared" si="8"/>
        <v>1</v>
      </c>
      <c r="J128">
        <v>11</v>
      </c>
      <c r="K128">
        <v>28</v>
      </c>
      <c r="L128">
        <v>20.72</v>
      </c>
      <c r="M128">
        <v>1</v>
      </c>
      <c r="N128">
        <v>1</v>
      </c>
    </row>
    <row r="129" spans="1:14" x14ac:dyDescent="0.25">
      <c r="A129" t="s">
        <v>357</v>
      </c>
      <c r="B129" s="9" t="s">
        <v>296</v>
      </c>
      <c r="C129" s="5" t="s">
        <v>207</v>
      </c>
      <c r="D129" s="5" t="s">
        <v>324</v>
      </c>
      <c r="E129">
        <v>93</v>
      </c>
      <c r="F129">
        <v>108</v>
      </c>
      <c r="G129">
        <v>26</v>
      </c>
      <c r="H129">
        <v>23</v>
      </c>
      <c r="I129">
        <f t="shared" si="8"/>
        <v>3</v>
      </c>
      <c r="J129">
        <v>18</v>
      </c>
      <c r="K129">
        <v>34</v>
      </c>
      <c r="L129">
        <v>0</v>
      </c>
      <c r="M129">
        <v>1</v>
      </c>
      <c r="N129">
        <v>1</v>
      </c>
    </row>
    <row r="130" spans="1:14" x14ac:dyDescent="0.25">
      <c r="A130" t="s">
        <v>357</v>
      </c>
      <c r="B130" s="9" t="s">
        <v>296</v>
      </c>
      <c r="C130" s="5" t="s">
        <v>208</v>
      </c>
      <c r="D130" s="5" t="s">
        <v>311</v>
      </c>
      <c r="E130">
        <v>90</v>
      </c>
      <c r="F130">
        <v>132</v>
      </c>
      <c r="G130">
        <v>29</v>
      </c>
      <c r="H130">
        <v>26</v>
      </c>
      <c r="I130">
        <f t="shared" si="8"/>
        <v>3</v>
      </c>
      <c r="J130">
        <v>20</v>
      </c>
      <c r="K130">
        <v>62</v>
      </c>
      <c r="L130">
        <v>0</v>
      </c>
      <c r="M130">
        <v>1</v>
      </c>
      <c r="N130">
        <v>0</v>
      </c>
    </row>
    <row r="131" spans="1:14" s="2" customFormat="1" x14ac:dyDescent="0.25">
      <c r="A131" s="2" t="s">
        <v>357</v>
      </c>
      <c r="B131" s="12" t="s">
        <v>296</v>
      </c>
      <c r="C131" s="20" t="s">
        <v>330</v>
      </c>
      <c r="D131" s="20" t="s">
        <v>324</v>
      </c>
      <c r="E131" s="2">
        <v>86</v>
      </c>
      <c r="F131" s="2">
        <v>92</v>
      </c>
      <c r="G131" s="2">
        <v>24</v>
      </c>
      <c r="H131" s="2">
        <v>23</v>
      </c>
      <c r="I131" s="2">
        <f t="shared" si="8"/>
        <v>1</v>
      </c>
      <c r="J131" s="2">
        <v>17</v>
      </c>
      <c r="K131" s="2">
        <v>24.5</v>
      </c>
      <c r="L131" s="2">
        <v>0</v>
      </c>
      <c r="M131" s="2">
        <v>1</v>
      </c>
      <c r="N131" s="2">
        <v>1</v>
      </c>
    </row>
    <row r="132" spans="1:14" x14ac:dyDescent="0.25">
      <c r="A132" t="s">
        <v>357</v>
      </c>
      <c r="B132" s="9" t="s">
        <v>296</v>
      </c>
      <c r="C132" s="5" t="s">
        <v>209</v>
      </c>
      <c r="D132" s="5" t="s">
        <v>325</v>
      </c>
      <c r="E132">
        <v>83</v>
      </c>
      <c r="F132">
        <v>96</v>
      </c>
      <c r="G132">
        <v>25</v>
      </c>
      <c r="H132">
        <v>24</v>
      </c>
      <c r="I132">
        <f t="shared" si="8"/>
        <v>1</v>
      </c>
      <c r="J132">
        <v>17</v>
      </c>
      <c r="K132">
        <v>25</v>
      </c>
      <c r="L132">
        <v>0</v>
      </c>
      <c r="M132">
        <v>1</v>
      </c>
      <c r="N132">
        <v>0</v>
      </c>
    </row>
    <row r="133" spans="1:14" x14ac:dyDescent="0.25">
      <c r="B133" s="9" t="s">
        <v>297</v>
      </c>
      <c r="C133" s="5" t="s">
        <v>210</v>
      </c>
      <c r="D133" s="5" t="s">
        <v>324</v>
      </c>
      <c r="E133">
        <v>84</v>
      </c>
      <c r="F133">
        <v>92</v>
      </c>
      <c r="G133">
        <v>25</v>
      </c>
      <c r="H133">
        <v>23.5</v>
      </c>
      <c r="I133">
        <f t="shared" si="8"/>
        <v>1.5</v>
      </c>
      <c r="J133">
        <v>16</v>
      </c>
      <c r="K133">
        <v>28</v>
      </c>
      <c r="L133">
        <v>0</v>
      </c>
      <c r="M133">
        <v>1</v>
      </c>
      <c r="N133">
        <v>0</v>
      </c>
    </row>
    <row r="134" spans="1:14" x14ac:dyDescent="0.25">
      <c r="A134" t="s">
        <v>357</v>
      </c>
      <c r="B134" s="12" t="s">
        <v>296</v>
      </c>
      <c r="C134" s="5" t="s">
        <v>211</v>
      </c>
      <c r="D134" s="5" t="s">
        <v>325</v>
      </c>
      <c r="E134">
        <v>83</v>
      </c>
      <c r="F134">
        <v>94</v>
      </c>
      <c r="G134">
        <v>26</v>
      </c>
      <c r="H134">
        <v>24</v>
      </c>
      <c r="I134">
        <f t="shared" si="8"/>
        <v>2</v>
      </c>
      <c r="J134">
        <v>15</v>
      </c>
      <c r="K134">
        <v>24.5</v>
      </c>
      <c r="L134">
        <v>0</v>
      </c>
      <c r="M134">
        <v>1</v>
      </c>
      <c r="N134">
        <v>0</v>
      </c>
    </row>
    <row r="135" spans="1:14" x14ac:dyDescent="0.25">
      <c r="A135" t="s">
        <v>357</v>
      </c>
      <c r="B135" s="9" t="s">
        <v>296</v>
      </c>
      <c r="C135" s="5" t="s">
        <v>212</v>
      </c>
      <c r="D135" s="5" t="s">
        <v>319</v>
      </c>
      <c r="E135">
        <v>105</v>
      </c>
      <c r="F135">
        <v>150</v>
      </c>
      <c r="G135">
        <v>35</v>
      </c>
      <c r="H135">
        <v>32</v>
      </c>
      <c r="I135">
        <f t="shared" si="8"/>
        <v>3</v>
      </c>
      <c r="J135">
        <v>24</v>
      </c>
      <c r="K135">
        <v>104</v>
      </c>
      <c r="L135">
        <v>0</v>
      </c>
      <c r="M135">
        <v>1</v>
      </c>
      <c r="N135">
        <v>1</v>
      </c>
    </row>
    <row r="136" spans="1:14" x14ac:dyDescent="0.25">
      <c r="A136" t="s">
        <v>357</v>
      </c>
      <c r="B136" s="12" t="s">
        <v>296</v>
      </c>
      <c r="C136" s="5" t="s">
        <v>213</v>
      </c>
      <c r="D136" s="5" t="s">
        <v>325</v>
      </c>
      <c r="E136">
        <v>85</v>
      </c>
      <c r="F136">
        <v>85</v>
      </c>
      <c r="G136">
        <v>25</v>
      </c>
      <c r="H136">
        <v>24</v>
      </c>
      <c r="I136">
        <f t="shared" si="8"/>
        <v>1</v>
      </c>
      <c r="J136">
        <v>16</v>
      </c>
      <c r="K136">
        <v>24</v>
      </c>
      <c r="L136">
        <v>0</v>
      </c>
      <c r="M136">
        <v>1</v>
      </c>
      <c r="N136">
        <v>0</v>
      </c>
    </row>
    <row r="137" spans="1:14" x14ac:dyDescent="0.25">
      <c r="A137" t="s">
        <v>357</v>
      </c>
      <c r="B137" s="9" t="s">
        <v>296</v>
      </c>
      <c r="C137" s="5" t="s">
        <v>214</v>
      </c>
      <c r="D137" s="5" t="s">
        <v>308</v>
      </c>
      <c r="E137">
        <v>110</v>
      </c>
      <c r="F137">
        <v>78</v>
      </c>
      <c r="G137">
        <v>25</v>
      </c>
      <c r="H137">
        <v>24</v>
      </c>
      <c r="I137">
        <f t="shared" si="8"/>
        <v>1</v>
      </c>
      <c r="J137">
        <v>17</v>
      </c>
      <c r="K137">
        <v>17</v>
      </c>
      <c r="L137">
        <v>0</v>
      </c>
      <c r="M137">
        <v>1</v>
      </c>
      <c r="N137">
        <v>1</v>
      </c>
    </row>
    <row r="138" spans="1:14" x14ac:dyDescent="0.25">
      <c r="A138" t="s">
        <v>357</v>
      </c>
      <c r="B138" s="9" t="s">
        <v>296</v>
      </c>
      <c r="C138" s="5" t="s">
        <v>215</v>
      </c>
      <c r="D138" s="5" t="s">
        <v>308</v>
      </c>
      <c r="E138">
        <v>75</v>
      </c>
      <c r="F138">
        <v>90</v>
      </c>
      <c r="G138">
        <v>25</v>
      </c>
      <c r="H138">
        <v>23</v>
      </c>
      <c r="I138">
        <f t="shared" si="8"/>
        <v>2</v>
      </c>
      <c r="J138">
        <v>14</v>
      </c>
      <c r="K138">
        <v>24</v>
      </c>
      <c r="L138">
        <v>0</v>
      </c>
      <c r="M138">
        <v>1</v>
      </c>
      <c r="N138">
        <v>1</v>
      </c>
    </row>
    <row r="139" spans="1:14" x14ac:dyDescent="0.25">
      <c r="A139" t="s">
        <v>357</v>
      </c>
      <c r="B139" s="9" t="s">
        <v>296</v>
      </c>
      <c r="C139" s="5" t="s">
        <v>216</v>
      </c>
      <c r="D139" s="5" t="s">
        <v>324</v>
      </c>
      <c r="E139">
        <v>83</v>
      </c>
      <c r="F139">
        <v>90</v>
      </c>
      <c r="G139">
        <v>25</v>
      </c>
      <c r="H139">
        <v>22</v>
      </c>
      <c r="I139">
        <f t="shared" si="8"/>
        <v>3</v>
      </c>
      <c r="J139">
        <v>20</v>
      </c>
      <c r="K139">
        <v>22</v>
      </c>
      <c r="L139">
        <f>0+0+0</f>
        <v>0</v>
      </c>
      <c r="M139">
        <v>1</v>
      </c>
      <c r="N139">
        <v>0</v>
      </c>
    </row>
    <row r="140" spans="1:14" x14ac:dyDescent="0.25">
      <c r="B140" s="10" t="s">
        <v>297</v>
      </c>
      <c r="C140" s="5" t="s">
        <v>373</v>
      </c>
      <c r="D140" s="5" t="s">
        <v>314</v>
      </c>
      <c r="E140">
        <v>110</v>
      </c>
      <c r="F140">
        <v>78</v>
      </c>
      <c r="G140">
        <v>25</v>
      </c>
      <c r="H140">
        <v>24</v>
      </c>
      <c r="I140">
        <f t="shared" si="8"/>
        <v>1</v>
      </c>
      <c r="J140">
        <v>15</v>
      </c>
      <c r="K140">
        <v>15.5</v>
      </c>
      <c r="L140">
        <v>0</v>
      </c>
      <c r="M140">
        <v>1</v>
      </c>
      <c r="N140">
        <v>0</v>
      </c>
    </row>
    <row r="141" spans="1:14" x14ac:dyDescent="0.25">
      <c r="A141" t="s">
        <v>357</v>
      </c>
      <c r="B141" s="9" t="s">
        <v>296</v>
      </c>
      <c r="C141" s="5" t="s">
        <v>217</v>
      </c>
      <c r="D141" s="5" t="s">
        <v>307</v>
      </c>
      <c r="E141">
        <v>65</v>
      </c>
      <c r="F141">
        <v>107</v>
      </c>
      <c r="G141">
        <v>17</v>
      </c>
      <c r="H141">
        <v>16</v>
      </c>
      <c r="I141">
        <f t="shared" si="8"/>
        <v>1</v>
      </c>
      <c r="J141">
        <v>14</v>
      </c>
      <c r="K141">
        <v>27</v>
      </c>
      <c r="L141">
        <v>0</v>
      </c>
      <c r="M141">
        <v>1</v>
      </c>
      <c r="N141">
        <v>1</v>
      </c>
    </row>
    <row r="142" spans="1:14" x14ac:dyDescent="0.25">
      <c r="A142" t="s">
        <v>357</v>
      </c>
      <c r="B142" s="9" t="s">
        <v>296</v>
      </c>
      <c r="C142" s="5" t="s">
        <v>218</v>
      </c>
      <c r="D142" s="5" t="s">
        <v>307</v>
      </c>
      <c r="E142">
        <v>66</v>
      </c>
      <c r="F142">
        <v>110</v>
      </c>
      <c r="G142">
        <v>18</v>
      </c>
      <c r="H142">
        <v>17</v>
      </c>
      <c r="I142">
        <f t="shared" si="8"/>
        <v>1</v>
      </c>
      <c r="J142">
        <v>13</v>
      </c>
      <c r="K142">
        <v>27</v>
      </c>
      <c r="L142">
        <v>0</v>
      </c>
      <c r="M142">
        <v>1</v>
      </c>
      <c r="N142">
        <v>1</v>
      </c>
    </row>
    <row r="143" spans="1:14" x14ac:dyDescent="0.25">
      <c r="A143" t="s">
        <v>357</v>
      </c>
      <c r="B143" s="9" t="s">
        <v>296</v>
      </c>
      <c r="C143" s="5" t="s">
        <v>219</v>
      </c>
      <c r="D143" s="5" t="s">
        <v>307</v>
      </c>
      <c r="E143">
        <v>65</v>
      </c>
      <c r="F143">
        <v>112</v>
      </c>
      <c r="G143">
        <v>16</v>
      </c>
      <c r="H143">
        <v>15</v>
      </c>
      <c r="I143">
        <f t="shared" si="8"/>
        <v>1</v>
      </c>
      <c r="J143">
        <v>13</v>
      </c>
      <c r="K143">
        <v>26</v>
      </c>
      <c r="L143">
        <v>0</v>
      </c>
      <c r="M143" t="s">
        <v>305</v>
      </c>
      <c r="N143">
        <v>1</v>
      </c>
    </row>
    <row r="144" spans="1:14" x14ac:dyDescent="0.25">
      <c r="A144" t="s">
        <v>357</v>
      </c>
      <c r="B144" s="9" t="s">
        <v>296</v>
      </c>
      <c r="C144" s="5" t="s">
        <v>220</v>
      </c>
      <c r="D144" s="5" t="s">
        <v>307</v>
      </c>
      <c r="E144">
        <v>53</v>
      </c>
      <c r="F144">
        <v>85</v>
      </c>
      <c r="G144">
        <v>15</v>
      </c>
      <c r="H144">
        <v>14</v>
      </c>
      <c r="I144">
        <f t="shared" si="8"/>
        <v>1</v>
      </c>
      <c r="J144">
        <v>11</v>
      </c>
      <c r="K144">
        <v>16</v>
      </c>
      <c r="L144">
        <f>18.09+18.74</f>
        <v>36.83</v>
      </c>
      <c r="M144" t="s">
        <v>305</v>
      </c>
      <c r="N144">
        <v>0</v>
      </c>
    </row>
    <row r="145" spans="1:14" x14ac:dyDescent="0.25">
      <c r="B145" s="10" t="s">
        <v>297</v>
      </c>
      <c r="C145" s="5" t="s">
        <v>221</v>
      </c>
      <c r="D145" s="5" t="s">
        <v>311</v>
      </c>
      <c r="E145">
        <v>86</v>
      </c>
      <c r="F145">
        <v>125</v>
      </c>
      <c r="G145">
        <v>30</v>
      </c>
      <c r="H145">
        <v>27</v>
      </c>
      <c r="I145">
        <f t="shared" si="8"/>
        <v>3</v>
      </c>
      <c r="J145">
        <v>20</v>
      </c>
      <c r="K145">
        <v>73.5</v>
      </c>
      <c r="L145">
        <v>0</v>
      </c>
      <c r="M145">
        <v>1</v>
      </c>
      <c r="N145">
        <v>0</v>
      </c>
    </row>
    <row r="146" spans="1:14" x14ac:dyDescent="0.25">
      <c r="A146" t="s">
        <v>357</v>
      </c>
      <c r="B146" s="9" t="s">
        <v>296</v>
      </c>
      <c r="C146" s="5" t="s">
        <v>222</v>
      </c>
      <c r="D146" s="5" t="s">
        <v>311</v>
      </c>
      <c r="E146">
        <v>87</v>
      </c>
      <c r="F146">
        <v>130</v>
      </c>
      <c r="G146">
        <v>28</v>
      </c>
      <c r="H146">
        <v>25</v>
      </c>
      <c r="I146">
        <f t="shared" si="8"/>
        <v>3</v>
      </c>
      <c r="J146">
        <v>20</v>
      </c>
      <c r="K146">
        <v>54</v>
      </c>
      <c r="L146">
        <f>17.83</f>
        <v>17.829999999999998</v>
      </c>
      <c r="M146" t="s">
        <v>305</v>
      </c>
      <c r="N146">
        <v>0</v>
      </c>
    </row>
    <row r="147" spans="1:14" x14ac:dyDescent="0.25">
      <c r="A147" t="s">
        <v>357</v>
      </c>
      <c r="B147" s="9" t="s">
        <v>296</v>
      </c>
      <c r="C147" s="5" t="s">
        <v>223</v>
      </c>
      <c r="D147" s="5" t="s">
        <v>308</v>
      </c>
      <c r="E147">
        <v>70</v>
      </c>
      <c r="F147">
        <v>96</v>
      </c>
      <c r="G147">
        <v>23</v>
      </c>
      <c r="H147">
        <v>21</v>
      </c>
      <c r="I147">
        <f t="shared" si="8"/>
        <v>2</v>
      </c>
      <c r="J147">
        <v>14</v>
      </c>
      <c r="K147">
        <v>23.5</v>
      </c>
      <c r="L147">
        <v>0</v>
      </c>
      <c r="M147">
        <v>1</v>
      </c>
      <c r="N147">
        <v>1</v>
      </c>
    </row>
    <row r="148" spans="1:14" x14ac:dyDescent="0.25">
      <c r="A148" t="s">
        <v>357</v>
      </c>
      <c r="B148" s="9" t="s">
        <v>296</v>
      </c>
      <c r="C148" s="5" t="s">
        <v>224</v>
      </c>
      <c r="D148" s="5" t="s">
        <v>309</v>
      </c>
      <c r="E148">
        <v>68</v>
      </c>
      <c r="F148">
        <v>63</v>
      </c>
      <c r="G148">
        <v>20</v>
      </c>
      <c r="H148">
        <v>19</v>
      </c>
      <c r="I148">
        <f t="shared" si="8"/>
        <v>1</v>
      </c>
      <c r="J148">
        <v>11</v>
      </c>
      <c r="K148">
        <v>14</v>
      </c>
      <c r="L148">
        <v>0</v>
      </c>
      <c r="M148">
        <v>1</v>
      </c>
      <c r="N148">
        <v>0</v>
      </c>
    </row>
    <row r="149" spans="1:14" x14ac:dyDescent="0.25">
      <c r="A149" t="s">
        <v>357</v>
      </c>
      <c r="B149" s="9" t="s">
        <v>296</v>
      </c>
      <c r="C149" s="5" t="s">
        <v>225</v>
      </c>
      <c r="D149" s="5" t="s">
        <v>321</v>
      </c>
      <c r="E149">
        <v>126</v>
      </c>
      <c r="F149">
        <v>110</v>
      </c>
      <c r="G149">
        <v>30</v>
      </c>
      <c r="H149">
        <v>29</v>
      </c>
      <c r="I149">
        <f t="shared" si="8"/>
        <v>1</v>
      </c>
      <c r="J149">
        <v>20</v>
      </c>
      <c r="K149">
        <v>43</v>
      </c>
      <c r="L149">
        <v>0</v>
      </c>
      <c r="M149">
        <v>1</v>
      </c>
      <c r="N149">
        <v>1</v>
      </c>
    </row>
    <row r="150" spans="1:14" x14ac:dyDescent="0.25">
      <c r="A150" t="s">
        <v>357</v>
      </c>
      <c r="B150" s="9" t="s">
        <v>296</v>
      </c>
      <c r="C150" s="5" t="s">
        <v>226</v>
      </c>
      <c r="D150" s="5" t="s">
        <v>324</v>
      </c>
      <c r="E150">
        <v>85</v>
      </c>
      <c r="F150">
        <v>86</v>
      </c>
      <c r="G150">
        <v>25</v>
      </c>
      <c r="H150">
        <v>24</v>
      </c>
      <c r="I150">
        <f t="shared" si="8"/>
        <v>1</v>
      </c>
      <c r="J150">
        <v>17</v>
      </c>
      <c r="K150">
        <v>26.5</v>
      </c>
      <c r="L150">
        <f>56.06</f>
        <v>56.06</v>
      </c>
      <c r="M150">
        <v>1</v>
      </c>
      <c r="N150">
        <v>0</v>
      </c>
    </row>
    <row r="151" spans="1:14" x14ac:dyDescent="0.25">
      <c r="A151" t="s">
        <v>357</v>
      </c>
      <c r="B151" s="9" t="s">
        <v>296</v>
      </c>
      <c r="C151" s="5" t="s">
        <v>227</v>
      </c>
      <c r="D151" s="5" t="s">
        <v>324</v>
      </c>
      <c r="E151">
        <v>91</v>
      </c>
      <c r="F151">
        <v>102</v>
      </c>
      <c r="G151">
        <v>23</v>
      </c>
      <c r="H151">
        <v>21.5</v>
      </c>
      <c r="I151">
        <f t="shared" si="8"/>
        <v>1.5</v>
      </c>
      <c r="J151">
        <v>17</v>
      </c>
      <c r="K151">
        <v>30</v>
      </c>
      <c r="L151">
        <f>16.43</f>
        <v>16.43</v>
      </c>
      <c r="M151">
        <v>1</v>
      </c>
      <c r="N151">
        <v>0</v>
      </c>
    </row>
    <row r="152" spans="1:14" x14ac:dyDescent="0.25">
      <c r="B152" s="10" t="s">
        <v>297</v>
      </c>
      <c r="C152" s="5" t="s">
        <v>228</v>
      </c>
      <c r="D152" s="5" t="s">
        <v>311</v>
      </c>
      <c r="E152" s="16">
        <v>82</v>
      </c>
      <c r="F152" s="3">
        <v>135</v>
      </c>
      <c r="G152" s="16">
        <v>27</v>
      </c>
      <c r="H152" s="3">
        <v>25</v>
      </c>
      <c r="I152">
        <f t="shared" si="8"/>
        <v>2</v>
      </c>
      <c r="J152" s="3">
        <v>19</v>
      </c>
      <c r="K152">
        <v>53.5</v>
      </c>
      <c r="L152">
        <v>0</v>
      </c>
      <c r="M152">
        <v>1</v>
      </c>
      <c r="N152">
        <v>0</v>
      </c>
    </row>
    <row r="153" spans="1:14" x14ac:dyDescent="0.25">
      <c r="A153" t="s">
        <v>357</v>
      </c>
      <c r="B153" s="9" t="s">
        <v>296</v>
      </c>
      <c r="C153" s="5" t="s">
        <v>229</v>
      </c>
      <c r="D153" s="5" t="s">
        <v>324</v>
      </c>
      <c r="E153" s="3">
        <v>91</v>
      </c>
      <c r="F153" s="3">
        <v>100</v>
      </c>
      <c r="G153" s="3">
        <v>26</v>
      </c>
      <c r="H153" s="3">
        <v>25</v>
      </c>
      <c r="I153">
        <f t="shared" si="8"/>
        <v>1</v>
      </c>
      <c r="J153" s="3">
        <v>20</v>
      </c>
      <c r="K153">
        <v>36</v>
      </c>
      <c r="L153" s="3">
        <v>24.08</v>
      </c>
      <c r="M153">
        <v>1</v>
      </c>
      <c r="N153">
        <v>1</v>
      </c>
    </row>
    <row r="154" spans="1:14" x14ac:dyDescent="0.25">
      <c r="A154" t="s">
        <v>357</v>
      </c>
      <c r="B154" s="9" t="s">
        <v>296</v>
      </c>
      <c r="C154" s="5" t="s">
        <v>230</v>
      </c>
      <c r="D154" s="5" t="s">
        <v>324</v>
      </c>
      <c r="E154" s="3">
        <v>87</v>
      </c>
      <c r="F154" s="3">
        <v>103</v>
      </c>
      <c r="G154" s="3">
        <v>27</v>
      </c>
      <c r="H154" s="3">
        <v>25</v>
      </c>
      <c r="I154">
        <f t="shared" si="8"/>
        <v>2</v>
      </c>
      <c r="J154" s="3">
        <v>17</v>
      </c>
      <c r="K154">
        <v>25.5</v>
      </c>
      <c r="L154" s="3">
        <v>48.7</v>
      </c>
      <c r="M154">
        <v>1</v>
      </c>
      <c r="N154">
        <v>0</v>
      </c>
    </row>
    <row r="155" spans="1:14" x14ac:dyDescent="0.25">
      <c r="A155" t="s">
        <v>357</v>
      </c>
      <c r="B155" s="9" t="s">
        <v>296</v>
      </c>
      <c r="C155" s="5" t="s">
        <v>231</v>
      </c>
      <c r="D155" s="5" t="s">
        <v>324</v>
      </c>
      <c r="E155" s="3">
        <v>86</v>
      </c>
      <c r="F155" s="3">
        <v>91</v>
      </c>
      <c r="G155" s="3">
        <v>25</v>
      </c>
      <c r="H155" s="3">
        <v>23</v>
      </c>
      <c r="I155">
        <f t="shared" ref="I155:I218" si="9">G155-H155</f>
        <v>2</v>
      </c>
      <c r="J155" s="3">
        <v>17</v>
      </c>
      <c r="K155">
        <v>23</v>
      </c>
      <c r="L155">
        <f>0</f>
        <v>0</v>
      </c>
      <c r="M155">
        <v>1</v>
      </c>
      <c r="N155">
        <v>0</v>
      </c>
    </row>
    <row r="156" spans="1:14" x14ac:dyDescent="0.25">
      <c r="A156" t="s">
        <v>357</v>
      </c>
      <c r="B156" s="9" t="s">
        <v>296</v>
      </c>
      <c r="C156" s="5" t="s">
        <v>232</v>
      </c>
      <c r="D156" s="5" t="s">
        <v>325</v>
      </c>
      <c r="E156" s="3">
        <v>91</v>
      </c>
      <c r="F156" s="3">
        <v>102</v>
      </c>
      <c r="G156" s="3">
        <v>26</v>
      </c>
      <c r="H156" s="3">
        <v>24.5</v>
      </c>
      <c r="I156">
        <f t="shared" si="9"/>
        <v>1.5</v>
      </c>
      <c r="J156" s="3">
        <v>17</v>
      </c>
      <c r="K156">
        <v>34</v>
      </c>
      <c r="L156" s="3">
        <v>0</v>
      </c>
      <c r="M156">
        <v>1</v>
      </c>
      <c r="N156">
        <v>0</v>
      </c>
    </row>
    <row r="157" spans="1:14" x14ac:dyDescent="0.25">
      <c r="A157" t="s">
        <v>357</v>
      </c>
      <c r="B157" s="9" t="s">
        <v>296</v>
      </c>
      <c r="C157" s="5" t="s">
        <v>233</v>
      </c>
      <c r="D157" s="5" t="s">
        <v>324</v>
      </c>
      <c r="E157" s="3">
        <v>95</v>
      </c>
      <c r="F157" s="3">
        <v>115</v>
      </c>
      <c r="G157" s="3">
        <v>26</v>
      </c>
      <c r="H157" s="3">
        <v>24.5</v>
      </c>
      <c r="I157">
        <f t="shared" si="9"/>
        <v>1.5</v>
      </c>
      <c r="J157" s="3">
        <v>20</v>
      </c>
      <c r="K157">
        <v>38</v>
      </c>
      <c r="L157" s="3">
        <v>20.329999999999998</v>
      </c>
      <c r="M157">
        <v>1</v>
      </c>
      <c r="N157">
        <v>1</v>
      </c>
    </row>
    <row r="158" spans="1:14" x14ac:dyDescent="0.25">
      <c r="A158" t="s">
        <v>357</v>
      </c>
      <c r="B158" s="9" t="s">
        <v>296</v>
      </c>
      <c r="C158" s="5" t="s">
        <v>234</v>
      </c>
      <c r="D158" s="5" t="s">
        <v>324</v>
      </c>
      <c r="E158" s="3">
        <v>86</v>
      </c>
      <c r="F158" s="3">
        <v>99</v>
      </c>
      <c r="G158" s="3">
        <v>26</v>
      </c>
      <c r="H158" s="3">
        <v>25</v>
      </c>
      <c r="I158">
        <f t="shared" si="9"/>
        <v>1</v>
      </c>
      <c r="J158" s="3">
        <v>17</v>
      </c>
      <c r="K158">
        <v>28</v>
      </c>
      <c r="L158">
        <f>41.25+41.25</f>
        <v>82.5</v>
      </c>
      <c r="M158">
        <v>1</v>
      </c>
      <c r="N158">
        <v>1</v>
      </c>
    </row>
    <row r="159" spans="1:14" x14ac:dyDescent="0.25">
      <c r="A159" t="s">
        <v>357</v>
      </c>
      <c r="B159" s="9" t="s">
        <v>296</v>
      </c>
      <c r="C159" s="5" t="s">
        <v>235</v>
      </c>
      <c r="D159" s="5" t="s">
        <v>307</v>
      </c>
      <c r="E159" s="3">
        <v>54</v>
      </c>
      <c r="F159" s="3">
        <v>82</v>
      </c>
      <c r="G159" s="3">
        <v>15</v>
      </c>
      <c r="H159" s="3">
        <v>14</v>
      </c>
      <c r="I159">
        <f t="shared" si="9"/>
        <v>1</v>
      </c>
      <c r="J159" s="3">
        <v>11</v>
      </c>
      <c r="K159">
        <v>16</v>
      </c>
      <c r="L159" s="3">
        <v>0</v>
      </c>
      <c r="M159">
        <v>0</v>
      </c>
      <c r="N159">
        <v>0</v>
      </c>
    </row>
    <row r="160" spans="1:14" x14ac:dyDescent="0.25">
      <c r="A160" t="s">
        <v>357</v>
      </c>
      <c r="B160" s="9" t="s">
        <v>296</v>
      </c>
      <c r="C160" s="5" t="s">
        <v>236</v>
      </c>
      <c r="D160" s="5" t="s">
        <v>325</v>
      </c>
      <c r="E160">
        <v>83</v>
      </c>
      <c r="F160">
        <v>85</v>
      </c>
      <c r="G160">
        <v>25</v>
      </c>
      <c r="H160">
        <v>22</v>
      </c>
      <c r="I160">
        <f t="shared" si="9"/>
        <v>3</v>
      </c>
      <c r="J160">
        <v>15</v>
      </c>
      <c r="K160">
        <v>32.5</v>
      </c>
      <c r="L160">
        <v>60.29</v>
      </c>
      <c r="M160">
        <v>1</v>
      </c>
      <c r="N160">
        <v>0</v>
      </c>
    </row>
    <row r="161" spans="1:14" x14ac:dyDescent="0.25">
      <c r="A161" t="s">
        <v>357</v>
      </c>
      <c r="B161" s="9" t="s">
        <v>296</v>
      </c>
      <c r="C161" s="5" t="s">
        <v>237</v>
      </c>
      <c r="D161" s="5" t="s">
        <v>307</v>
      </c>
      <c r="E161">
        <v>70</v>
      </c>
      <c r="F161">
        <v>120</v>
      </c>
      <c r="G161">
        <v>20</v>
      </c>
      <c r="H161">
        <v>19</v>
      </c>
      <c r="I161">
        <f t="shared" si="9"/>
        <v>1</v>
      </c>
      <c r="J161">
        <v>12</v>
      </c>
      <c r="K161">
        <v>37</v>
      </c>
      <c r="L161" s="3">
        <v>0</v>
      </c>
      <c r="M161">
        <v>0</v>
      </c>
      <c r="N161">
        <v>1</v>
      </c>
    </row>
    <row r="162" spans="1:14" x14ac:dyDescent="0.25">
      <c r="A162" t="s">
        <v>357</v>
      </c>
      <c r="B162" s="9" t="s">
        <v>296</v>
      </c>
      <c r="C162" s="5" t="s">
        <v>238</v>
      </c>
      <c r="D162" s="5" t="s">
        <v>308</v>
      </c>
      <c r="E162">
        <v>67</v>
      </c>
      <c r="F162">
        <v>86</v>
      </c>
      <c r="G162">
        <v>21</v>
      </c>
      <c r="H162">
        <v>20</v>
      </c>
      <c r="I162">
        <f t="shared" si="9"/>
        <v>1</v>
      </c>
      <c r="J162">
        <v>15</v>
      </c>
      <c r="K162">
        <v>23</v>
      </c>
      <c r="L162">
        <v>0</v>
      </c>
      <c r="M162">
        <v>1</v>
      </c>
      <c r="N162">
        <v>0</v>
      </c>
    </row>
    <row r="163" spans="1:14" x14ac:dyDescent="0.25">
      <c r="B163" s="10" t="s">
        <v>297</v>
      </c>
      <c r="C163" s="5" t="s">
        <v>239</v>
      </c>
      <c r="D163" s="5" t="s">
        <v>307</v>
      </c>
      <c r="E163">
        <v>54</v>
      </c>
      <c r="F163">
        <v>78</v>
      </c>
      <c r="G163">
        <v>21</v>
      </c>
      <c r="H163">
        <v>20</v>
      </c>
      <c r="I163">
        <f t="shared" si="9"/>
        <v>1</v>
      </c>
      <c r="J163">
        <v>11</v>
      </c>
      <c r="K163">
        <v>17</v>
      </c>
      <c r="L163" s="3">
        <v>0</v>
      </c>
      <c r="M163">
        <v>1</v>
      </c>
      <c r="N163">
        <v>0</v>
      </c>
    </row>
    <row r="164" spans="1:14" x14ac:dyDescent="0.25">
      <c r="A164" t="s">
        <v>357</v>
      </c>
      <c r="B164" s="12" t="s">
        <v>296</v>
      </c>
      <c r="C164" s="5" t="s">
        <v>240</v>
      </c>
      <c r="D164" s="5" t="s">
        <v>325</v>
      </c>
      <c r="E164">
        <v>87</v>
      </c>
      <c r="F164">
        <v>100</v>
      </c>
      <c r="G164">
        <v>26</v>
      </c>
      <c r="H164">
        <v>24</v>
      </c>
      <c r="I164">
        <f t="shared" si="9"/>
        <v>2</v>
      </c>
      <c r="J164">
        <v>17</v>
      </c>
      <c r="K164">
        <v>27</v>
      </c>
      <c r="L164">
        <v>0</v>
      </c>
      <c r="M164">
        <v>1</v>
      </c>
      <c r="N164">
        <v>1</v>
      </c>
    </row>
    <row r="165" spans="1:14" x14ac:dyDescent="0.25">
      <c r="B165" s="10" t="s">
        <v>297</v>
      </c>
      <c r="C165" s="5" t="s">
        <v>241</v>
      </c>
      <c r="D165" s="5" t="s">
        <v>311</v>
      </c>
      <c r="E165">
        <v>92</v>
      </c>
      <c r="F165">
        <v>140</v>
      </c>
      <c r="G165">
        <v>30</v>
      </c>
      <c r="H165">
        <v>27</v>
      </c>
      <c r="I165">
        <f t="shared" si="9"/>
        <v>3</v>
      </c>
      <c r="J165">
        <v>15</v>
      </c>
      <c r="K165">
        <v>86</v>
      </c>
      <c r="L165" s="3">
        <v>38.28</v>
      </c>
      <c r="M165" t="s">
        <v>305</v>
      </c>
      <c r="N165">
        <v>1</v>
      </c>
    </row>
    <row r="166" spans="1:14" x14ac:dyDescent="0.25">
      <c r="A166" t="s">
        <v>357</v>
      </c>
      <c r="B166" s="9" t="s">
        <v>296</v>
      </c>
      <c r="C166" s="5" t="s">
        <v>242</v>
      </c>
      <c r="D166" s="5" t="s">
        <v>311</v>
      </c>
      <c r="E166">
        <v>83</v>
      </c>
      <c r="F166">
        <v>125</v>
      </c>
      <c r="G166">
        <v>28</v>
      </c>
      <c r="H166">
        <v>25</v>
      </c>
      <c r="I166">
        <f t="shared" si="9"/>
        <v>3</v>
      </c>
      <c r="J166">
        <v>15</v>
      </c>
      <c r="K166">
        <v>74</v>
      </c>
      <c r="L166">
        <v>0</v>
      </c>
      <c r="M166">
        <v>1</v>
      </c>
      <c r="N166">
        <v>0</v>
      </c>
    </row>
    <row r="167" spans="1:14" x14ac:dyDescent="0.25">
      <c r="A167" t="s">
        <v>357</v>
      </c>
      <c r="B167" s="9" t="s">
        <v>296</v>
      </c>
      <c r="C167" s="5" t="s">
        <v>243</v>
      </c>
      <c r="D167" s="5" t="s">
        <v>311</v>
      </c>
      <c r="E167">
        <v>90</v>
      </c>
      <c r="F167">
        <v>145</v>
      </c>
      <c r="G167">
        <v>30</v>
      </c>
      <c r="H167">
        <v>27</v>
      </c>
      <c r="I167">
        <f t="shared" si="9"/>
        <v>3</v>
      </c>
      <c r="J167">
        <v>16</v>
      </c>
      <c r="K167">
        <v>80</v>
      </c>
      <c r="L167">
        <f>46.83+17.72</f>
        <v>64.55</v>
      </c>
      <c r="M167" t="s">
        <v>305</v>
      </c>
      <c r="N167">
        <v>1</v>
      </c>
    </row>
    <row r="168" spans="1:14" x14ac:dyDescent="0.25">
      <c r="A168" t="s">
        <v>357</v>
      </c>
      <c r="B168" s="9" t="s">
        <v>296</v>
      </c>
      <c r="C168" s="5" t="s">
        <v>244</v>
      </c>
      <c r="D168" s="5" t="s">
        <v>307</v>
      </c>
      <c r="E168">
        <v>57</v>
      </c>
      <c r="F168">
        <v>97</v>
      </c>
      <c r="G168">
        <v>18</v>
      </c>
      <c r="H168">
        <v>17</v>
      </c>
      <c r="I168">
        <f t="shared" si="9"/>
        <v>1</v>
      </c>
      <c r="J168">
        <v>13</v>
      </c>
      <c r="K168">
        <v>26</v>
      </c>
      <c r="L168">
        <v>0</v>
      </c>
      <c r="M168">
        <v>1</v>
      </c>
      <c r="N168">
        <v>1</v>
      </c>
    </row>
    <row r="169" spans="1:14" x14ac:dyDescent="0.25">
      <c r="B169" s="9" t="s">
        <v>297</v>
      </c>
      <c r="C169" s="5" t="s">
        <v>245</v>
      </c>
      <c r="D169" s="5" t="s">
        <v>308</v>
      </c>
      <c r="E169">
        <v>85</v>
      </c>
      <c r="F169">
        <v>98</v>
      </c>
      <c r="G169">
        <v>23</v>
      </c>
      <c r="H169">
        <v>21.5</v>
      </c>
      <c r="I169">
        <f t="shared" si="9"/>
        <v>1.5</v>
      </c>
      <c r="J169">
        <v>15</v>
      </c>
      <c r="K169">
        <v>28</v>
      </c>
      <c r="L169">
        <v>0</v>
      </c>
      <c r="M169">
        <v>1</v>
      </c>
      <c r="N169">
        <v>1</v>
      </c>
    </row>
    <row r="170" spans="1:14" x14ac:dyDescent="0.25">
      <c r="B170" s="10" t="s">
        <v>297</v>
      </c>
      <c r="C170" s="5" t="s">
        <v>246</v>
      </c>
      <c r="D170" s="5"/>
      <c r="E170">
        <v>89</v>
      </c>
      <c r="F170">
        <v>90</v>
      </c>
      <c r="G170">
        <v>26.5</v>
      </c>
      <c r="H170">
        <v>25</v>
      </c>
      <c r="I170">
        <f t="shared" si="9"/>
        <v>1.5</v>
      </c>
      <c r="J170">
        <v>19</v>
      </c>
      <c r="K170">
        <v>24</v>
      </c>
      <c r="L170">
        <v>0</v>
      </c>
      <c r="M170">
        <v>1</v>
      </c>
      <c r="N170">
        <v>0</v>
      </c>
    </row>
    <row r="171" spans="1:14" x14ac:dyDescent="0.25">
      <c r="A171" t="s">
        <v>357</v>
      </c>
      <c r="B171" s="9" t="s">
        <v>296</v>
      </c>
      <c r="C171" s="5" t="s">
        <v>247</v>
      </c>
      <c r="D171" s="5" t="s">
        <v>324</v>
      </c>
      <c r="E171">
        <v>91</v>
      </c>
      <c r="F171">
        <v>100</v>
      </c>
      <c r="G171">
        <v>26</v>
      </c>
      <c r="H171">
        <v>23</v>
      </c>
      <c r="I171">
        <f t="shared" si="9"/>
        <v>3</v>
      </c>
      <c r="J171">
        <v>18</v>
      </c>
      <c r="K171">
        <v>32.5</v>
      </c>
      <c r="L171">
        <f>26.07+19.2+0</f>
        <v>45.269999999999996</v>
      </c>
      <c r="M171">
        <v>1</v>
      </c>
      <c r="N171">
        <v>1</v>
      </c>
    </row>
    <row r="172" spans="1:14" x14ac:dyDescent="0.25">
      <c r="A172" t="s">
        <v>357</v>
      </c>
      <c r="B172" s="9" t="s">
        <v>296</v>
      </c>
      <c r="C172" s="5" t="s">
        <v>248</v>
      </c>
      <c r="D172" s="5" t="s">
        <v>311</v>
      </c>
      <c r="E172">
        <v>95</v>
      </c>
      <c r="F172">
        <v>120</v>
      </c>
      <c r="G172">
        <v>30</v>
      </c>
      <c r="H172">
        <v>26</v>
      </c>
      <c r="I172">
        <f t="shared" si="9"/>
        <v>4</v>
      </c>
      <c r="J172">
        <v>16</v>
      </c>
      <c r="K172">
        <v>68</v>
      </c>
      <c r="L172">
        <v>62.43</v>
      </c>
      <c r="M172">
        <v>1</v>
      </c>
      <c r="N172">
        <v>0</v>
      </c>
    </row>
    <row r="173" spans="1:14" x14ac:dyDescent="0.25">
      <c r="A173" t="s">
        <v>357</v>
      </c>
      <c r="B173" s="9" t="s">
        <v>296</v>
      </c>
      <c r="C173" s="5" t="s">
        <v>249</v>
      </c>
      <c r="D173" s="5" t="s">
        <v>321</v>
      </c>
      <c r="E173">
        <v>126</v>
      </c>
      <c r="F173">
        <v>110</v>
      </c>
      <c r="G173">
        <v>30</v>
      </c>
      <c r="H173">
        <v>29</v>
      </c>
      <c r="I173">
        <f t="shared" si="9"/>
        <v>1</v>
      </c>
      <c r="J173">
        <v>21</v>
      </c>
      <c r="K173">
        <v>39</v>
      </c>
      <c r="L173">
        <v>0</v>
      </c>
      <c r="M173">
        <v>1</v>
      </c>
      <c r="N173">
        <v>0</v>
      </c>
    </row>
    <row r="174" spans="1:14" x14ac:dyDescent="0.25">
      <c r="A174" t="s">
        <v>357</v>
      </c>
      <c r="B174" s="12" t="s">
        <v>296</v>
      </c>
      <c r="C174" s="5" t="s">
        <v>250</v>
      </c>
      <c r="D174" s="5" t="s">
        <v>325</v>
      </c>
      <c r="E174">
        <v>82</v>
      </c>
      <c r="F174">
        <v>93</v>
      </c>
      <c r="G174">
        <v>25</v>
      </c>
      <c r="H174">
        <v>23.5</v>
      </c>
      <c r="I174">
        <f t="shared" si="9"/>
        <v>1.5</v>
      </c>
      <c r="J174">
        <v>18</v>
      </c>
      <c r="K174">
        <v>25</v>
      </c>
      <c r="L174">
        <v>0</v>
      </c>
      <c r="M174">
        <v>1</v>
      </c>
      <c r="N174">
        <v>0</v>
      </c>
    </row>
    <row r="175" spans="1:14" x14ac:dyDescent="0.25">
      <c r="B175" s="10" t="s">
        <v>297</v>
      </c>
      <c r="C175" s="5" t="s">
        <v>374</v>
      </c>
      <c r="D175" s="5" t="s">
        <v>314</v>
      </c>
      <c r="E175">
        <v>102</v>
      </c>
      <c r="F175">
        <v>78</v>
      </c>
      <c r="G175">
        <v>25</v>
      </c>
      <c r="H175">
        <v>24</v>
      </c>
      <c r="I175">
        <f t="shared" si="9"/>
        <v>1</v>
      </c>
      <c r="J175">
        <v>13</v>
      </c>
      <c r="K175">
        <v>13</v>
      </c>
      <c r="L175">
        <v>0</v>
      </c>
      <c r="M175">
        <v>1</v>
      </c>
      <c r="N175">
        <v>0</v>
      </c>
    </row>
    <row r="176" spans="1:14" x14ac:dyDescent="0.25">
      <c r="A176" t="s">
        <v>357</v>
      </c>
      <c r="B176" s="9" t="s">
        <v>296</v>
      </c>
      <c r="C176" s="5" t="s">
        <v>251</v>
      </c>
      <c r="D176" s="5" t="s">
        <v>311</v>
      </c>
      <c r="E176">
        <v>60</v>
      </c>
      <c r="F176">
        <v>95</v>
      </c>
      <c r="G176">
        <v>24</v>
      </c>
      <c r="H176">
        <v>22.5</v>
      </c>
      <c r="I176">
        <f t="shared" si="9"/>
        <v>1.5</v>
      </c>
      <c r="J176">
        <v>10</v>
      </c>
      <c r="K176">
        <v>19</v>
      </c>
      <c r="L176">
        <v>0</v>
      </c>
      <c r="M176">
        <v>0</v>
      </c>
      <c r="N176">
        <v>0</v>
      </c>
    </row>
    <row r="177" spans="1:14" x14ac:dyDescent="0.25">
      <c r="B177" s="10" t="s">
        <v>297</v>
      </c>
      <c r="C177" s="5" t="s">
        <v>252</v>
      </c>
      <c r="D177" s="5" t="s">
        <v>307</v>
      </c>
      <c r="E177">
        <v>74</v>
      </c>
      <c r="F177">
        <v>112</v>
      </c>
      <c r="G177">
        <v>18</v>
      </c>
      <c r="H177">
        <v>17</v>
      </c>
      <c r="I177">
        <f t="shared" si="9"/>
        <v>1</v>
      </c>
      <c r="J177">
        <v>10</v>
      </c>
      <c r="K177">
        <v>33</v>
      </c>
      <c r="L177">
        <v>21.67</v>
      </c>
      <c r="M177">
        <v>0</v>
      </c>
      <c r="N177">
        <v>1</v>
      </c>
    </row>
    <row r="178" spans="1:14" x14ac:dyDescent="0.25">
      <c r="A178" t="s">
        <v>357</v>
      </c>
      <c r="B178" s="9" t="s">
        <v>296</v>
      </c>
      <c r="C178" s="5" t="s">
        <v>253</v>
      </c>
      <c r="D178" s="5" t="s">
        <v>311</v>
      </c>
      <c r="E178">
        <v>88</v>
      </c>
      <c r="F178">
        <v>143</v>
      </c>
      <c r="G178">
        <v>30</v>
      </c>
      <c r="H178">
        <v>27</v>
      </c>
      <c r="I178">
        <f t="shared" si="9"/>
        <v>3</v>
      </c>
      <c r="J178">
        <v>15</v>
      </c>
      <c r="K178">
        <v>81</v>
      </c>
      <c r="L178">
        <v>63.89</v>
      </c>
      <c r="M178">
        <v>0</v>
      </c>
      <c r="N178">
        <v>1</v>
      </c>
    </row>
    <row r="179" spans="1:14" x14ac:dyDescent="0.25">
      <c r="A179" t="s">
        <v>357</v>
      </c>
      <c r="B179" s="9" t="s">
        <v>296</v>
      </c>
      <c r="C179" s="5" t="s">
        <v>254</v>
      </c>
      <c r="D179" s="5" t="s">
        <v>308</v>
      </c>
      <c r="E179">
        <v>67</v>
      </c>
      <c r="F179">
        <v>94</v>
      </c>
      <c r="G179">
        <v>21</v>
      </c>
      <c r="H179">
        <v>20</v>
      </c>
      <c r="I179">
        <f t="shared" si="9"/>
        <v>1</v>
      </c>
      <c r="J179">
        <v>15</v>
      </c>
      <c r="K179">
        <v>27</v>
      </c>
      <c r="L179">
        <f>0</f>
        <v>0</v>
      </c>
      <c r="M179">
        <v>1</v>
      </c>
      <c r="N179">
        <v>1</v>
      </c>
    </row>
    <row r="180" spans="1:14" x14ac:dyDescent="0.25">
      <c r="B180" s="10" t="s">
        <v>297</v>
      </c>
      <c r="C180" s="5" t="s">
        <v>375</v>
      </c>
      <c r="D180" s="5" t="s">
        <v>314</v>
      </c>
      <c r="E180">
        <v>112</v>
      </c>
      <c r="F180">
        <v>84</v>
      </c>
      <c r="G180">
        <v>25</v>
      </c>
      <c r="H180">
        <v>24</v>
      </c>
      <c r="I180">
        <f t="shared" si="9"/>
        <v>1</v>
      </c>
      <c r="J180">
        <v>13</v>
      </c>
      <c r="K180">
        <v>23</v>
      </c>
      <c r="L180">
        <v>0</v>
      </c>
      <c r="M180">
        <v>1</v>
      </c>
      <c r="N180">
        <v>1</v>
      </c>
    </row>
    <row r="181" spans="1:14" x14ac:dyDescent="0.25">
      <c r="A181" t="s">
        <v>357</v>
      </c>
      <c r="B181" s="9" t="s">
        <v>296</v>
      </c>
      <c r="C181" s="5" t="s">
        <v>255</v>
      </c>
      <c r="D181" s="5" t="s">
        <v>311</v>
      </c>
      <c r="E181">
        <v>61</v>
      </c>
      <c r="F181">
        <v>135</v>
      </c>
      <c r="G181">
        <v>29</v>
      </c>
      <c r="H181">
        <v>26</v>
      </c>
      <c r="I181">
        <f t="shared" si="9"/>
        <v>3</v>
      </c>
      <c r="J181">
        <v>17</v>
      </c>
      <c r="K181">
        <v>87</v>
      </c>
      <c r="L181">
        <v>0</v>
      </c>
      <c r="M181">
        <v>1</v>
      </c>
      <c r="N181">
        <v>1</v>
      </c>
    </row>
    <row r="182" spans="1:14" x14ac:dyDescent="0.25">
      <c r="A182" t="s">
        <v>357</v>
      </c>
      <c r="B182" s="9" t="s">
        <v>296</v>
      </c>
      <c r="C182" s="5" t="s">
        <v>256</v>
      </c>
      <c r="D182" s="5" t="s">
        <v>307</v>
      </c>
      <c r="E182">
        <v>53</v>
      </c>
      <c r="F182">
        <v>100</v>
      </c>
      <c r="G182">
        <v>21</v>
      </c>
      <c r="H182">
        <v>20</v>
      </c>
      <c r="I182">
        <f t="shared" si="9"/>
        <v>1</v>
      </c>
      <c r="J182">
        <v>15</v>
      </c>
      <c r="K182">
        <v>26</v>
      </c>
      <c r="L182">
        <v>21.7</v>
      </c>
      <c r="M182" t="s">
        <v>305</v>
      </c>
      <c r="N182">
        <v>1</v>
      </c>
    </row>
    <row r="183" spans="1:14" x14ac:dyDescent="0.25">
      <c r="A183" t="s">
        <v>357</v>
      </c>
      <c r="B183" s="9" t="s">
        <v>296</v>
      </c>
      <c r="C183" s="5" t="s">
        <v>257</v>
      </c>
      <c r="D183" s="5" t="s">
        <v>311</v>
      </c>
      <c r="E183">
        <v>94</v>
      </c>
      <c r="F183">
        <v>125</v>
      </c>
      <c r="G183">
        <v>27</v>
      </c>
      <c r="H183">
        <v>24</v>
      </c>
      <c r="I183">
        <f t="shared" si="9"/>
        <v>3</v>
      </c>
      <c r="J183">
        <v>19</v>
      </c>
      <c r="K183">
        <v>93</v>
      </c>
      <c r="L183">
        <v>0</v>
      </c>
      <c r="M183">
        <v>1</v>
      </c>
      <c r="N183">
        <v>1</v>
      </c>
    </row>
    <row r="184" spans="1:14" x14ac:dyDescent="0.25">
      <c r="A184" t="s">
        <v>357</v>
      </c>
      <c r="B184" s="9" t="s">
        <v>296</v>
      </c>
      <c r="C184" s="5" t="s">
        <v>258</v>
      </c>
      <c r="D184" s="5" t="s">
        <v>324</v>
      </c>
      <c r="E184">
        <v>91</v>
      </c>
      <c r="F184">
        <v>100</v>
      </c>
      <c r="G184">
        <v>26</v>
      </c>
      <c r="H184">
        <v>23</v>
      </c>
      <c r="I184">
        <f t="shared" ref="I184" si="10">G184-H184</f>
        <v>3</v>
      </c>
      <c r="J184">
        <v>18</v>
      </c>
      <c r="K184">
        <v>32.5</v>
      </c>
      <c r="L184">
        <f>26.07+19.2+0</f>
        <v>45.269999999999996</v>
      </c>
      <c r="M184">
        <v>1</v>
      </c>
      <c r="N184">
        <v>0</v>
      </c>
    </row>
    <row r="185" spans="1:14" x14ac:dyDescent="0.25">
      <c r="A185" t="s">
        <v>357</v>
      </c>
      <c r="B185" s="9" t="s">
        <v>296</v>
      </c>
      <c r="C185" s="5" t="s">
        <v>259</v>
      </c>
      <c r="D185" s="5" t="s">
        <v>307</v>
      </c>
      <c r="E185">
        <v>65</v>
      </c>
      <c r="F185">
        <v>97</v>
      </c>
      <c r="G185">
        <v>20</v>
      </c>
      <c r="H185">
        <v>19</v>
      </c>
      <c r="I185">
        <f t="shared" si="9"/>
        <v>1</v>
      </c>
      <c r="J185">
        <v>12</v>
      </c>
      <c r="K185">
        <v>32</v>
      </c>
      <c r="L185">
        <v>0</v>
      </c>
      <c r="M185">
        <v>0</v>
      </c>
      <c r="N185">
        <v>1</v>
      </c>
    </row>
    <row r="186" spans="1:14" x14ac:dyDescent="0.25">
      <c r="B186" s="10" t="s">
        <v>297</v>
      </c>
      <c r="C186" s="5" t="s">
        <v>260</v>
      </c>
      <c r="D186" s="5" t="s">
        <v>311</v>
      </c>
      <c r="E186">
        <v>86</v>
      </c>
      <c r="F186">
        <v>12</v>
      </c>
      <c r="G186">
        <v>28</v>
      </c>
      <c r="H186">
        <v>25</v>
      </c>
      <c r="I186">
        <f t="shared" si="9"/>
        <v>3</v>
      </c>
      <c r="J186">
        <v>19</v>
      </c>
      <c r="K186">
        <v>67</v>
      </c>
      <c r="L186">
        <v>0</v>
      </c>
      <c r="M186">
        <v>1</v>
      </c>
      <c r="N186">
        <v>1</v>
      </c>
    </row>
    <row r="187" spans="1:14" x14ac:dyDescent="0.25">
      <c r="B187" s="10" t="s">
        <v>297</v>
      </c>
      <c r="C187" s="5" t="s">
        <v>376</v>
      </c>
      <c r="D187" s="5" t="s">
        <v>314</v>
      </c>
      <c r="E187">
        <v>113</v>
      </c>
      <c r="F187">
        <v>84</v>
      </c>
      <c r="G187">
        <v>24</v>
      </c>
      <c r="H187">
        <v>23</v>
      </c>
      <c r="I187">
        <f t="shared" si="9"/>
        <v>1</v>
      </c>
      <c r="J187">
        <v>12</v>
      </c>
      <c r="K187">
        <v>21</v>
      </c>
      <c r="L187">
        <v>20.29</v>
      </c>
      <c r="M187">
        <v>1</v>
      </c>
      <c r="N187">
        <v>1</v>
      </c>
    </row>
    <row r="188" spans="1:14" x14ac:dyDescent="0.25">
      <c r="A188" t="s">
        <v>357</v>
      </c>
      <c r="B188" s="9" t="s">
        <v>296</v>
      </c>
      <c r="C188" s="5" t="s">
        <v>261</v>
      </c>
      <c r="D188" s="5" t="s">
        <v>307</v>
      </c>
      <c r="E188">
        <v>64</v>
      </c>
      <c r="F188">
        <v>105</v>
      </c>
      <c r="G188">
        <v>18</v>
      </c>
      <c r="H188">
        <v>16.5</v>
      </c>
      <c r="I188">
        <f t="shared" si="9"/>
        <v>1.5</v>
      </c>
      <c r="J188">
        <v>13</v>
      </c>
      <c r="K188">
        <v>37</v>
      </c>
      <c r="L188">
        <v>0</v>
      </c>
      <c r="M188">
        <v>1</v>
      </c>
      <c r="N188">
        <v>1</v>
      </c>
    </row>
    <row r="189" spans="1:14" x14ac:dyDescent="0.25">
      <c r="A189" t="s">
        <v>357</v>
      </c>
      <c r="B189" s="9" t="s">
        <v>296</v>
      </c>
      <c r="C189" s="5" t="s">
        <v>262</v>
      </c>
      <c r="D189" s="5" t="s">
        <v>311</v>
      </c>
      <c r="E189">
        <v>78</v>
      </c>
      <c r="F189">
        <v>110</v>
      </c>
      <c r="G189">
        <v>28</v>
      </c>
      <c r="H189">
        <v>25</v>
      </c>
      <c r="I189">
        <f t="shared" si="9"/>
        <v>3</v>
      </c>
      <c r="J189">
        <v>17</v>
      </c>
      <c r="K189">
        <v>63</v>
      </c>
      <c r="L189">
        <v>0</v>
      </c>
      <c r="M189">
        <v>1</v>
      </c>
      <c r="N189">
        <v>0</v>
      </c>
    </row>
    <row r="190" spans="1:14" x14ac:dyDescent="0.25">
      <c r="A190" t="s">
        <v>357</v>
      </c>
      <c r="B190" s="9" t="s">
        <v>296</v>
      </c>
      <c r="C190" s="5" t="s">
        <v>263</v>
      </c>
      <c r="D190" s="5" t="s">
        <v>311</v>
      </c>
      <c r="E190">
        <v>96</v>
      </c>
      <c r="F190">
        <v>130</v>
      </c>
      <c r="G190">
        <v>29</v>
      </c>
      <c r="H190">
        <v>26</v>
      </c>
      <c r="I190">
        <f t="shared" si="9"/>
        <v>3</v>
      </c>
      <c r="J190">
        <v>16</v>
      </c>
      <c r="K190">
        <v>71</v>
      </c>
      <c r="L190">
        <v>0</v>
      </c>
      <c r="M190">
        <v>1</v>
      </c>
      <c r="N190">
        <v>1</v>
      </c>
    </row>
    <row r="191" spans="1:14" x14ac:dyDescent="0.25">
      <c r="A191" t="s">
        <v>357</v>
      </c>
      <c r="B191" s="9" t="s">
        <v>296</v>
      </c>
      <c r="C191" s="5" t="s">
        <v>264</v>
      </c>
      <c r="D191" s="5" t="s">
        <v>309</v>
      </c>
      <c r="E191">
        <v>74</v>
      </c>
      <c r="F191">
        <v>85</v>
      </c>
      <c r="G191">
        <v>22</v>
      </c>
      <c r="H191">
        <v>21</v>
      </c>
      <c r="I191">
        <f t="shared" si="9"/>
        <v>1</v>
      </c>
      <c r="J191">
        <v>14</v>
      </c>
      <c r="K191">
        <v>26</v>
      </c>
      <c r="L191">
        <v>0</v>
      </c>
      <c r="M191">
        <v>1</v>
      </c>
      <c r="N191">
        <v>1</v>
      </c>
    </row>
    <row r="192" spans="1:14" x14ac:dyDescent="0.25">
      <c r="A192" t="s">
        <v>357</v>
      </c>
      <c r="B192" s="9" t="s">
        <v>296</v>
      </c>
      <c r="C192" s="5" t="s">
        <v>265</v>
      </c>
      <c r="D192" s="5" t="s">
        <v>308</v>
      </c>
      <c r="E192">
        <v>66</v>
      </c>
      <c r="F192">
        <v>93</v>
      </c>
      <c r="G192">
        <v>22</v>
      </c>
      <c r="H192">
        <v>21</v>
      </c>
      <c r="I192">
        <f t="shared" si="9"/>
        <v>1</v>
      </c>
      <c r="J192">
        <v>15</v>
      </c>
      <c r="K192">
        <v>26</v>
      </c>
      <c r="L192">
        <f>0</f>
        <v>0</v>
      </c>
      <c r="M192">
        <v>1</v>
      </c>
      <c r="N192">
        <v>1</v>
      </c>
    </row>
    <row r="193" spans="1:14" x14ac:dyDescent="0.25">
      <c r="B193" s="10" t="s">
        <v>297</v>
      </c>
      <c r="C193" s="5" t="s">
        <v>266</v>
      </c>
      <c r="D193" s="5" t="s">
        <v>311</v>
      </c>
      <c r="E193">
        <v>90</v>
      </c>
      <c r="F193">
        <v>128</v>
      </c>
      <c r="G193">
        <v>29</v>
      </c>
      <c r="H193">
        <v>26</v>
      </c>
      <c r="I193">
        <f t="shared" si="9"/>
        <v>3</v>
      </c>
      <c r="J193">
        <v>20</v>
      </c>
      <c r="K193">
        <v>76</v>
      </c>
      <c r="L193">
        <v>0</v>
      </c>
      <c r="M193">
        <v>1</v>
      </c>
      <c r="N193">
        <v>1</v>
      </c>
    </row>
    <row r="194" spans="1:14" x14ac:dyDescent="0.25">
      <c r="A194" t="s">
        <v>357</v>
      </c>
      <c r="B194" s="9" t="s">
        <v>296</v>
      </c>
      <c r="C194" s="5" t="s">
        <v>267</v>
      </c>
      <c r="D194" s="5" t="s">
        <v>311</v>
      </c>
      <c r="E194">
        <v>85</v>
      </c>
      <c r="F194">
        <v>115</v>
      </c>
      <c r="G194">
        <v>27</v>
      </c>
      <c r="H194">
        <v>24</v>
      </c>
      <c r="I194">
        <f t="shared" si="9"/>
        <v>3</v>
      </c>
      <c r="J194">
        <v>15</v>
      </c>
      <c r="K194">
        <v>56</v>
      </c>
      <c r="L194">
        <v>0</v>
      </c>
      <c r="M194">
        <v>1</v>
      </c>
      <c r="N194">
        <v>0</v>
      </c>
    </row>
    <row r="195" spans="1:14" x14ac:dyDescent="0.25">
      <c r="B195" s="10" t="s">
        <v>297</v>
      </c>
      <c r="C195" s="5" t="s">
        <v>377</v>
      </c>
      <c r="D195" s="5" t="s">
        <v>314</v>
      </c>
      <c r="E195">
        <v>118</v>
      </c>
      <c r="F195">
        <v>88</v>
      </c>
      <c r="G195">
        <v>25</v>
      </c>
      <c r="H195">
        <v>24</v>
      </c>
      <c r="I195">
        <f t="shared" si="9"/>
        <v>1</v>
      </c>
      <c r="J195">
        <v>15</v>
      </c>
      <c r="K195">
        <v>21</v>
      </c>
      <c r="L195">
        <v>0</v>
      </c>
      <c r="M195">
        <v>1</v>
      </c>
      <c r="N195">
        <v>1</v>
      </c>
    </row>
    <row r="196" spans="1:14" x14ac:dyDescent="0.25">
      <c r="B196" s="10" t="s">
        <v>297</v>
      </c>
      <c r="C196" s="5" t="s">
        <v>378</v>
      </c>
      <c r="D196" s="5" t="s">
        <v>314</v>
      </c>
      <c r="E196">
        <v>101</v>
      </c>
      <c r="F196">
        <v>72</v>
      </c>
      <c r="G196">
        <v>22</v>
      </c>
      <c r="H196">
        <v>21</v>
      </c>
      <c r="I196">
        <f t="shared" si="9"/>
        <v>1</v>
      </c>
      <c r="J196">
        <v>10</v>
      </c>
      <c r="K196">
        <v>11</v>
      </c>
      <c r="L196">
        <v>0</v>
      </c>
      <c r="M196">
        <v>1</v>
      </c>
      <c r="N196">
        <v>1</v>
      </c>
    </row>
    <row r="197" spans="1:14" x14ac:dyDescent="0.25">
      <c r="A197" t="s">
        <v>357</v>
      </c>
      <c r="B197" s="9" t="s">
        <v>296</v>
      </c>
      <c r="C197" s="5" t="s">
        <v>268</v>
      </c>
      <c r="D197" s="5" t="s">
        <v>324</v>
      </c>
      <c r="E197">
        <v>85</v>
      </c>
      <c r="F197">
        <v>85</v>
      </c>
      <c r="G197">
        <v>25</v>
      </c>
      <c r="H197">
        <v>24</v>
      </c>
      <c r="I197">
        <f t="shared" si="9"/>
        <v>1</v>
      </c>
      <c r="J197">
        <v>17</v>
      </c>
      <c r="K197">
        <v>24</v>
      </c>
      <c r="L197">
        <v>0</v>
      </c>
      <c r="M197">
        <v>1</v>
      </c>
      <c r="N197">
        <v>1</v>
      </c>
    </row>
    <row r="198" spans="1:14" x14ac:dyDescent="0.25">
      <c r="A198" t="s">
        <v>357</v>
      </c>
      <c r="B198" s="9" t="s">
        <v>296</v>
      </c>
      <c r="C198" s="5" t="s">
        <v>269</v>
      </c>
      <c r="D198" s="5" t="s">
        <v>309</v>
      </c>
      <c r="E198">
        <v>66</v>
      </c>
      <c r="F198">
        <v>80</v>
      </c>
      <c r="G198">
        <v>20</v>
      </c>
      <c r="H198">
        <v>19</v>
      </c>
      <c r="I198">
        <f t="shared" si="9"/>
        <v>1</v>
      </c>
      <c r="J198">
        <v>15</v>
      </c>
      <c r="K198">
        <v>11.5</v>
      </c>
      <c r="L198">
        <v>0</v>
      </c>
      <c r="M198">
        <v>1</v>
      </c>
      <c r="N198">
        <v>0</v>
      </c>
    </row>
    <row r="199" spans="1:14" x14ac:dyDescent="0.25">
      <c r="B199" s="10" t="s">
        <v>297</v>
      </c>
      <c r="C199" s="5" t="s">
        <v>270</v>
      </c>
      <c r="D199" s="5"/>
      <c r="E199">
        <v>84</v>
      </c>
      <c r="F199">
        <v>85</v>
      </c>
      <c r="G199">
        <v>25</v>
      </c>
      <c r="H199">
        <v>24</v>
      </c>
      <c r="I199">
        <f t="shared" si="9"/>
        <v>1</v>
      </c>
      <c r="J199">
        <v>15</v>
      </c>
      <c r="K199">
        <v>28</v>
      </c>
      <c r="L199">
        <v>0</v>
      </c>
      <c r="M199">
        <v>1</v>
      </c>
      <c r="N199">
        <v>1</v>
      </c>
    </row>
    <row r="200" spans="1:14" x14ac:dyDescent="0.25">
      <c r="B200" s="10" t="s">
        <v>297</v>
      </c>
      <c r="C200" s="5" t="s">
        <v>271</v>
      </c>
      <c r="D200" s="5" t="s">
        <v>307</v>
      </c>
      <c r="E200">
        <v>61</v>
      </c>
      <c r="F200">
        <v>101</v>
      </c>
      <c r="G200">
        <v>21</v>
      </c>
      <c r="H200">
        <v>20</v>
      </c>
      <c r="I200">
        <f t="shared" si="9"/>
        <v>1</v>
      </c>
      <c r="J200">
        <v>11</v>
      </c>
      <c r="K200">
        <v>31</v>
      </c>
      <c r="L200">
        <v>0</v>
      </c>
      <c r="M200">
        <v>1</v>
      </c>
      <c r="N200">
        <v>1</v>
      </c>
    </row>
    <row r="201" spans="1:14" x14ac:dyDescent="0.25">
      <c r="A201" t="s">
        <v>357</v>
      </c>
      <c r="B201" s="9" t="s">
        <v>296</v>
      </c>
      <c r="C201" s="5" t="s">
        <v>272</v>
      </c>
      <c r="D201" s="5" t="s">
        <v>324</v>
      </c>
      <c r="E201">
        <v>86</v>
      </c>
      <c r="F201">
        <v>95</v>
      </c>
      <c r="G201">
        <v>25</v>
      </c>
      <c r="H201">
        <v>23</v>
      </c>
      <c r="I201">
        <f t="shared" si="9"/>
        <v>2</v>
      </c>
      <c r="J201">
        <v>17</v>
      </c>
      <c r="K201">
        <v>29</v>
      </c>
      <c r="L201">
        <v>0</v>
      </c>
      <c r="M201">
        <v>1</v>
      </c>
      <c r="N201">
        <v>1</v>
      </c>
    </row>
    <row r="202" spans="1:14" x14ac:dyDescent="0.25">
      <c r="A202" t="s">
        <v>357</v>
      </c>
      <c r="B202" s="9" t="s">
        <v>296</v>
      </c>
      <c r="C202" s="5" t="s">
        <v>273</v>
      </c>
      <c r="D202" s="5" t="s">
        <v>311</v>
      </c>
      <c r="E202">
        <v>93</v>
      </c>
      <c r="F202">
        <v>132</v>
      </c>
      <c r="G202">
        <v>28</v>
      </c>
      <c r="H202">
        <v>25</v>
      </c>
      <c r="I202">
        <f t="shared" si="9"/>
        <v>3</v>
      </c>
      <c r="J202">
        <v>17</v>
      </c>
      <c r="K202">
        <v>64</v>
      </c>
      <c r="L202">
        <v>0</v>
      </c>
      <c r="M202">
        <v>1</v>
      </c>
      <c r="N202">
        <v>1</v>
      </c>
    </row>
    <row r="203" spans="1:14" x14ac:dyDescent="0.25">
      <c r="A203" t="s">
        <v>357</v>
      </c>
      <c r="B203" s="9" t="s">
        <v>296</v>
      </c>
      <c r="C203" s="5" t="s">
        <v>274</v>
      </c>
      <c r="D203" s="5" t="s">
        <v>311</v>
      </c>
      <c r="E203">
        <v>82</v>
      </c>
      <c r="F203">
        <v>130</v>
      </c>
      <c r="G203">
        <v>27</v>
      </c>
      <c r="H203">
        <v>24</v>
      </c>
      <c r="I203">
        <f t="shared" si="9"/>
        <v>3</v>
      </c>
      <c r="J203">
        <v>18</v>
      </c>
      <c r="K203">
        <v>60.5</v>
      </c>
      <c r="L203">
        <v>0</v>
      </c>
      <c r="M203">
        <v>0</v>
      </c>
      <c r="N203">
        <v>1</v>
      </c>
    </row>
    <row r="204" spans="1:14" x14ac:dyDescent="0.25">
      <c r="B204" s="9" t="s">
        <v>297</v>
      </c>
      <c r="C204" s="5" t="s">
        <v>275</v>
      </c>
      <c r="D204" s="5" t="s">
        <v>315</v>
      </c>
      <c r="E204">
        <v>215</v>
      </c>
      <c r="F204">
        <v>160</v>
      </c>
      <c r="G204">
        <v>33</v>
      </c>
      <c r="H204">
        <v>30</v>
      </c>
      <c r="I204">
        <f t="shared" si="9"/>
        <v>3</v>
      </c>
      <c r="J204">
        <v>30</v>
      </c>
      <c r="K204">
        <v>100</v>
      </c>
      <c r="L204">
        <f>60.27+120.94</f>
        <v>181.21</v>
      </c>
      <c r="M204">
        <v>1</v>
      </c>
      <c r="N204">
        <v>1</v>
      </c>
    </row>
    <row r="205" spans="1:14" x14ac:dyDescent="0.25">
      <c r="B205" s="9" t="s">
        <v>297</v>
      </c>
      <c r="C205" s="5" t="s">
        <v>276</v>
      </c>
      <c r="D205" s="5" t="s">
        <v>315</v>
      </c>
      <c r="E205">
        <v>210</v>
      </c>
      <c r="F205">
        <v>160</v>
      </c>
      <c r="G205">
        <v>33</v>
      </c>
      <c r="H205">
        <v>30</v>
      </c>
      <c r="I205">
        <f t="shared" si="9"/>
        <v>3</v>
      </c>
      <c r="J205">
        <v>30</v>
      </c>
      <c r="K205">
        <v>100</v>
      </c>
      <c r="L205">
        <v>0</v>
      </c>
      <c r="M205">
        <v>1</v>
      </c>
      <c r="N205">
        <v>1</v>
      </c>
    </row>
    <row r="206" spans="1:14" x14ac:dyDescent="0.25">
      <c r="B206" s="9" t="s">
        <v>297</v>
      </c>
      <c r="C206" s="5" t="s">
        <v>277</v>
      </c>
      <c r="D206" s="5" t="s">
        <v>315</v>
      </c>
      <c r="E206">
        <v>300</v>
      </c>
      <c r="F206">
        <v>240</v>
      </c>
      <c r="G206">
        <v>40</v>
      </c>
      <c r="H206">
        <v>37</v>
      </c>
      <c r="I206">
        <f t="shared" si="9"/>
        <v>3</v>
      </c>
      <c r="J206">
        <v>37</v>
      </c>
      <c r="K206">
        <v>470</v>
      </c>
      <c r="L206">
        <v>43.71</v>
      </c>
      <c r="M206">
        <v>1</v>
      </c>
      <c r="N206">
        <v>0</v>
      </c>
    </row>
    <row r="207" spans="1:14" x14ac:dyDescent="0.25">
      <c r="B207" s="9" t="s">
        <v>297</v>
      </c>
      <c r="C207" s="5" t="s">
        <v>278</v>
      </c>
      <c r="D207" s="5" t="s">
        <v>315</v>
      </c>
      <c r="E207">
        <v>210</v>
      </c>
      <c r="F207">
        <v>190</v>
      </c>
      <c r="G207">
        <v>40</v>
      </c>
      <c r="H207">
        <v>38</v>
      </c>
      <c r="I207">
        <f t="shared" si="9"/>
        <v>2</v>
      </c>
      <c r="J207">
        <v>30</v>
      </c>
      <c r="K207">
        <v>100</v>
      </c>
      <c r="L207">
        <v>0</v>
      </c>
      <c r="M207">
        <v>1</v>
      </c>
      <c r="N207">
        <v>1</v>
      </c>
    </row>
    <row r="208" spans="1:14" x14ac:dyDescent="0.25">
      <c r="B208" s="9" t="s">
        <v>297</v>
      </c>
      <c r="C208" s="5" t="s">
        <v>279</v>
      </c>
      <c r="D208" s="5" t="s">
        <v>324</v>
      </c>
      <c r="E208">
        <v>114</v>
      </c>
      <c r="F208">
        <v>131</v>
      </c>
      <c r="G208">
        <v>28</v>
      </c>
      <c r="H208">
        <v>25</v>
      </c>
      <c r="I208">
        <f t="shared" si="9"/>
        <v>3</v>
      </c>
      <c r="J208">
        <v>16</v>
      </c>
      <c r="K208">
        <v>59</v>
      </c>
      <c r="L208">
        <v>0</v>
      </c>
      <c r="M208">
        <v>1</v>
      </c>
      <c r="N208">
        <v>1</v>
      </c>
    </row>
    <row r="209" spans="1:14" x14ac:dyDescent="0.25">
      <c r="B209" s="9" t="s">
        <v>297</v>
      </c>
      <c r="C209" s="5" t="s">
        <v>280</v>
      </c>
      <c r="D209" s="5" t="s">
        <v>315</v>
      </c>
      <c r="E209">
        <v>230</v>
      </c>
      <c r="F209">
        <v>210</v>
      </c>
      <c r="G209">
        <v>43</v>
      </c>
      <c r="H209">
        <v>40</v>
      </c>
      <c r="I209">
        <f t="shared" si="9"/>
        <v>3</v>
      </c>
      <c r="J209">
        <v>45</v>
      </c>
      <c r="K209">
        <v>252</v>
      </c>
      <c r="L209">
        <v>0</v>
      </c>
      <c r="M209">
        <v>1</v>
      </c>
      <c r="N209">
        <v>0</v>
      </c>
    </row>
    <row r="210" spans="1:14" x14ac:dyDescent="0.25">
      <c r="B210" s="9" t="s">
        <v>297</v>
      </c>
      <c r="C210" s="5" t="s">
        <v>281</v>
      </c>
      <c r="D210" s="5" t="s">
        <v>324</v>
      </c>
      <c r="E210">
        <v>95</v>
      </c>
      <c r="F210">
        <v>103</v>
      </c>
      <c r="G210">
        <v>25</v>
      </c>
      <c r="H210">
        <v>22.5</v>
      </c>
      <c r="I210">
        <f t="shared" si="9"/>
        <v>2.5</v>
      </c>
      <c r="J210">
        <v>20</v>
      </c>
      <c r="K210">
        <v>31</v>
      </c>
      <c r="L210">
        <v>0</v>
      </c>
      <c r="M210">
        <v>1</v>
      </c>
      <c r="N210">
        <v>0</v>
      </c>
    </row>
    <row r="211" spans="1:14" x14ac:dyDescent="0.25">
      <c r="B211" s="9" t="s">
        <v>297</v>
      </c>
      <c r="C211" s="5" t="s">
        <v>282</v>
      </c>
      <c r="D211" s="5" t="s">
        <v>318</v>
      </c>
      <c r="E211">
        <v>82</v>
      </c>
      <c r="F211">
        <v>103</v>
      </c>
      <c r="G211">
        <v>25</v>
      </c>
      <c r="H211">
        <v>23.5</v>
      </c>
      <c r="I211">
        <f t="shared" si="9"/>
        <v>1.5</v>
      </c>
      <c r="J211">
        <v>17</v>
      </c>
      <c r="K211">
        <v>32</v>
      </c>
      <c r="L211">
        <v>0</v>
      </c>
      <c r="M211">
        <v>1</v>
      </c>
      <c r="N211">
        <v>0</v>
      </c>
    </row>
    <row r="212" spans="1:14" x14ac:dyDescent="0.25">
      <c r="B212" s="9" t="s">
        <v>297</v>
      </c>
      <c r="C212" s="5" t="s">
        <v>379</v>
      </c>
      <c r="D212" s="5" t="s">
        <v>314</v>
      </c>
      <c r="E212">
        <v>130</v>
      </c>
      <c r="F212">
        <v>95</v>
      </c>
      <c r="G212">
        <v>26</v>
      </c>
      <c r="H212">
        <v>24</v>
      </c>
      <c r="I212">
        <f t="shared" si="9"/>
        <v>2</v>
      </c>
      <c r="J212">
        <v>16</v>
      </c>
      <c r="K212">
        <v>43</v>
      </c>
      <c r="L212">
        <v>0</v>
      </c>
      <c r="M212">
        <v>1</v>
      </c>
      <c r="N212">
        <v>0</v>
      </c>
    </row>
    <row r="213" spans="1:14" x14ac:dyDescent="0.25">
      <c r="B213" s="9" t="s">
        <v>297</v>
      </c>
      <c r="C213" s="5" t="s">
        <v>380</v>
      </c>
      <c r="D213" s="5" t="s">
        <v>314</v>
      </c>
      <c r="E213">
        <v>120</v>
      </c>
      <c r="F213">
        <v>104</v>
      </c>
      <c r="G213">
        <v>25</v>
      </c>
      <c r="H213">
        <v>23</v>
      </c>
      <c r="I213">
        <f t="shared" si="9"/>
        <v>2</v>
      </c>
      <c r="J213">
        <v>18</v>
      </c>
      <c r="K213">
        <v>30</v>
      </c>
      <c r="L213">
        <v>0</v>
      </c>
      <c r="M213">
        <v>1</v>
      </c>
      <c r="N213">
        <v>0</v>
      </c>
    </row>
    <row r="214" spans="1:14" x14ac:dyDescent="0.25">
      <c r="B214" s="9" t="s">
        <v>297</v>
      </c>
      <c r="C214" s="5" t="s">
        <v>381</v>
      </c>
      <c r="D214" s="5" t="s">
        <v>314</v>
      </c>
      <c r="E214">
        <v>110</v>
      </c>
      <c r="F214">
        <v>85</v>
      </c>
      <c r="G214">
        <v>25</v>
      </c>
      <c r="H214">
        <v>23.5</v>
      </c>
      <c r="I214">
        <f t="shared" si="9"/>
        <v>1.5</v>
      </c>
      <c r="J214">
        <v>15</v>
      </c>
      <c r="K214">
        <v>22.5</v>
      </c>
      <c r="L214">
        <v>0</v>
      </c>
      <c r="M214">
        <v>1</v>
      </c>
      <c r="N214">
        <v>0</v>
      </c>
    </row>
    <row r="215" spans="1:14" x14ac:dyDescent="0.25">
      <c r="B215" s="9" t="s">
        <v>297</v>
      </c>
      <c r="C215" s="5" t="s">
        <v>382</v>
      </c>
      <c r="D215" s="5" t="s">
        <v>314</v>
      </c>
      <c r="E215">
        <v>110</v>
      </c>
      <c r="F215">
        <v>102</v>
      </c>
      <c r="G215">
        <v>25</v>
      </c>
      <c r="H215">
        <v>23</v>
      </c>
      <c r="I215">
        <f t="shared" si="9"/>
        <v>2</v>
      </c>
      <c r="J215">
        <v>19</v>
      </c>
      <c r="K215">
        <v>35</v>
      </c>
      <c r="L215">
        <f>0</f>
        <v>0</v>
      </c>
      <c r="M215">
        <v>1</v>
      </c>
      <c r="N215">
        <v>0</v>
      </c>
    </row>
    <row r="216" spans="1:14" x14ac:dyDescent="0.25">
      <c r="A216" t="s">
        <v>357</v>
      </c>
      <c r="B216" s="9" t="s">
        <v>296</v>
      </c>
      <c r="C216" s="5" t="s">
        <v>283</v>
      </c>
      <c r="D216" s="5" t="s">
        <v>318</v>
      </c>
      <c r="E216">
        <v>89</v>
      </c>
      <c r="F216">
        <v>106</v>
      </c>
      <c r="G216">
        <v>27</v>
      </c>
      <c r="H216">
        <v>24.5</v>
      </c>
      <c r="I216">
        <f t="shared" si="9"/>
        <v>2.5</v>
      </c>
      <c r="J216">
        <v>16</v>
      </c>
      <c r="K216">
        <v>19.5</v>
      </c>
      <c r="L216">
        <v>0</v>
      </c>
      <c r="M216">
        <v>1</v>
      </c>
      <c r="N216">
        <v>1</v>
      </c>
    </row>
    <row r="217" spans="1:14" x14ac:dyDescent="0.25">
      <c r="A217" t="s">
        <v>357</v>
      </c>
      <c r="B217" s="9" t="s">
        <v>296</v>
      </c>
      <c r="C217" s="5" t="s">
        <v>294</v>
      </c>
      <c r="D217" s="5" t="s">
        <v>318</v>
      </c>
      <c r="E217">
        <v>119</v>
      </c>
      <c r="F217">
        <v>92</v>
      </c>
      <c r="G217">
        <v>26</v>
      </c>
      <c r="H217">
        <v>24</v>
      </c>
      <c r="I217">
        <f t="shared" si="9"/>
        <v>2</v>
      </c>
      <c r="J217">
        <v>17</v>
      </c>
      <c r="K217">
        <v>25</v>
      </c>
      <c r="L217">
        <v>0</v>
      </c>
      <c r="M217">
        <v>1</v>
      </c>
      <c r="N217">
        <v>1</v>
      </c>
    </row>
    <row r="218" spans="1:14" x14ac:dyDescent="0.25">
      <c r="B218" s="9" t="s">
        <v>297</v>
      </c>
      <c r="C218" s="5" t="s">
        <v>383</v>
      </c>
      <c r="D218" s="5" t="s">
        <v>314</v>
      </c>
      <c r="E218">
        <v>110</v>
      </c>
      <c r="F218">
        <v>83</v>
      </c>
      <c r="G218">
        <v>26</v>
      </c>
      <c r="H218">
        <v>24.5</v>
      </c>
      <c r="I218">
        <f t="shared" si="9"/>
        <v>1.5</v>
      </c>
      <c r="J218">
        <v>16</v>
      </c>
      <c r="K218">
        <v>19.5</v>
      </c>
      <c r="L218">
        <v>0</v>
      </c>
      <c r="M218">
        <v>1</v>
      </c>
      <c r="N218">
        <v>1</v>
      </c>
    </row>
    <row r="219" spans="1:14" x14ac:dyDescent="0.25">
      <c r="B219" s="9" t="s">
        <v>297</v>
      </c>
      <c r="C219" s="5" t="s">
        <v>384</v>
      </c>
      <c r="D219" s="5" t="s">
        <v>314</v>
      </c>
      <c r="E219">
        <v>119</v>
      </c>
      <c r="F219">
        <v>92</v>
      </c>
      <c r="G219">
        <v>26</v>
      </c>
      <c r="H219">
        <v>24</v>
      </c>
      <c r="I219">
        <f t="shared" ref="I219:I231" si="11">G219-H219</f>
        <v>2</v>
      </c>
      <c r="J219">
        <v>17</v>
      </c>
      <c r="K219">
        <v>25</v>
      </c>
      <c r="L219">
        <v>0</v>
      </c>
      <c r="M219">
        <v>1</v>
      </c>
      <c r="N219">
        <v>1</v>
      </c>
    </row>
    <row r="220" spans="1:14" x14ac:dyDescent="0.25">
      <c r="A220" t="s">
        <v>357</v>
      </c>
      <c r="B220" s="9" t="s">
        <v>296</v>
      </c>
      <c r="C220" s="5" t="s">
        <v>284</v>
      </c>
      <c r="D220" s="5" t="s">
        <v>318</v>
      </c>
      <c r="E220">
        <v>79</v>
      </c>
      <c r="F220">
        <v>99</v>
      </c>
      <c r="G220">
        <v>26</v>
      </c>
      <c r="H220">
        <v>24</v>
      </c>
      <c r="I220">
        <f t="shared" si="11"/>
        <v>2</v>
      </c>
      <c r="J220">
        <v>17</v>
      </c>
      <c r="K220">
        <v>28</v>
      </c>
      <c r="L220">
        <v>0</v>
      </c>
      <c r="M220">
        <v>1</v>
      </c>
      <c r="N220">
        <v>0</v>
      </c>
    </row>
    <row r="221" spans="1:14" x14ac:dyDescent="0.25">
      <c r="B221" s="9" t="s">
        <v>297</v>
      </c>
      <c r="C221" s="5" t="s">
        <v>385</v>
      </c>
      <c r="D221" s="5" t="s">
        <v>314</v>
      </c>
      <c r="E221">
        <v>127</v>
      </c>
      <c r="F221">
        <v>95</v>
      </c>
      <c r="G221">
        <v>27</v>
      </c>
      <c r="H221">
        <v>26</v>
      </c>
      <c r="I221">
        <f t="shared" si="11"/>
        <v>1</v>
      </c>
      <c r="J221">
        <v>16</v>
      </c>
      <c r="K221">
        <v>18</v>
      </c>
      <c r="L221">
        <v>0</v>
      </c>
      <c r="M221">
        <v>1</v>
      </c>
      <c r="N221">
        <v>1</v>
      </c>
    </row>
    <row r="222" spans="1:14" x14ac:dyDescent="0.25">
      <c r="A222" t="s">
        <v>357</v>
      </c>
      <c r="B222" s="9" t="s">
        <v>296</v>
      </c>
      <c r="C222" s="5" t="s">
        <v>285</v>
      </c>
      <c r="D222" s="5" t="s">
        <v>318</v>
      </c>
      <c r="E222">
        <v>93</v>
      </c>
      <c r="F222">
        <v>105</v>
      </c>
      <c r="G222">
        <v>25</v>
      </c>
      <c r="H222">
        <v>23</v>
      </c>
      <c r="I222">
        <f t="shared" si="11"/>
        <v>2</v>
      </c>
      <c r="J222">
        <v>18</v>
      </c>
      <c r="K222">
        <v>35</v>
      </c>
      <c r="L222">
        <v>0</v>
      </c>
      <c r="M222">
        <v>1</v>
      </c>
      <c r="N222">
        <v>0</v>
      </c>
    </row>
    <row r="223" spans="1:14" x14ac:dyDescent="0.25">
      <c r="B223" s="7" t="s">
        <v>297</v>
      </c>
      <c r="C223" s="5" t="s">
        <v>286</v>
      </c>
      <c r="D223" s="5" t="s">
        <v>318</v>
      </c>
      <c r="E223">
        <v>79</v>
      </c>
      <c r="F223">
        <v>104</v>
      </c>
      <c r="G223">
        <v>26</v>
      </c>
      <c r="H223">
        <v>24</v>
      </c>
      <c r="I223">
        <f t="shared" si="11"/>
        <v>2</v>
      </c>
      <c r="J223">
        <v>165</v>
      </c>
      <c r="K223">
        <v>32</v>
      </c>
      <c r="L223">
        <v>0</v>
      </c>
      <c r="M223">
        <v>1</v>
      </c>
      <c r="N223">
        <v>0</v>
      </c>
    </row>
    <row r="224" spans="1:14" x14ac:dyDescent="0.25">
      <c r="B224" s="7" t="s">
        <v>297</v>
      </c>
      <c r="C224" s="5" t="s">
        <v>287</v>
      </c>
      <c r="D224" s="5" t="s">
        <v>317</v>
      </c>
      <c r="E224">
        <v>137</v>
      </c>
      <c r="F224">
        <v>105</v>
      </c>
      <c r="G224">
        <v>27</v>
      </c>
      <c r="H224">
        <v>25</v>
      </c>
      <c r="I224">
        <f t="shared" si="11"/>
        <v>2</v>
      </c>
      <c r="J224">
        <v>17</v>
      </c>
      <c r="K224">
        <v>44</v>
      </c>
      <c r="L224">
        <v>0</v>
      </c>
      <c r="M224">
        <v>1</v>
      </c>
      <c r="N224">
        <v>1</v>
      </c>
    </row>
    <row r="225" spans="1:14" x14ac:dyDescent="0.25">
      <c r="A225" t="s">
        <v>357</v>
      </c>
      <c r="B225" s="9" t="s">
        <v>296</v>
      </c>
      <c r="C225" s="5" t="s">
        <v>288</v>
      </c>
      <c r="D225" s="5" t="s">
        <v>318</v>
      </c>
      <c r="E225">
        <v>90</v>
      </c>
      <c r="F225">
        <v>110</v>
      </c>
      <c r="G225">
        <v>28</v>
      </c>
      <c r="H225">
        <v>26</v>
      </c>
      <c r="I225">
        <f t="shared" si="11"/>
        <v>2</v>
      </c>
      <c r="J225">
        <v>21</v>
      </c>
      <c r="K225">
        <v>35.5</v>
      </c>
      <c r="L225">
        <f>0</f>
        <v>0</v>
      </c>
      <c r="M225">
        <v>1</v>
      </c>
      <c r="N225">
        <v>1</v>
      </c>
    </row>
    <row r="226" spans="1:14" x14ac:dyDescent="0.25">
      <c r="A226" t="s">
        <v>357</v>
      </c>
      <c r="B226" s="9" t="s">
        <v>296</v>
      </c>
      <c r="C226" s="5" t="s">
        <v>289</v>
      </c>
      <c r="D226" s="5" t="s">
        <v>318</v>
      </c>
      <c r="E226">
        <v>100</v>
      </c>
      <c r="F226">
        <v>110</v>
      </c>
      <c r="G226">
        <v>26</v>
      </c>
      <c r="H226">
        <v>24</v>
      </c>
      <c r="I226">
        <f t="shared" si="11"/>
        <v>2</v>
      </c>
      <c r="J226">
        <v>20</v>
      </c>
      <c r="K226">
        <v>38</v>
      </c>
      <c r="L226">
        <v>18.23</v>
      </c>
      <c r="M226">
        <v>1</v>
      </c>
      <c r="N226">
        <v>1</v>
      </c>
    </row>
    <row r="227" spans="1:14" x14ac:dyDescent="0.25">
      <c r="A227" t="s">
        <v>357</v>
      </c>
      <c r="B227" s="9" t="s">
        <v>296</v>
      </c>
      <c r="C227" s="5" t="s">
        <v>290</v>
      </c>
      <c r="D227" s="5" t="s">
        <v>318</v>
      </c>
      <c r="E227">
        <v>93</v>
      </c>
      <c r="F227">
        <v>110</v>
      </c>
      <c r="G227">
        <v>25</v>
      </c>
      <c r="H227">
        <v>23</v>
      </c>
      <c r="I227">
        <f t="shared" si="11"/>
        <v>2</v>
      </c>
      <c r="J227">
        <v>18</v>
      </c>
      <c r="K227">
        <v>42</v>
      </c>
      <c r="L227">
        <f>0</f>
        <v>0</v>
      </c>
      <c r="M227">
        <v>1</v>
      </c>
      <c r="N227">
        <v>0</v>
      </c>
    </row>
    <row r="228" spans="1:14" x14ac:dyDescent="0.25">
      <c r="B228" s="7" t="s">
        <v>297</v>
      </c>
      <c r="C228" s="5" t="s">
        <v>386</v>
      </c>
      <c r="D228" s="5" t="s">
        <v>314</v>
      </c>
      <c r="E228">
        <v>121</v>
      </c>
      <c r="F228">
        <v>93</v>
      </c>
      <c r="G228">
        <v>28</v>
      </c>
      <c r="H228">
        <v>26.5</v>
      </c>
      <c r="I228">
        <f t="shared" si="11"/>
        <v>1.5</v>
      </c>
      <c r="J228">
        <v>16</v>
      </c>
      <c r="K228">
        <v>25.5</v>
      </c>
      <c r="L228">
        <f>0</f>
        <v>0</v>
      </c>
      <c r="M228">
        <v>1</v>
      </c>
      <c r="N228">
        <v>1</v>
      </c>
    </row>
    <row r="229" spans="1:14" x14ac:dyDescent="0.25">
      <c r="A229" t="s">
        <v>357</v>
      </c>
      <c r="B229" s="9" t="s">
        <v>296</v>
      </c>
      <c r="C229" s="5" t="s">
        <v>291</v>
      </c>
      <c r="D229" s="5" t="s">
        <v>318</v>
      </c>
      <c r="E229">
        <v>90</v>
      </c>
      <c r="F229">
        <v>100</v>
      </c>
      <c r="G229">
        <v>23</v>
      </c>
      <c r="H229">
        <v>21</v>
      </c>
      <c r="I229">
        <f t="shared" si="11"/>
        <v>2</v>
      </c>
      <c r="J229">
        <v>19</v>
      </c>
      <c r="K229">
        <v>29</v>
      </c>
      <c r="L229">
        <v>0</v>
      </c>
      <c r="M229">
        <v>1</v>
      </c>
      <c r="N229">
        <v>1</v>
      </c>
    </row>
    <row r="230" spans="1:14" x14ac:dyDescent="0.25">
      <c r="B230" s="7" t="s">
        <v>297</v>
      </c>
      <c r="C230" s="5" t="s">
        <v>387</v>
      </c>
      <c r="D230" s="5" t="s">
        <v>314</v>
      </c>
      <c r="E230">
        <v>115</v>
      </c>
      <c r="F230">
        <v>90</v>
      </c>
      <c r="G230">
        <v>26</v>
      </c>
      <c r="H230">
        <v>24.5</v>
      </c>
      <c r="I230">
        <f t="shared" si="11"/>
        <v>1.5</v>
      </c>
      <c r="J230">
        <v>16</v>
      </c>
      <c r="K230">
        <v>23</v>
      </c>
      <c r="L230">
        <v>0</v>
      </c>
      <c r="M230">
        <v>1</v>
      </c>
      <c r="N230">
        <v>1</v>
      </c>
    </row>
    <row r="231" spans="1:14" x14ac:dyDescent="0.25">
      <c r="B231" s="7" t="s">
        <v>297</v>
      </c>
      <c r="C231" s="5" t="s">
        <v>388</v>
      </c>
      <c r="D231" s="5" t="s">
        <v>314</v>
      </c>
      <c r="E231">
        <v>115</v>
      </c>
      <c r="F231">
        <v>77</v>
      </c>
      <c r="G231">
        <v>26</v>
      </c>
      <c r="H231">
        <v>25</v>
      </c>
      <c r="I231">
        <f t="shared" si="11"/>
        <v>1</v>
      </c>
      <c r="J231">
        <v>15</v>
      </c>
      <c r="K231">
        <v>15</v>
      </c>
      <c r="L231">
        <v>0</v>
      </c>
      <c r="M231">
        <v>1</v>
      </c>
      <c r="N231">
        <v>1</v>
      </c>
    </row>
    <row r="232" spans="1:14" x14ac:dyDescent="0.25">
      <c r="A232" t="s">
        <v>357</v>
      </c>
      <c r="B232" s="9" t="s">
        <v>296</v>
      </c>
      <c r="C232" s="5" t="s">
        <v>292</v>
      </c>
      <c r="D232" s="5" t="s">
        <v>318</v>
      </c>
      <c r="E232">
        <v>100</v>
      </c>
      <c r="F232">
        <v>105</v>
      </c>
      <c r="G232">
        <v>29</v>
      </c>
      <c r="H232">
        <v>27</v>
      </c>
      <c r="I232">
        <f>G232-H232</f>
        <v>2</v>
      </c>
      <c r="J232">
        <v>19</v>
      </c>
      <c r="K232">
        <v>42</v>
      </c>
      <c r="L232">
        <f>0</f>
        <v>0</v>
      </c>
      <c r="M232">
        <v>1</v>
      </c>
      <c r="N232">
        <v>1</v>
      </c>
    </row>
    <row r="233" spans="1:14" x14ac:dyDescent="0.25">
      <c r="A233" t="s">
        <v>357</v>
      </c>
      <c r="B233" s="15" t="s">
        <v>296</v>
      </c>
      <c r="C233" s="5" t="s">
        <v>35</v>
      </c>
      <c r="D233" s="5" t="s">
        <v>327</v>
      </c>
      <c r="E233" s="1">
        <v>210</v>
      </c>
      <c r="F233" s="1">
        <v>170</v>
      </c>
      <c r="G233" s="1">
        <v>53</v>
      </c>
      <c r="H233" s="1"/>
      <c r="I233">
        <v>3</v>
      </c>
      <c r="J233" s="1">
        <v>30</v>
      </c>
      <c r="K233" s="1">
        <v>240</v>
      </c>
      <c r="L233" s="1">
        <v>36.450000000000003</v>
      </c>
      <c r="M233">
        <v>1</v>
      </c>
      <c r="N233" s="3">
        <v>0</v>
      </c>
    </row>
    <row r="234" spans="1:14" x14ac:dyDescent="0.25">
      <c r="A234" t="s">
        <v>357</v>
      </c>
      <c r="B234" s="9" t="s">
        <v>296</v>
      </c>
      <c r="C234" s="5" t="s">
        <v>36</v>
      </c>
      <c r="D234" s="5" t="s">
        <v>324</v>
      </c>
      <c r="E234" s="1">
        <v>85</v>
      </c>
      <c r="F234" s="1">
        <v>100</v>
      </c>
      <c r="G234" s="1">
        <v>25</v>
      </c>
      <c r="H234" s="1"/>
      <c r="I234">
        <v>3</v>
      </c>
      <c r="J234" s="1">
        <v>15</v>
      </c>
      <c r="K234" s="1">
        <v>26</v>
      </c>
      <c r="L234">
        <v>0</v>
      </c>
      <c r="M234">
        <v>1</v>
      </c>
      <c r="N234" s="3">
        <v>0</v>
      </c>
    </row>
    <row r="235" spans="1:14" x14ac:dyDescent="0.25">
      <c r="A235" t="s">
        <v>357</v>
      </c>
      <c r="B235" s="9" t="s">
        <v>296</v>
      </c>
      <c r="C235" s="5" t="s">
        <v>354</v>
      </c>
      <c r="D235" s="5" t="s">
        <v>314</v>
      </c>
      <c r="E235" s="1">
        <v>126</v>
      </c>
      <c r="F235" s="1">
        <v>85</v>
      </c>
      <c r="G235" s="1">
        <v>24.5</v>
      </c>
      <c r="H235" s="1"/>
      <c r="I235">
        <v>1.5</v>
      </c>
      <c r="J235" s="1">
        <v>13</v>
      </c>
      <c r="K235" s="1">
        <v>13</v>
      </c>
      <c r="L235">
        <v>0</v>
      </c>
      <c r="M235">
        <v>1</v>
      </c>
      <c r="N235" s="3">
        <v>0</v>
      </c>
    </row>
    <row r="236" spans="1:14" x14ac:dyDescent="0.25">
      <c r="A236" t="s">
        <v>357</v>
      </c>
      <c r="B236" s="9" t="s">
        <v>296</v>
      </c>
      <c r="C236" s="5" t="s">
        <v>38</v>
      </c>
      <c r="D236" s="5" t="s">
        <v>324</v>
      </c>
      <c r="E236" s="1">
        <v>85</v>
      </c>
      <c r="F236" s="1">
        <v>100</v>
      </c>
      <c r="G236" s="1">
        <v>25</v>
      </c>
      <c r="H236" s="1"/>
      <c r="I236">
        <v>3</v>
      </c>
      <c r="J236" s="1">
        <v>15</v>
      </c>
      <c r="K236" s="1">
        <v>26</v>
      </c>
      <c r="L236">
        <v>0</v>
      </c>
      <c r="M236">
        <v>1</v>
      </c>
      <c r="N236" s="3">
        <v>0</v>
      </c>
    </row>
    <row r="237" spans="1:14" x14ac:dyDescent="0.25">
      <c r="B237" s="7" t="s">
        <v>297</v>
      </c>
      <c r="C237" s="5" t="s">
        <v>293</v>
      </c>
      <c r="D237" s="5" t="s">
        <v>316</v>
      </c>
      <c r="E237" s="1">
        <v>10</v>
      </c>
      <c r="F237">
        <f>(428+580)/2</f>
        <v>504</v>
      </c>
      <c r="G237">
        <f>(101+110)/2</f>
        <v>105.5</v>
      </c>
      <c r="I237">
        <v>1</v>
      </c>
      <c r="J237">
        <v>30</v>
      </c>
      <c r="K237">
        <v>800</v>
      </c>
      <c r="L237">
        <v>0</v>
      </c>
      <c r="M237">
        <v>1</v>
      </c>
      <c r="N237" s="3">
        <v>0</v>
      </c>
    </row>
  </sheetData>
  <autoFilter ref="A1:N241" xr:uid="{00000000-0009-0000-0000-000001000000}"/>
  <sortState xmlns:xlrd2="http://schemas.microsoft.com/office/spreadsheetml/2017/richdata2" ref="C1:C237">
    <sortCondition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8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RowHeight="16.5" x14ac:dyDescent="0.3"/>
  <cols>
    <col min="2" max="2" width="10" customWidth="1"/>
    <col min="3" max="3" width="24.85546875" bestFit="1" customWidth="1"/>
    <col min="11" max="16384" width="9.140625" style="21"/>
  </cols>
  <sheetData>
    <row r="1" spans="1:12" x14ac:dyDescent="0.3">
      <c r="A1" t="s">
        <v>295</v>
      </c>
      <c r="B1" t="s">
        <v>0</v>
      </c>
      <c r="C1" t="s">
        <v>306</v>
      </c>
      <c r="D1" s="2" t="s">
        <v>298</v>
      </c>
      <c r="E1" s="2" t="s">
        <v>299</v>
      </c>
      <c r="F1" t="s">
        <v>300</v>
      </c>
      <c r="G1" t="s">
        <v>301</v>
      </c>
      <c r="H1" t="s">
        <v>7</v>
      </c>
      <c r="I1" t="s">
        <v>302</v>
      </c>
      <c r="J1" t="s">
        <v>356</v>
      </c>
    </row>
    <row r="2" spans="1:12" ht="16.5" customHeight="1" x14ac:dyDescent="0.3">
      <c r="A2" s="6" t="s">
        <v>296</v>
      </c>
      <c r="B2" s="5" t="s">
        <v>19</v>
      </c>
      <c r="C2" s="5" t="s">
        <v>307</v>
      </c>
      <c r="D2">
        <v>73</v>
      </c>
      <c r="E2">
        <v>105</v>
      </c>
      <c r="F2">
        <v>12</v>
      </c>
      <c r="G2">
        <v>2</v>
      </c>
      <c r="H2">
        <v>14</v>
      </c>
      <c r="I2">
        <v>31</v>
      </c>
      <c r="J2">
        <f t="shared" ref="J2:J4" si="0">(I2^(1/3))</f>
        <v>3.1413806523913927</v>
      </c>
      <c r="L2" s="23"/>
    </row>
    <row r="3" spans="1:12" x14ac:dyDescent="0.3">
      <c r="A3" s="6" t="s">
        <v>296</v>
      </c>
      <c r="B3" s="5" t="s">
        <v>20</v>
      </c>
      <c r="C3" s="5" t="s">
        <v>308</v>
      </c>
      <c r="D3">
        <v>79</v>
      </c>
      <c r="E3">
        <v>96</v>
      </c>
      <c r="F3">
        <v>22</v>
      </c>
      <c r="G3">
        <v>2</v>
      </c>
      <c r="H3">
        <v>13</v>
      </c>
      <c r="I3">
        <v>26</v>
      </c>
      <c r="J3">
        <f t="shared" si="0"/>
        <v>2.9624960684073702</v>
      </c>
      <c r="L3" s="23"/>
    </row>
    <row r="4" spans="1:12" x14ac:dyDescent="0.3">
      <c r="A4" s="6" t="s">
        <v>296</v>
      </c>
      <c r="B4" s="5" t="s">
        <v>21</v>
      </c>
      <c r="C4" s="5" t="s">
        <v>307</v>
      </c>
      <c r="D4">
        <v>65</v>
      </c>
      <c r="E4">
        <v>120</v>
      </c>
      <c r="F4">
        <v>19</v>
      </c>
      <c r="G4">
        <v>1</v>
      </c>
      <c r="H4">
        <v>19.5</v>
      </c>
      <c r="I4">
        <v>44.5</v>
      </c>
      <c r="J4">
        <f t="shared" si="0"/>
        <v>3.5436705307503775</v>
      </c>
      <c r="L4" s="23"/>
    </row>
    <row r="5" spans="1:12" x14ac:dyDescent="0.3">
      <c r="A5" s="6" t="s">
        <v>296</v>
      </c>
      <c r="B5" s="5" t="s">
        <v>22</v>
      </c>
      <c r="C5" s="5" t="s">
        <v>307</v>
      </c>
      <c r="D5">
        <v>73</v>
      </c>
      <c r="E5">
        <v>115</v>
      </c>
      <c r="F5">
        <v>19</v>
      </c>
      <c r="G5">
        <v>2</v>
      </c>
      <c r="H5">
        <v>12</v>
      </c>
      <c r="I5">
        <v>38</v>
      </c>
      <c r="J5">
        <f>(I5^(1/3))</f>
        <v>3.3619754067989627</v>
      </c>
      <c r="L5" s="23"/>
    </row>
    <row r="6" spans="1:12" x14ac:dyDescent="0.3">
      <c r="A6" s="6" t="s">
        <v>296</v>
      </c>
      <c r="B6" s="5" t="s">
        <v>23</v>
      </c>
      <c r="C6" s="5" t="s">
        <v>309</v>
      </c>
      <c r="D6">
        <v>65</v>
      </c>
      <c r="E6">
        <v>82</v>
      </c>
      <c r="F6">
        <v>20</v>
      </c>
      <c r="G6">
        <v>2</v>
      </c>
      <c r="H6">
        <v>12.5</v>
      </c>
      <c r="I6">
        <v>10</v>
      </c>
      <c r="J6">
        <f t="shared" ref="J6:J69" si="1">(I6^(1/3))</f>
        <v>2.1544346900318838</v>
      </c>
      <c r="L6" s="23"/>
    </row>
    <row r="7" spans="1:12" x14ac:dyDescent="0.3">
      <c r="A7" s="6" t="s">
        <v>296</v>
      </c>
      <c r="B7" s="5" t="s">
        <v>24</v>
      </c>
      <c r="C7" s="5" t="s">
        <v>307</v>
      </c>
      <c r="D7">
        <v>64</v>
      </c>
      <c r="E7">
        <v>105</v>
      </c>
      <c r="F7">
        <v>17</v>
      </c>
      <c r="G7">
        <v>2</v>
      </c>
      <c r="H7">
        <v>10</v>
      </c>
      <c r="I7">
        <v>41</v>
      </c>
      <c r="J7">
        <f t="shared" si="1"/>
        <v>3.4482172403827303</v>
      </c>
      <c r="L7" s="23"/>
    </row>
    <row r="8" spans="1:12" x14ac:dyDescent="0.3">
      <c r="A8" s="6" t="s">
        <v>296</v>
      </c>
      <c r="B8" s="5" t="s">
        <v>25</v>
      </c>
      <c r="C8" s="5" t="s">
        <v>310</v>
      </c>
      <c r="D8">
        <v>135</v>
      </c>
      <c r="E8">
        <v>110</v>
      </c>
      <c r="F8">
        <v>14</v>
      </c>
      <c r="G8">
        <v>1</v>
      </c>
      <c r="H8">
        <v>18</v>
      </c>
      <c r="I8">
        <v>22.5</v>
      </c>
      <c r="J8">
        <f t="shared" si="1"/>
        <v>2.8231080866430851</v>
      </c>
      <c r="L8" s="23"/>
    </row>
    <row r="9" spans="1:12" x14ac:dyDescent="0.3">
      <c r="A9" s="6" t="s">
        <v>296</v>
      </c>
      <c r="B9" s="5" t="s">
        <v>26</v>
      </c>
      <c r="C9" s="5" t="s">
        <v>311</v>
      </c>
      <c r="D9">
        <v>105</v>
      </c>
      <c r="E9">
        <v>115</v>
      </c>
      <c r="F9">
        <v>27</v>
      </c>
      <c r="G9">
        <v>3</v>
      </c>
      <c r="H9">
        <v>16</v>
      </c>
      <c r="I9">
        <v>66.5</v>
      </c>
      <c r="J9">
        <f t="shared" si="1"/>
        <v>4.0514195095219456</v>
      </c>
      <c r="L9" s="23"/>
    </row>
    <row r="10" spans="1:12" x14ac:dyDescent="0.3">
      <c r="A10" s="6" t="s">
        <v>296</v>
      </c>
      <c r="B10" s="5" t="s">
        <v>10</v>
      </c>
      <c r="C10" s="5" t="s">
        <v>312</v>
      </c>
      <c r="D10">
        <v>90</v>
      </c>
      <c r="E10">
        <v>100</v>
      </c>
      <c r="F10">
        <v>25</v>
      </c>
      <c r="G10">
        <v>2</v>
      </c>
      <c r="H10">
        <v>18</v>
      </c>
      <c r="I10">
        <v>27.5</v>
      </c>
      <c r="J10">
        <f t="shared" si="1"/>
        <v>3.018405368398843</v>
      </c>
      <c r="L10" s="23"/>
    </row>
    <row r="11" spans="1:12" x14ac:dyDescent="0.3">
      <c r="A11" s="6" t="s">
        <v>296</v>
      </c>
      <c r="B11" s="5" t="s">
        <v>11</v>
      </c>
      <c r="C11" s="5" t="s">
        <v>312</v>
      </c>
      <c r="D11">
        <v>91</v>
      </c>
      <c r="E11">
        <v>121</v>
      </c>
      <c r="F11">
        <v>24</v>
      </c>
      <c r="G11">
        <v>2</v>
      </c>
      <c r="H11">
        <v>17</v>
      </c>
      <c r="I11">
        <v>42</v>
      </c>
      <c r="J11">
        <f t="shared" si="1"/>
        <v>3.4760266448864496</v>
      </c>
      <c r="L11" s="23"/>
    </row>
    <row r="12" spans="1:12" x14ac:dyDescent="0.3">
      <c r="A12" s="6" t="s">
        <v>296</v>
      </c>
      <c r="B12" s="5" t="s">
        <v>12</v>
      </c>
      <c r="C12" s="5" t="s">
        <v>313</v>
      </c>
      <c r="D12">
        <v>97</v>
      </c>
      <c r="E12">
        <v>110.5</v>
      </c>
      <c r="F12">
        <v>25</v>
      </c>
      <c r="G12">
        <v>2</v>
      </c>
      <c r="H12">
        <v>17</v>
      </c>
      <c r="I12">
        <v>30</v>
      </c>
      <c r="J12">
        <f t="shared" si="1"/>
        <v>3.1072325059538586</v>
      </c>
      <c r="L12" s="23"/>
    </row>
    <row r="13" spans="1:12" x14ac:dyDescent="0.3">
      <c r="A13" s="6" t="s">
        <v>296</v>
      </c>
      <c r="B13" s="5" t="s">
        <v>13</v>
      </c>
      <c r="C13" s="5" t="s">
        <v>312</v>
      </c>
      <c r="D13">
        <v>82</v>
      </c>
      <c r="E13">
        <v>120</v>
      </c>
      <c r="F13">
        <v>25</v>
      </c>
      <c r="G13">
        <v>2</v>
      </c>
      <c r="H13">
        <v>16</v>
      </c>
      <c r="I13">
        <v>27</v>
      </c>
      <c r="J13">
        <f t="shared" si="1"/>
        <v>2.9999999999999996</v>
      </c>
      <c r="L13" s="23"/>
    </row>
    <row r="14" spans="1:12" x14ac:dyDescent="0.3">
      <c r="A14" s="6" t="s">
        <v>296</v>
      </c>
      <c r="B14" s="5" t="s">
        <v>14</v>
      </c>
      <c r="C14" s="5" t="s">
        <v>311</v>
      </c>
      <c r="D14">
        <v>90</v>
      </c>
      <c r="E14">
        <v>120</v>
      </c>
      <c r="F14">
        <v>28</v>
      </c>
      <c r="G14">
        <v>2</v>
      </c>
      <c r="H14">
        <v>15</v>
      </c>
      <c r="I14">
        <v>66</v>
      </c>
      <c r="J14">
        <f t="shared" si="1"/>
        <v>4.0412400206221895</v>
      </c>
      <c r="L14" s="23"/>
    </row>
    <row r="15" spans="1:12" x14ac:dyDescent="0.3">
      <c r="A15" s="6" t="s">
        <v>296</v>
      </c>
      <c r="B15" s="5" t="s">
        <v>331</v>
      </c>
      <c r="C15" s="5" t="s">
        <v>314</v>
      </c>
      <c r="D15">
        <v>136</v>
      </c>
      <c r="E15">
        <v>80</v>
      </c>
      <c r="F15">
        <v>25</v>
      </c>
      <c r="G15">
        <v>2</v>
      </c>
      <c r="H15">
        <v>16</v>
      </c>
      <c r="I15">
        <v>17</v>
      </c>
      <c r="J15">
        <f t="shared" si="1"/>
        <v>2.5712815906582351</v>
      </c>
      <c r="L15" s="23">
        <f>D15/$J15</f>
        <v>52.891912147663561</v>
      </c>
    </row>
    <row r="16" spans="1:12" x14ac:dyDescent="0.3">
      <c r="A16" s="6" t="s">
        <v>296</v>
      </c>
      <c r="B16" s="5" t="s">
        <v>16</v>
      </c>
      <c r="C16" s="5" t="s">
        <v>312</v>
      </c>
      <c r="D16">
        <v>95</v>
      </c>
      <c r="E16">
        <v>110</v>
      </c>
      <c r="F16">
        <v>26</v>
      </c>
      <c r="G16">
        <v>3</v>
      </c>
      <c r="H16">
        <v>21.8</v>
      </c>
      <c r="I16">
        <v>26.5</v>
      </c>
      <c r="J16">
        <f t="shared" si="1"/>
        <v>2.9813659788718456</v>
      </c>
      <c r="L16" s="23">
        <v>43.206808395466481</v>
      </c>
    </row>
    <row r="17" spans="1:12" x14ac:dyDescent="0.3">
      <c r="A17" s="6" t="s">
        <v>296</v>
      </c>
      <c r="B17" s="5" t="s">
        <v>17</v>
      </c>
      <c r="C17" s="5" t="s">
        <v>308</v>
      </c>
      <c r="D17">
        <v>70</v>
      </c>
      <c r="E17">
        <v>95</v>
      </c>
      <c r="F17">
        <v>20</v>
      </c>
      <c r="G17">
        <v>2</v>
      </c>
      <c r="H17">
        <v>13</v>
      </c>
      <c r="I17">
        <v>7.5</v>
      </c>
      <c r="J17">
        <f t="shared" si="1"/>
        <v>1.9574338205844317</v>
      </c>
      <c r="L17" s="23">
        <v>41.493926628526026</v>
      </c>
    </row>
    <row r="18" spans="1:12" x14ac:dyDescent="0.3">
      <c r="A18" s="7" t="s">
        <v>296</v>
      </c>
      <c r="B18" s="5" t="s">
        <v>18</v>
      </c>
      <c r="C18" s="5" t="s">
        <v>307</v>
      </c>
      <c r="D18">
        <v>70</v>
      </c>
      <c r="E18">
        <v>120</v>
      </c>
      <c r="F18">
        <v>18</v>
      </c>
      <c r="G18">
        <v>2</v>
      </c>
      <c r="H18">
        <v>10</v>
      </c>
      <c r="I18">
        <v>32.5</v>
      </c>
      <c r="J18">
        <f t="shared" si="1"/>
        <v>3.1912521494299533</v>
      </c>
      <c r="L18" s="23">
        <v>33.172648882073233</v>
      </c>
    </row>
    <row r="19" spans="1:12" x14ac:dyDescent="0.3">
      <c r="A19" s="7" t="s">
        <v>296</v>
      </c>
      <c r="B19" s="5" t="s">
        <v>332</v>
      </c>
      <c r="C19" s="5" t="s">
        <v>314</v>
      </c>
      <c r="D19">
        <v>128</v>
      </c>
      <c r="E19">
        <v>95</v>
      </c>
      <c r="F19">
        <v>27</v>
      </c>
      <c r="G19">
        <v>1</v>
      </c>
      <c r="H19">
        <v>16</v>
      </c>
      <c r="I19">
        <v>28</v>
      </c>
      <c r="J19">
        <f t="shared" si="1"/>
        <v>3.0365889718756618</v>
      </c>
      <c r="L19" s="23">
        <f t="shared" ref="L19:L21" si="2">D19/$J19</f>
        <v>42.152560384534375</v>
      </c>
    </row>
    <row r="20" spans="1:12" x14ac:dyDescent="0.3">
      <c r="A20" s="7" t="s">
        <v>296</v>
      </c>
      <c r="B20" s="5" t="s">
        <v>333</v>
      </c>
      <c r="C20" s="5" t="s">
        <v>314</v>
      </c>
      <c r="D20">
        <v>118</v>
      </c>
      <c r="E20">
        <v>90</v>
      </c>
      <c r="F20">
        <v>26</v>
      </c>
      <c r="G20">
        <v>1</v>
      </c>
      <c r="H20">
        <v>15</v>
      </c>
      <c r="I20">
        <v>19.5</v>
      </c>
      <c r="J20">
        <f t="shared" si="1"/>
        <v>2.6916063060436417</v>
      </c>
      <c r="L20" s="23">
        <f t="shared" si="2"/>
        <v>43.839992399723094</v>
      </c>
    </row>
    <row r="21" spans="1:12" x14ac:dyDescent="0.3">
      <c r="A21" s="7" t="s">
        <v>296</v>
      </c>
      <c r="B21" s="5" t="s">
        <v>334</v>
      </c>
      <c r="C21" s="5" t="s">
        <v>314</v>
      </c>
      <c r="D21">
        <v>129</v>
      </c>
      <c r="E21">
        <v>105</v>
      </c>
      <c r="F21">
        <v>24</v>
      </c>
      <c r="G21">
        <v>2</v>
      </c>
      <c r="H21">
        <v>17</v>
      </c>
      <c r="I21">
        <v>32</v>
      </c>
      <c r="J21">
        <f t="shared" si="1"/>
        <v>3.1748021039363987</v>
      </c>
      <c r="L21" s="23">
        <f t="shared" si="2"/>
        <v>40.63245385910966</v>
      </c>
    </row>
    <row r="22" spans="1:12" x14ac:dyDescent="0.3">
      <c r="A22" s="7" t="s">
        <v>296</v>
      </c>
      <c r="B22" s="5" t="s">
        <v>101</v>
      </c>
      <c r="C22" s="5" t="s">
        <v>315</v>
      </c>
      <c r="D22">
        <v>250</v>
      </c>
      <c r="E22">
        <v>230</v>
      </c>
      <c r="F22">
        <v>43</v>
      </c>
      <c r="G22">
        <v>3</v>
      </c>
      <c r="H22">
        <v>32</v>
      </c>
      <c r="I22">
        <v>250</v>
      </c>
      <c r="J22">
        <f t="shared" si="1"/>
        <v>6.2996052494743653</v>
      </c>
      <c r="L22" s="23">
        <v>39.382995334699444</v>
      </c>
    </row>
    <row r="23" spans="1:12" x14ac:dyDescent="0.3">
      <c r="A23" s="7" t="s">
        <v>296</v>
      </c>
      <c r="B23" s="5" t="s">
        <v>102</v>
      </c>
      <c r="C23" s="5" t="s">
        <v>316</v>
      </c>
      <c r="D23">
        <v>30</v>
      </c>
      <c r="E23">
        <v>170</v>
      </c>
      <c r="F23">
        <v>91</v>
      </c>
      <c r="G23">
        <v>1</v>
      </c>
      <c r="H23">
        <v>30</v>
      </c>
      <c r="I23">
        <v>950</v>
      </c>
      <c r="J23">
        <f t="shared" si="1"/>
        <v>9.8304757249155852</v>
      </c>
      <c r="L23" s="23">
        <v>40.9579940497756</v>
      </c>
    </row>
    <row r="24" spans="1:12" x14ac:dyDescent="0.3">
      <c r="A24" s="7" t="s">
        <v>296</v>
      </c>
      <c r="B24" s="5" t="s">
        <v>90</v>
      </c>
      <c r="C24" s="5" t="s">
        <v>317</v>
      </c>
      <c r="D24">
        <v>160</v>
      </c>
      <c r="E24">
        <v>120</v>
      </c>
      <c r="F24">
        <v>35</v>
      </c>
      <c r="G24">
        <v>1</v>
      </c>
      <c r="H24">
        <v>22</v>
      </c>
      <c r="I24">
        <v>49</v>
      </c>
      <c r="J24">
        <f t="shared" si="1"/>
        <v>3.6593057100229709</v>
      </c>
      <c r="L24" s="23">
        <v>42.77029467144709</v>
      </c>
    </row>
    <row r="25" spans="1:12" x14ac:dyDescent="0.3">
      <c r="A25" s="7" t="s">
        <v>296</v>
      </c>
      <c r="B25" s="5" t="s">
        <v>91</v>
      </c>
      <c r="C25" s="5" t="s">
        <v>317</v>
      </c>
      <c r="D25">
        <v>188</v>
      </c>
      <c r="E25">
        <v>156</v>
      </c>
      <c r="F25">
        <v>35</v>
      </c>
      <c r="G25">
        <v>1</v>
      </c>
      <c r="H25">
        <v>26</v>
      </c>
      <c r="I25">
        <v>95</v>
      </c>
      <c r="J25">
        <f t="shared" si="1"/>
        <v>4.5629026353869664</v>
      </c>
      <c r="L25" s="23">
        <v>45.414075615283522</v>
      </c>
    </row>
    <row r="26" spans="1:12" x14ac:dyDescent="0.3">
      <c r="A26" s="7" t="s">
        <v>296</v>
      </c>
      <c r="B26" s="5" t="s">
        <v>335</v>
      </c>
      <c r="C26" s="5" t="s">
        <v>314</v>
      </c>
      <c r="D26">
        <v>110</v>
      </c>
      <c r="E26">
        <v>95</v>
      </c>
      <c r="F26">
        <v>29</v>
      </c>
      <c r="G26">
        <v>1</v>
      </c>
      <c r="H26">
        <v>17</v>
      </c>
      <c r="I26">
        <v>30</v>
      </c>
      <c r="J26">
        <f t="shared" si="1"/>
        <v>3.1072325059538586</v>
      </c>
      <c r="L26" s="23">
        <f>D26/$J26</f>
        <v>35.401277435539761</v>
      </c>
    </row>
    <row r="27" spans="1:12" x14ac:dyDescent="0.3">
      <c r="A27" s="7" t="s">
        <v>296</v>
      </c>
      <c r="B27" s="5" t="s">
        <v>93</v>
      </c>
      <c r="C27" s="5" t="s">
        <v>318</v>
      </c>
      <c r="D27">
        <v>67</v>
      </c>
      <c r="E27">
        <v>72</v>
      </c>
      <c r="F27">
        <v>23</v>
      </c>
      <c r="G27">
        <v>2</v>
      </c>
      <c r="H27">
        <v>15</v>
      </c>
      <c r="I27">
        <v>20</v>
      </c>
      <c r="J27">
        <f t="shared" si="1"/>
        <v>2.7144176165949063</v>
      </c>
      <c r="L27" s="23">
        <v>38.619575384225193</v>
      </c>
    </row>
    <row r="28" spans="1:12" x14ac:dyDescent="0.3">
      <c r="A28" s="7" t="s">
        <v>296</v>
      </c>
      <c r="B28" s="5" t="s">
        <v>336</v>
      </c>
      <c r="C28" s="5" t="s">
        <v>314</v>
      </c>
      <c r="D28">
        <v>102</v>
      </c>
      <c r="E28">
        <v>76</v>
      </c>
      <c r="F28">
        <v>23</v>
      </c>
      <c r="G28">
        <v>1</v>
      </c>
      <c r="H28">
        <v>15</v>
      </c>
      <c r="I28">
        <v>17.5</v>
      </c>
      <c r="J28">
        <f t="shared" si="1"/>
        <v>2.5962470509255522</v>
      </c>
      <c r="L28" s="23">
        <f t="shared" ref="L28:L29" si="3">D28/$J28</f>
        <v>39.287478425305245</v>
      </c>
    </row>
    <row r="29" spans="1:12" x14ac:dyDescent="0.3">
      <c r="A29" t="s">
        <v>297</v>
      </c>
      <c r="B29" s="5" t="s">
        <v>360</v>
      </c>
      <c r="C29" s="5" t="s">
        <v>314</v>
      </c>
      <c r="D29">
        <v>120</v>
      </c>
      <c r="E29">
        <v>75</v>
      </c>
      <c r="F29">
        <v>27</v>
      </c>
      <c r="G29">
        <v>2</v>
      </c>
      <c r="H29">
        <v>15</v>
      </c>
      <c r="I29">
        <v>16</v>
      </c>
      <c r="J29">
        <f t="shared" si="1"/>
        <v>2.5198420997897459</v>
      </c>
      <c r="L29" s="23">
        <f t="shared" si="3"/>
        <v>47.622031559045993</v>
      </c>
    </row>
    <row r="30" spans="1:12" ht="16.5" customHeight="1" x14ac:dyDescent="0.3">
      <c r="A30" s="7" t="s">
        <v>296</v>
      </c>
      <c r="B30" s="5" t="s">
        <v>96</v>
      </c>
      <c r="C30" s="5" t="s">
        <v>315</v>
      </c>
      <c r="D30">
        <v>250</v>
      </c>
      <c r="E30">
        <v>230</v>
      </c>
      <c r="F30">
        <v>44</v>
      </c>
      <c r="G30">
        <v>4</v>
      </c>
      <c r="H30">
        <v>40</v>
      </c>
      <c r="I30">
        <v>145</v>
      </c>
      <c r="J30">
        <f t="shared" si="1"/>
        <v>5.2535878724929006</v>
      </c>
      <c r="L30" s="23">
        <v>40.867789525165591</v>
      </c>
    </row>
    <row r="31" spans="1:12" x14ac:dyDescent="0.3">
      <c r="A31" s="7" t="s">
        <v>296</v>
      </c>
      <c r="B31" s="5" t="s">
        <v>97</v>
      </c>
      <c r="C31" s="5" t="s">
        <v>317</v>
      </c>
      <c r="D31">
        <v>161</v>
      </c>
      <c r="E31">
        <v>118</v>
      </c>
      <c r="F31">
        <v>35</v>
      </c>
      <c r="G31">
        <v>1</v>
      </c>
      <c r="H31">
        <v>23</v>
      </c>
      <c r="I31">
        <v>73</v>
      </c>
      <c r="J31">
        <f t="shared" si="1"/>
        <v>4.179339196381231</v>
      </c>
      <c r="L31" s="23">
        <v>40.697427530905394</v>
      </c>
    </row>
    <row r="32" spans="1:12" x14ac:dyDescent="0.3">
      <c r="A32" s="8" t="s">
        <v>296</v>
      </c>
      <c r="B32" s="5" t="s">
        <v>27</v>
      </c>
      <c r="C32" s="5" t="s">
        <v>311</v>
      </c>
      <c r="D32">
        <v>93</v>
      </c>
      <c r="E32">
        <v>127</v>
      </c>
      <c r="F32">
        <v>28</v>
      </c>
      <c r="G32">
        <v>3</v>
      </c>
      <c r="H32">
        <v>20</v>
      </c>
      <c r="I32">
        <v>37.5</v>
      </c>
      <c r="J32">
        <f t="shared" si="1"/>
        <v>3.3471647504108475</v>
      </c>
      <c r="L32" s="23">
        <v>48.459569601424384</v>
      </c>
    </row>
    <row r="33" spans="1:12" x14ac:dyDescent="0.3">
      <c r="A33" s="9" t="s">
        <v>297</v>
      </c>
      <c r="B33" s="5" t="s">
        <v>28</v>
      </c>
      <c r="C33" s="5" t="s">
        <v>315</v>
      </c>
      <c r="D33" s="3">
        <v>360</v>
      </c>
      <c r="E33" s="3">
        <v>330</v>
      </c>
      <c r="F33">
        <v>60</v>
      </c>
      <c r="G33">
        <v>4</v>
      </c>
      <c r="H33">
        <v>40</v>
      </c>
      <c r="I33">
        <v>1000</v>
      </c>
      <c r="J33">
        <f t="shared" si="1"/>
        <v>9.9999999999999982</v>
      </c>
      <c r="L33" s="23">
        <v>41.109163857091467</v>
      </c>
    </row>
    <row r="34" spans="1:12" ht="16.5" customHeight="1" x14ac:dyDescent="0.3">
      <c r="A34" s="9" t="s">
        <v>296</v>
      </c>
      <c r="B34" s="5" t="s">
        <v>337</v>
      </c>
      <c r="C34" s="5" t="s">
        <v>314</v>
      </c>
      <c r="D34" s="3">
        <v>125</v>
      </c>
      <c r="E34" s="3">
        <v>106</v>
      </c>
      <c r="F34">
        <v>26.5</v>
      </c>
      <c r="G34">
        <v>1.5</v>
      </c>
      <c r="H34">
        <v>17</v>
      </c>
      <c r="I34">
        <v>24.5</v>
      </c>
      <c r="J34">
        <f t="shared" si="1"/>
        <v>2.9043928667818522</v>
      </c>
      <c r="L34" s="23">
        <f t="shared" ref="L34:L39" si="4">D34/$J34</f>
        <v>43.038254717414823</v>
      </c>
    </row>
    <row r="35" spans="1:12" x14ac:dyDescent="0.3">
      <c r="A35" s="10" t="s">
        <v>297</v>
      </c>
      <c r="B35" s="5" t="s">
        <v>361</v>
      </c>
      <c r="C35" s="5" t="s">
        <v>314</v>
      </c>
      <c r="D35" s="3">
        <v>110</v>
      </c>
      <c r="E35" s="3">
        <v>85</v>
      </c>
      <c r="F35">
        <v>26</v>
      </c>
      <c r="G35">
        <v>1.5</v>
      </c>
      <c r="H35">
        <v>12</v>
      </c>
      <c r="I35">
        <v>5.5</v>
      </c>
      <c r="J35">
        <f t="shared" si="1"/>
        <v>1.7651741676630315</v>
      </c>
      <c r="L35" s="23">
        <f t="shared" si="4"/>
        <v>62.316796843697524</v>
      </c>
    </row>
    <row r="36" spans="1:12" ht="16.5" customHeight="1" x14ac:dyDescent="0.3">
      <c r="A36" s="9" t="s">
        <v>296</v>
      </c>
      <c r="B36" s="5" t="s">
        <v>338</v>
      </c>
      <c r="C36" s="5" t="s">
        <v>314</v>
      </c>
      <c r="D36" s="3">
        <v>120</v>
      </c>
      <c r="E36" s="3">
        <v>90</v>
      </c>
      <c r="F36">
        <v>26.5</v>
      </c>
      <c r="G36">
        <v>2</v>
      </c>
      <c r="H36">
        <v>14</v>
      </c>
      <c r="I36">
        <v>8.5</v>
      </c>
      <c r="J36">
        <f t="shared" si="1"/>
        <v>2.040827550958674</v>
      </c>
      <c r="L36" s="23">
        <f t="shared" si="4"/>
        <v>58.799676603557359</v>
      </c>
    </row>
    <row r="37" spans="1:12" x14ac:dyDescent="0.3">
      <c r="A37" s="9" t="s">
        <v>296</v>
      </c>
      <c r="B37" s="5" t="s">
        <v>32</v>
      </c>
      <c r="C37" s="5" t="s">
        <v>318</v>
      </c>
      <c r="D37" s="3">
        <v>90</v>
      </c>
      <c r="E37" s="3">
        <v>125</v>
      </c>
      <c r="F37">
        <v>28</v>
      </c>
      <c r="G37">
        <v>3</v>
      </c>
      <c r="H37">
        <v>15</v>
      </c>
      <c r="I37">
        <v>34.5</v>
      </c>
      <c r="J37">
        <f t="shared" si="1"/>
        <v>3.2554150357632166</v>
      </c>
      <c r="L37" s="23"/>
    </row>
    <row r="38" spans="1:12" x14ac:dyDescent="0.3">
      <c r="A38" s="9" t="s">
        <v>296</v>
      </c>
      <c r="B38" s="5" t="s">
        <v>339</v>
      </c>
      <c r="C38" s="5" t="s">
        <v>314</v>
      </c>
      <c r="D38" s="3">
        <v>150</v>
      </c>
      <c r="E38" s="3">
        <v>103</v>
      </c>
      <c r="F38">
        <v>30</v>
      </c>
      <c r="G38">
        <v>2</v>
      </c>
      <c r="H38">
        <v>22</v>
      </c>
      <c r="I38">
        <v>21</v>
      </c>
      <c r="J38">
        <f t="shared" si="1"/>
        <v>2.7589241763811208</v>
      </c>
      <c r="L38" s="23">
        <f t="shared" si="4"/>
        <v>54.369018650144604</v>
      </c>
    </row>
    <row r="39" spans="1:12" x14ac:dyDescent="0.3">
      <c r="A39" s="7" t="s">
        <v>296</v>
      </c>
      <c r="B39" s="5" t="s">
        <v>340</v>
      </c>
      <c r="C39" s="5" t="s">
        <v>314</v>
      </c>
      <c r="D39" s="3">
        <v>133</v>
      </c>
      <c r="E39" s="3">
        <v>90</v>
      </c>
      <c r="F39">
        <v>29</v>
      </c>
      <c r="G39">
        <v>2</v>
      </c>
      <c r="H39">
        <v>16.5</v>
      </c>
      <c r="I39">
        <v>15</v>
      </c>
      <c r="J39">
        <f t="shared" si="1"/>
        <v>2.4662120743304703</v>
      </c>
      <c r="L39" s="23">
        <f t="shared" si="4"/>
        <v>53.928857694084144</v>
      </c>
    </row>
    <row r="40" spans="1:12" x14ac:dyDescent="0.3">
      <c r="A40" s="9" t="s">
        <v>296</v>
      </c>
      <c r="B40" s="5" t="s">
        <v>48</v>
      </c>
      <c r="C40" s="5" t="s">
        <v>312</v>
      </c>
      <c r="D40">
        <v>85</v>
      </c>
      <c r="E40">
        <v>95</v>
      </c>
      <c r="F40">
        <v>25</v>
      </c>
      <c r="G40">
        <v>2.5</v>
      </c>
      <c r="H40">
        <v>18</v>
      </c>
      <c r="I40">
        <v>45</v>
      </c>
      <c r="J40">
        <f t="shared" si="1"/>
        <v>3.5568933044900626</v>
      </c>
      <c r="L40" s="23"/>
    </row>
    <row r="41" spans="1:12" x14ac:dyDescent="0.3">
      <c r="A41" s="9" t="s">
        <v>296</v>
      </c>
      <c r="B41" s="5" t="s">
        <v>49</v>
      </c>
      <c r="C41" s="5" t="s">
        <v>312</v>
      </c>
      <c r="D41">
        <v>80</v>
      </c>
      <c r="E41">
        <v>90</v>
      </c>
      <c r="F41">
        <v>25</v>
      </c>
      <c r="G41">
        <v>2.5</v>
      </c>
      <c r="H41">
        <v>16</v>
      </c>
      <c r="I41">
        <v>44</v>
      </c>
      <c r="J41">
        <f t="shared" si="1"/>
        <v>3.5303483353260625</v>
      </c>
      <c r="L41" s="23"/>
    </row>
    <row r="42" spans="1:12" x14ac:dyDescent="0.3">
      <c r="A42" s="9" t="s">
        <v>296</v>
      </c>
      <c r="B42" s="5" t="s">
        <v>50</v>
      </c>
      <c r="C42" s="5" t="s">
        <v>315</v>
      </c>
      <c r="D42">
        <v>240</v>
      </c>
      <c r="E42">
        <v>200</v>
      </c>
      <c r="F42">
        <v>46</v>
      </c>
      <c r="G42">
        <v>6</v>
      </c>
      <c r="H42">
        <v>30</v>
      </c>
      <c r="I42">
        <v>250</v>
      </c>
      <c r="J42">
        <f t="shared" si="1"/>
        <v>6.2996052494743653</v>
      </c>
      <c r="L42" s="23"/>
    </row>
    <row r="43" spans="1:12" x14ac:dyDescent="0.3">
      <c r="A43" s="9" t="s">
        <v>296</v>
      </c>
      <c r="B43" s="5" t="s">
        <v>51</v>
      </c>
      <c r="C43" s="5" t="s">
        <v>312</v>
      </c>
      <c r="D43">
        <v>83</v>
      </c>
      <c r="E43">
        <v>120</v>
      </c>
      <c r="F43">
        <v>26</v>
      </c>
      <c r="G43">
        <v>3</v>
      </c>
      <c r="H43">
        <v>16</v>
      </c>
      <c r="I43">
        <v>49.5</v>
      </c>
      <c r="J43">
        <f t="shared" si="1"/>
        <v>3.671710231024981</v>
      </c>
      <c r="L43" s="23"/>
    </row>
    <row r="44" spans="1:12" x14ac:dyDescent="0.3">
      <c r="A44" s="9" t="s">
        <v>296</v>
      </c>
      <c r="B44" s="5" t="s">
        <v>52</v>
      </c>
      <c r="C44" s="5" t="s">
        <v>312</v>
      </c>
      <c r="D44">
        <v>85</v>
      </c>
      <c r="E44">
        <v>120</v>
      </c>
      <c r="F44">
        <v>27</v>
      </c>
      <c r="G44">
        <v>3</v>
      </c>
      <c r="H44">
        <v>17</v>
      </c>
      <c r="I44">
        <v>44</v>
      </c>
      <c r="J44">
        <f t="shared" si="1"/>
        <v>3.5303483353260625</v>
      </c>
      <c r="L44" s="23"/>
    </row>
    <row r="45" spans="1:12" x14ac:dyDescent="0.3">
      <c r="A45" s="9" t="s">
        <v>296</v>
      </c>
      <c r="B45" s="5" t="s">
        <v>53</v>
      </c>
      <c r="C45" s="5" t="s">
        <v>312</v>
      </c>
      <c r="D45">
        <v>87</v>
      </c>
      <c r="E45">
        <v>100</v>
      </c>
      <c r="F45">
        <v>27</v>
      </c>
      <c r="G45">
        <v>3</v>
      </c>
      <c r="H45">
        <v>15</v>
      </c>
      <c r="I45">
        <v>33</v>
      </c>
      <c r="J45">
        <f t="shared" si="1"/>
        <v>3.2075343299958265</v>
      </c>
      <c r="L45" s="23"/>
    </row>
    <row r="46" spans="1:12" x14ac:dyDescent="0.3">
      <c r="A46" s="9" t="s">
        <v>296</v>
      </c>
      <c r="B46" s="5" t="s">
        <v>341</v>
      </c>
      <c r="C46" s="5" t="s">
        <v>314</v>
      </c>
      <c r="D46">
        <v>130</v>
      </c>
      <c r="E46">
        <v>85</v>
      </c>
      <c r="F46">
        <v>25</v>
      </c>
      <c r="G46">
        <v>1</v>
      </c>
      <c r="H46">
        <v>15</v>
      </c>
      <c r="I46">
        <v>25</v>
      </c>
      <c r="J46">
        <f t="shared" si="1"/>
        <v>2.9240177382128656</v>
      </c>
      <c r="L46" s="23">
        <f t="shared" ref="L46" si="5">D46/$J46</f>
        <v>44.459374613594129</v>
      </c>
    </row>
    <row r="47" spans="1:12" x14ac:dyDescent="0.3">
      <c r="A47" s="9" t="s">
        <v>296</v>
      </c>
      <c r="B47" s="5" t="s">
        <v>55</v>
      </c>
      <c r="C47" s="5" t="s">
        <v>312</v>
      </c>
      <c r="D47">
        <v>79</v>
      </c>
      <c r="E47">
        <v>80</v>
      </c>
      <c r="F47">
        <v>26</v>
      </c>
      <c r="G47">
        <v>2</v>
      </c>
      <c r="H47">
        <v>15</v>
      </c>
      <c r="I47">
        <v>22.5</v>
      </c>
      <c r="J47">
        <f t="shared" si="1"/>
        <v>2.8231080866430851</v>
      </c>
      <c r="L47" s="23"/>
    </row>
    <row r="48" spans="1:12" x14ac:dyDescent="0.3">
      <c r="A48" s="9" t="s">
        <v>296</v>
      </c>
      <c r="B48" s="5" t="s">
        <v>56</v>
      </c>
      <c r="C48" s="5" t="s">
        <v>317</v>
      </c>
      <c r="D48" s="3">
        <v>165</v>
      </c>
      <c r="E48" s="3">
        <v>135</v>
      </c>
      <c r="F48">
        <v>36</v>
      </c>
      <c r="G48">
        <v>1</v>
      </c>
      <c r="H48">
        <v>21</v>
      </c>
      <c r="I48">
        <v>73</v>
      </c>
      <c r="J48">
        <f t="shared" si="1"/>
        <v>4.179339196381231</v>
      </c>
      <c r="L48" s="23"/>
    </row>
    <row r="49" spans="1:12" x14ac:dyDescent="0.3">
      <c r="A49" s="9" t="s">
        <v>296</v>
      </c>
      <c r="B49" s="5" t="s">
        <v>342</v>
      </c>
      <c r="C49" s="5" t="s">
        <v>314</v>
      </c>
      <c r="D49">
        <v>122</v>
      </c>
      <c r="E49">
        <v>90</v>
      </c>
      <c r="F49">
        <v>25</v>
      </c>
      <c r="G49">
        <v>1</v>
      </c>
      <c r="H49">
        <v>15</v>
      </c>
      <c r="I49">
        <v>21</v>
      </c>
      <c r="J49">
        <f t="shared" si="1"/>
        <v>2.7589241763811208</v>
      </c>
      <c r="L49" s="23">
        <f t="shared" ref="L49" si="6">D49/$J49</f>
        <v>44.220135168784282</v>
      </c>
    </row>
    <row r="50" spans="1:12" x14ac:dyDescent="0.3">
      <c r="A50" t="s">
        <v>296</v>
      </c>
      <c r="B50" s="5" t="s">
        <v>39</v>
      </c>
      <c r="C50" s="5" t="s">
        <v>312</v>
      </c>
      <c r="D50">
        <v>80</v>
      </c>
      <c r="E50">
        <v>100</v>
      </c>
      <c r="F50">
        <v>20</v>
      </c>
      <c r="G50">
        <v>2</v>
      </c>
      <c r="H50">
        <v>15</v>
      </c>
      <c r="I50">
        <v>30</v>
      </c>
      <c r="J50">
        <f t="shared" si="1"/>
        <v>3.1072325059538586</v>
      </c>
      <c r="L50" s="23"/>
    </row>
    <row r="51" spans="1:12" x14ac:dyDescent="0.3">
      <c r="A51" s="9" t="s">
        <v>296</v>
      </c>
      <c r="B51" s="5" t="s">
        <v>58</v>
      </c>
      <c r="C51" s="5" t="s">
        <v>312</v>
      </c>
      <c r="D51">
        <v>74</v>
      </c>
      <c r="E51">
        <v>100</v>
      </c>
      <c r="F51">
        <v>25</v>
      </c>
      <c r="G51">
        <v>3</v>
      </c>
      <c r="H51">
        <v>17</v>
      </c>
      <c r="I51">
        <v>42</v>
      </c>
      <c r="J51">
        <f t="shared" si="1"/>
        <v>3.4760266448864496</v>
      </c>
      <c r="L51" s="23"/>
    </row>
    <row r="52" spans="1:12" x14ac:dyDescent="0.3">
      <c r="A52" s="10" t="s">
        <v>297</v>
      </c>
      <c r="B52" s="5" t="s">
        <v>362</v>
      </c>
      <c r="C52" s="5" t="s">
        <v>314</v>
      </c>
      <c r="D52">
        <v>120</v>
      </c>
      <c r="E52">
        <v>80</v>
      </c>
      <c r="F52">
        <v>25</v>
      </c>
      <c r="G52">
        <v>1</v>
      </c>
      <c r="H52">
        <v>15</v>
      </c>
      <c r="I52">
        <v>21</v>
      </c>
      <c r="J52">
        <f t="shared" si="1"/>
        <v>2.7589241763811208</v>
      </c>
      <c r="L52" s="23">
        <f t="shared" ref="L52" si="7">D52/$J52</f>
        <v>43.495214920115686</v>
      </c>
    </row>
    <row r="53" spans="1:12" ht="16.5" customHeight="1" x14ac:dyDescent="0.3">
      <c r="A53" s="9" t="s">
        <v>296</v>
      </c>
      <c r="B53" s="5" t="s">
        <v>60</v>
      </c>
      <c r="C53" s="5" t="s">
        <v>312</v>
      </c>
      <c r="D53">
        <v>95</v>
      </c>
      <c r="E53">
        <v>110</v>
      </c>
      <c r="F53">
        <v>25</v>
      </c>
      <c r="G53">
        <v>2</v>
      </c>
      <c r="H53">
        <v>20</v>
      </c>
      <c r="I53">
        <v>43</v>
      </c>
      <c r="J53">
        <f t="shared" si="1"/>
        <v>3.5033980603867239</v>
      </c>
      <c r="L53" s="23"/>
    </row>
    <row r="54" spans="1:12" x14ac:dyDescent="0.3">
      <c r="A54" s="10" t="s">
        <v>297</v>
      </c>
      <c r="B54" s="5" t="s">
        <v>363</v>
      </c>
      <c r="C54" s="5" t="s">
        <v>314</v>
      </c>
      <c r="D54">
        <v>114</v>
      </c>
      <c r="E54">
        <v>84</v>
      </c>
      <c r="F54">
        <v>25</v>
      </c>
      <c r="G54">
        <v>1</v>
      </c>
      <c r="H54">
        <v>15</v>
      </c>
      <c r="I54">
        <v>19</v>
      </c>
      <c r="J54">
        <f t="shared" si="1"/>
        <v>2.6684016487219444</v>
      </c>
      <c r="L54" s="23">
        <f t="shared" ref="L54:L55" si="8">D54/$J54</f>
        <v>42.722204153411973</v>
      </c>
    </row>
    <row r="55" spans="1:12" ht="16.5" customHeight="1" x14ac:dyDescent="0.3">
      <c r="A55" s="9" t="s">
        <v>296</v>
      </c>
      <c r="B55" s="5" t="s">
        <v>343</v>
      </c>
      <c r="C55" s="5" t="s">
        <v>314</v>
      </c>
      <c r="D55">
        <v>127</v>
      </c>
      <c r="E55">
        <v>90</v>
      </c>
      <c r="F55">
        <v>25</v>
      </c>
      <c r="G55">
        <v>1</v>
      </c>
      <c r="H55">
        <v>16</v>
      </c>
      <c r="I55">
        <v>22</v>
      </c>
      <c r="J55">
        <f t="shared" si="1"/>
        <v>2.8020393306553872</v>
      </c>
      <c r="L55" s="23">
        <f t="shared" si="8"/>
        <v>45.324131824479117</v>
      </c>
    </row>
    <row r="56" spans="1:12" x14ac:dyDescent="0.3">
      <c r="A56" s="9" t="s">
        <v>296</v>
      </c>
      <c r="B56" s="5" t="s">
        <v>63</v>
      </c>
      <c r="C56" s="5" t="s">
        <v>317</v>
      </c>
      <c r="D56" s="3">
        <v>200</v>
      </c>
      <c r="E56" s="3">
        <v>155</v>
      </c>
      <c r="F56">
        <v>35</v>
      </c>
      <c r="G56">
        <v>3</v>
      </c>
      <c r="H56">
        <v>20</v>
      </c>
      <c r="I56">
        <v>129</v>
      </c>
      <c r="J56">
        <f t="shared" si="1"/>
        <v>5.05277434720856</v>
      </c>
      <c r="L56" s="23"/>
    </row>
    <row r="57" spans="1:12" x14ac:dyDescent="0.3">
      <c r="A57" s="9" t="s">
        <v>296</v>
      </c>
      <c r="B57" s="5" t="s">
        <v>64</v>
      </c>
      <c r="C57" s="5" t="s">
        <v>312</v>
      </c>
      <c r="D57">
        <v>86</v>
      </c>
      <c r="E57">
        <v>105</v>
      </c>
      <c r="F57">
        <v>25</v>
      </c>
      <c r="G57">
        <v>2</v>
      </c>
      <c r="H57">
        <v>18</v>
      </c>
      <c r="I57">
        <v>32.5</v>
      </c>
      <c r="J57">
        <f t="shared" si="1"/>
        <v>3.1912521494299533</v>
      </c>
      <c r="L57" s="23"/>
    </row>
    <row r="58" spans="1:12" x14ac:dyDescent="0.3">
      <c r="A58" t="s">
        <v>296</v>
      </c>
      <c r="B58" s="5" t="s">
        <v>40</v>
      </c>
      <c r="C58" s="5" t="s">
        <v>319</v>
      </c>
      <c r="D58">
        <v>100</v>
      </c>
      <c r="E58">
        <v>145</v>
      </c>
      <c r="F58">
        <v>32</v>
      </c>
      <c r="G58">
        <v>2</v>
      </c>
      <c r="H58">
        <v>20</v>
      </c>
      <c r="I58">
        <v>86</v>
      </c>
      <c r="J58">
        <f t="shared" si="1"/>
        <v>4.4140049624421032</v>
      </c>
      <c r="L58" s="23"/>
    </row>
    <row r="59" spans="1:12" x14ac:dyDescent="0.3">
      <c r="A59" s="9" t="s">
        <v>296</v>
      </c>
      <c r="B59" s="5" t="s">
        <v>170</v>
      </c>
      <c r="C59" s="5" t="s">
        <v>320</v>
      </c>
      <c r="D59">
        <v>115</v>
      </c>
      <c r="E59">
        <v>125</v>
      </c>
      <c r="F59">
        <v>28</v>
      </c>
      <c r="G59">
        <v>4</v>
      </c>
      <c r="H59">
        <v>23</v>
      </c>
      <c r="I59">
        <v>32</v>
      </c>
      <c r="J59">
        <f t="shared" si="1"/>
        <v>3.1748021039363987</v>
      </c>
      <c r="L59" s="23"/>
    </row>
    <row r="60" spans="1:12" x14ac:dyDescent="0.3">
      <c r="A60" s="9" t="s">
        <v>296</v>
      </c>
      <c r="B60" s="5" t="s">
        <v>171</v>
      </c>
      <c r="C60" s="5" t="s">
        <v>320</v>
      </c>
      <c r="D60">
        <v>116</v>
      </c>
      <c r="E60">
        <v>120</v>
      </c>
      <c r="F60">
        <v>27</v>
      </c>
      <c r="G60">
        <v>4</v>
      </c>
      <c r="H60">
        <v>23</v>
      </c>
      <c r="I60">
        <v>66</v>
      </c>
      <c r="J60">
        <f t="shared" si="1"/>
        <v>4.0412400206221895</v>
      </c>
      <c r="L60" s="23"/>
    </row>
    <row r="61" spans="1:12" x14ac:dyDescent="0.3">
      <c r="A61" s="9" t="s">
        <v>296</v>
      </c>
      <c r="B61" s="5" t="s">
        <v>67</v>
      </c>
      <c r="C61" s="5" t="s">
        <v>321</v>
      </c>
      <c r="D61">
        <v>105</v>
      </c>
      <c r="E61">
        <v>95</v>
      </c>
      <c r="F61">
        <v>26</v>
      </c>
      <c r="G61">
        <v>2</v>
      </c>
      <c r="H61">
        <v>20</v>
      </c>
      <c r="I61">
        <v>33</v>
      </c>
      <c r="J61">
        <f t="shared" si="1"/>
        <v>3.2075343299958265</v>
      </c>
      <c r="L61" s="23"/>
    </row>
    <row r="62" spans="1:12" x14ac:dyDescent="0.3">
      <c r="A62" s="9" t="s">
        <v>296</v>
      </c>
      <c r="B62" s="5" t="s">
        <v>172</v>
      </c>
      <c r="C62" s="5" t="s">
        <v>322</v>
      </c>
      <c r="D62">
        <v>200</v>
      </c>
      <c r="E62">
        <v>200</v>
      </c>
      <c r="F62">
        <v>40</v>
      </c>
      <c r="G62">
        <v>5</v>
      </c>
      <c r="H62">
        <v>40</v>
      </c>
      <c r="I62">
        <v>246</v>
      </c>
      <c r="J62">
        <f t="shared" si="1"/>
        <v>6.2658265560582702</v>
      </c>
      <c r="L62" s="23"/>
    </row>
    <row r="63" spans="1:12" x14ac:dyDescent="0.3">
      <c r="A63" s="9" t="s">
        <v>296</v>
      </c>
      <c r="B63" s="5" t="s">
        <v>69</v>
      </c>
      <c r="C63" s="5" t="s">
        <v>315</v>
      </c>
      <c r="D63">
        <v>320</v>
      </c>
      <c r="E63">
        <v>300</v>
      </c>
      <c r="F63">
        <v>45</v>
      </c>
      <c r="G63">
        <v>5</v>
      </c>
      <c r="H63">
        <v>50</v>
      </c>
      <c r="I63">
        <v>1000</v>
      </c>
      <c r="J63">
        <f t="shared" si="1"/>
        <v>9.9999999999999982</v>
      </c>
      <c r="L63" s="23"/>
    </row>
    <row r="64" spans="1:12" x14ac:dyDescent="0.3">
      <c r="A64" s="9" t="s">
        <v>296</v>
      </c>
      <c r="B64" s="5" t="s">
        <v>173</v>
      </c>
      <c r="C64" s="5" t="s">
        <v>320</v>
      </c>
      <c r="D64">
        <v>65</v>
      </c>
      <c r="E64">
        <v>170</v>
      </c>
      <c r="F64">
        <v>40</v>
      </c>
      <c r="G64">
        <v>4</v>
      </c>
      <c r="H64">
        <v>27</v>
      </c>
      <c r="I64">
        <v>120</v>
      </c>
      <c r="J64">
        <f t="shared" si="1"/>
        <v>4.9324241486609397</v>
      </c>
      <c r="L64" s="23"/>
    </row>
    <row r="65" spans="1:12" x14ac:dyDescent="0.3">
      <c r="A65" s="9" t="s">
        <v>296</v>
      </c>
      <c r="B65" s="5" t="s">
        <v>71</v>
      </c>
      <c r="C65" s="5" t="s">
        <v>312</v>
      </c>
      <c r="D65">
        <v>83</v>
      </c>
      <c r="E65">
        <v>120</v>
      </c>
      <c r="F65">
        <v>25</v>
      </c>
      <c r="G65">
        <v>1</v>
      </c>
      <c r="H65">
        <v>20</v>
      </c>
      <c r="I65">
        <v>51.5</v>
      </c>
      <c r="J65">
        <f t="shared" si="1"/>
        <v>3.7205094303684523</v>
      </c>
      <c r="L65" s="23"/>
    </row>
    <row r="66" spans="1:12" x14ac:dyDescent="0.3">
      <c r="A66" s="9" t="s">
        <v>296</v>
      </c>
      <c r="B66" s="5" t="s">
        <v>344</v>
      </c>
      <c r="C66" s="5" t="s">
        <v>314</v>
      </c>
      <c r="D66">
        <v>125</v>
      </c>
      <c r="E66">
        <v>83</v>
      </c>
      <c r="F66">
        <v>26</v>
      </c>
      <c r="G66">
        <v>1</v>
      </c>
      <c r="H66">
        <v>24</v>
      </c>
      <c r="I66">
        <v>19</v>
      </c>
      <c r="J66">
        <f t="shared" si="1"/>
        <v>2.6684016487219444</v>
      </c>
      <c r="L66" s="23">
        <f t="shared" ref="L66" si="9">D66/$J66</f>
        <v>46.844522098039441</v>
      </c>
    </row>
    <row r="67" spans="1:12" x14ac:dyDescent="0.3">
      <c r="A67" s="9" t="s">
        <v>296</v>
      </c>
      <c r="B67" s="5" t="s">
        <v>73</v>
      </c>
      <c r="C67" s="5" t="s">
        <v>315</v>
      </c>
      <c r="D67">
        <v>220</v>
      </c>
      <c r="E67">
        <v>190</v>
      </c>
      <c r="F67">
        <v>40</v>
      </c>
      <c r="G67">
        <v>5</v>
      </c>
      <c r="H67">
        <v>20</v>
      </c>
      <c r="I67">
        <v>250</v>
      </c>
      <c r="J67">
        <f t="shared" si="1"/>
        <v>6.2996052494743653</v>
      </c>
      <c r="L67" s="23"/>
    </row>
    <row r="68" spans="1:12" x14ac:dyDescent="0.3">
      <c r="A68" s="9" t="s">
        <v>296</v>
      </c>
      <c r="B68" s="5" t="s">
        <v>174</v>
      </c>
      <c r="C68" s="5" t="s">
        <v>322</v>
      </c>
      <c r="D68">
        <v>320</v>
      </c>
      <c r="E68">
        <v>280</v>
      </c>
      <c r="F68">
        <v>50</v>
      </c>
      <c r="G68">
        <v>4</v>
      </c>
      <c r="H68">
        <v>40</v>
      </c>
      <c r="I68">
        <v>700</v>
      </c>
      <c r="J68">
        <f t="shared" si="1"/>
        <v>8.8790400174260036</v>
      </c>
      <c r="L68" s="23"/>
    </row>
    <row r="69" spans="1:12" x14ac:dyDescent="0.3">
      <c r="A69" t="s">
        <v>296</v>
      </c>
      <c r="B69" s="5" t="s">
        <v>41</v>
      </c>
      <c r="C69" s="5" t="s">
        <v>321</v>
      </c>
      <c r="D69">
        <v>126</v>
      </c>
      <c r="E69">
        <v>135</v>
      </c>
      <c r="F69">
        <v>32</v>
      </c>
      <c r="G69">
        <v>2</v>
      </c>
      <c r="H69">
        <v>30</v>
      </c>
      <c r="I69">
        <v>52.5</v>
      </c>
      <c r="J69">
        <f t="shared" si="1"/>
        <v>3.7444361936092534</v>
      </c>
      <c r="L69" s="23"/>
    </row>
    <row r="70" spans="1:12" x14ac:dyDescent="0.3">
      <c r="A70" s="9" t="s">
        <v>296</v>
      </c>
      <c r="B70" s="5" t="s">
        <v>75</v>
      </c>
      <c r="C70" s="5" t="s">
        <v>315</v>
      </c>
      <c r="D70">
        <v>205</v>
      </c>
      <c r="E70">
        <v>200</v>
      </c>
      <c r="F70">
        <v>36</v>
      </c>
      <c r="G70">
        <v>6</v>
      </c>
      <c r="H70">
        <v>30</v>
      </c>
      <c r="I70">
        <v>150</v>
      </c>
      <c r="J70">
        <f t="shared" ref="J70:J133" si="10">(I70^(1/3))</f>
        <v>5.3132928459130548</v>
      </c>
      <c r="L70" s="23"/>
    </row>
    <row r="71" spans="1:12" x14ac:dyDescent="0.3">
      <c r="A71" s="9" t="s">
        <v>296</v>
      </c>
      <c r="B71" s="5" t="s">
        <v>76</v>
      </c>
      <c r="C71" s="5" t="s">
        <v>323</v>
      </c>
      <c r="D71">
        <v>60</v>
      </c>
      <c r="E71">
        <v>100</v>
      </c>
      <c r="F71">
        <v>20</v>
      </c>
      <c r="G71">
        <v>2</v>
      </c>
      <c r="H71">
        <v>11</v>
      </c>
      <c r="I71">
        <v>36.5</v>
      </c>
      <c r="J71">
        <f t="shared" si="10"/>
        <v>3.3171437184337487</v>
      </c>
      <c r="L71" s="23"/>
    </row>
    <row r="72" spans="1:12" x14ac:dyDescent="0.3">
      <c r="A72" s="9" t="s">
        <v>296</v>
      </c>
      <c r="B72" s="5" t="s">
        <v>345</v>
      </c>
      <c r="C72" s="5" t="s">
        <v>314</v>
      </c>
      <c r="D72">
        <v>135</v>
      </c>
      <c r="E72">
        <v>90</v>
      </c>
      <c r="F72">
        <v>26</v>
      </c>
      <c r="G72">
        <v>5</v>
      </c>
      <c r="H72">
        <v>17</v>
      </c>
      <c r="I72">
        <v>29</v>
      </c>
      <c r="J72">
        <f t="shared" si="10"/>
        <v>3.0723168256858471</v>
      </c>
      <c r="L72" s="23">
        <f t="shared" ref="L72:L73" si="11">D72/$J72</f>
        <v>43.940780739585129</v>
      </c>
    </row>
    <row r="73" spans="1:12" x14ac:dyDescent="0.3">
      <c r="A73" s="9" t="s">
        <v>296</v>
      </c>
      <c r="B73" s="5" t="s">
        <v>346</v>
      </c>
      <c r="C73" s="5" t="s">
        <v>314</v>
      </c>
      <c r="D73">
        <v>90</v>
      </c>
      <c r="E73">
        <v>90</v>
      </c>
      <c r="F73">
        <v>27</v>
      </c>
      <c r="G73">
        <v>1</v>
      </c>
      <c r="H73">
        <v>17</v>
      </c>
      <c r="I73">
        <v>20</v>
      </c>
      <c r="J73">
        <f t="shared" si="10"/>
        <v>2.7144176165949063</v>
      </c>
      <c r="L73" s="23">
        <f t="shared" si="11"/>
        <v>33.156283487763481</v>
      </c>
    </row>
    <row r="74" spans="1:12" x14ac:dyDescent="0.3">
      <c r="A74" s="9" t="s">
        <v>296</v>
      </c>
      <c r="B74" s="5" t="s">
        <v>175</v>
      </c>
      <c r="C74" s="5" t="s">
        <v>320</v>
      </c>
      <c r="D74">
        <v>140</v>
      </c>
      <c r="E74">
        <v>160</v>
      </c>
      <c r="F74">
        <v>40</v>
      </c>
      <c r="G74">
        <v>5</v>
      </c>
      <c r="H74">
        <v>24</v>
      </c>
      <c r="I74">
        <v>120</v>
      </c>
      <c r="J74">
        <f t="shared" si="10"/>
        <v>4.9324241486609397</v>
      </c>
      <c r="L74" s="23"/>
    </row>
    <row r="75" spans="1:12" x14ac:dyDescent="0.3">
      <c r="A75" s="9" t="s">
        <v>296</v>
      </c>
      <c r="B75" s="5" t="s">
        <v>347</v>
      </c>
      <c r="C75" s="5" t="s">
        <v>314</v>
      </c>
      <c r="D75">
        <v>107</v>
      </c>
      <c r="E75">
        <v>82</v>
      </c>
      <c r="F75">
        <v>26</v>
      </c>
      <c r="G75">
        <v>1</v>
      </c>
      <c r="H75">
        <v>16</v>
      </c>
      <c r="I75">
        <v>16.5</v>
      </c>
      <c r="J75">
        <f t="shared" si="10"/>
        <v>2.5458216848297441</v>
      </c>
      <c r="L75" s="23">
        <f t="shared" ref="L75:L81" si="12">D75/$J75</f>
        <v>42.029652209186757</v>
      </c>
    </row>
    <row r="76" spans="1:12" x14ac:dyDescent="0.3">
      <c r="A76" s="9" t="s">
        <v>297</v>
      </c>
      <c r="B76" s="5" t="s">
        <v>364</v>
      </c>
      <c r="C76" s="5" t="s">
        <v>314</v>
      </c>
      <c r="D76">
        <v>127</v>
      </c>
      <c r="E76">
        <v>96</v>
      </c>
      <c r="F76">
        <v>27</v>
      </c>
      <c r="G76">
        <v>1</v>
      </c>
      <c r="H76">
        <v>18</v>
      </c>
      <c r="I76">
        <v>31</v>
      </c>
      <c r="J76">
        <f t="shared" si="10"/>
        <v>3.1413806523913927</v>
      </c>
      <c r="L76" s="23">
        <f t="shared" si="12"/>
        <v>40.428083716413219</v>
      </c>
    </row>
    <row r="77" spans="1:12" ht="16.5" customHeight="1" x14ac:dyDescent="0.3">
      <c r="A77" s="9" t="s">
        <v>296</v>
      </c>
      <c r="B77" s="5" t="s">
        <v>348</v>
      </c>
      <c r="C77" s="5" t="s">
        <v>314</v>
      </c>
      <c r="D77">
        <v>113</v>
      </c>
      <c r="E77">
        <v>85</v>
      </c>
      <c r="F77">
        <v>25</v>
      </c>
      <c r="G77">
        <v>1</v>
      </c>
      <c r="H77">
        <v>15</v>
      </c>
      <c r="I77">
        <v>21</v>
      </c>
      <c r="J77">
        <f t="shared" si="10"/>
        <v>2.7589241763811208</v>
      </c>
      <c r="L77" s="23">
        <f t="shared" si="12"/>
        <v>40.9579940497756</v>
      </c>
    </row>
    <row r="78" spans="1:12" x14ac:dyDescent="0.3">
      <c r="A78" s="9" t="s">
        <v>296</v>
      </c>
      <c r="B78" s="5" t="s">
        <v>349</v>
      </c>
      <c r="C78" s="5" t="s">
        <v>314</v>
      </c>
      <c r="D78">
        <v>123</v>
      </c>
      <c r="E78">
        <v>86</v>
      </c>
      <c r="F78">
        <v>27</v>
      </c>
      <c r="G78">
        <v>1</v>
      </c>
      <c r="H78">
        <v>18</v>
      </c>
      <c r="I78">
        <v>19.5</v>
      </c>
      <c r="J78">
        <f t="shared" si="10"/>
        <v>2.6916063060436417</v>
      </c>
      <c r="L78" s="23">
        <f t="shared" si="12"/>
        <v>45.697619196321526</v>
      </c>
    </row>
    <row r="79" spans="1:12" x14ac:dyDescent="0.3">
      <c r="A79" s="9" t="s">
        <v>296</v>
      </c>
      <c r="B79" s="5" t="s">
        <v>350</v>
      </c>
      <c r="C79" s="5" t="s">
        <v>314</v>
      </c>
      <c r="D79">
        <v>116</v>
      </c>
      <c r="E79">
        <v>85</v>
      </c>
      <c r="F79">
        <v>25</v>
      </c>
      <c r="G79">
        <v>2</v>
      </c>
      <c r="H79">
        <v>16</v>
      </c>
      <c r="I79">
        <v>19.5</v>
      </c>
      <c r="J79">
        <f t="shared" si="10"/>
        <v>2.6916063060436417</v>
      </c>
      <c r="L79" s="23">
        <f t="shared" si="12"/>
        <v>43.09694168108372</v>
      </c>
    </row>
    <row r="80" spans="1:12" x14ac:dyDescent="0.3">
      <c r="A80" s="9" t="s">
        <v>297</v>
      </c>
      <c r="B80" s="5" t="s">
        <v>365</v>
      </c>
      <c r="C80" s="5" t="s">
        <v>314</v>
      </c>
      <c r="D80">
        <v>113</v>
      </c>
      <c r="E80">
        <v>87</v>
      </c>
      <c r="F80">
        <v>23.5</v>
      </c>
      <c r="G80">
        <v>1.5</v>
      </c>
      <c r="H80">
        <v>15</v>
      </c>
      <c r="I80">
        <v>13</v>
      </c>
      <c r="J80">
        <f t="shared" si="10"/>
        <v>2.3513346877207573</v>
      </c>
      <c r="L80" s="23">
        <f t="shared" si="12"/>
        <v>48.057811841977895</v>
      </c>
    </row>
    <row r="81" spans="1:12" ht="16.5" customHeight="1" x14ac:dyDescent="0.3">
      <c r="A81" s="9" t="s">
        <v>296</v>
      </c>
      <c r="B81" s="5" t="s">
        <v>366</v>
      </c>
      <c r="C81" s="5" t="s">
        <v>314</v>
      </c>
      <c r="D81">
        <v>117</v>
      </c>
      <c r="E81">
        <v>90</v>
      </c>
      <c r="F81">
        <v>25</v>
      </c>
      <c r="G81">
        <v>1</v>
      </c>
      <c r="H81">
        <v>16</v>
      </c>
      <c r="I81">
        <v>28</v>
      </c>
      <c r="J81">
        <f t="shared" si="10"/>
        <v>3.0365889718756618</v>
      </c>
      <c r="L81" s="23">
        <f t="shared" si="12"/>
        <v>38.530074726488458</v>
      </c>
    </row>
    <row r="82" spans="1:12" x14ac:dyDescent="0.3">
      <c r="A82" s="9" t="s">
        <v>296</v>
      </c>
      <c r="B82" s="5" t="s">
        <v>86</v>
      </c>
      <c r="C82" s="5" t="s">
        <v>323</v>
      </c>
      <c r="D82">
        <v>58</v>
      </c>
      <c r="E82">
        <v>91</v>
      </c>
      <c r="F82">
        <v>21</v>
      </c>
      <c r="G82">
        <v>2</v>
      </c>
      <c r="H82">
        <v>12</v>
      </c>
      <c r="I82">
        <v>28.5</v>
      </c>
      <c r="J82">
        <f t="shared" si="10"/>
        <v>3.0545573721448029</v>
      </c>
      <c r="L82" s="23"/>
    </row>
    <row r="83" spans="1:12" x14ac:dyDescent="0.3">
      <c r="A83" s="9" t="s">
        <v>296</v>
      </c>
      <c r="B83" s="5" t="s">
        <v>87</v>
      </c>
      <c r="C83" s="5" t="s">
        <v>312</v>
      </c>
      <c r="D83">
        <v>106</v>
      </c>
      <c r="E83">
        <v>115</v>
      </c>
      <c r="F83">
        <v>26</v>
      </c>
      <c r="G83">
        <v>2</v>
      </c>
      <c r="H83">
        <v>21</v>
      </c>
      <c r="I83">
        <v>49</v>
      </c>
      <c r="J83">
        <f t="shared" si="10"/>
        <v>3.6593057100229709</v>
      </c>
      <c r="L83" s="23"/>
    </row>
    <row r="84" spans="1:12" x14ac:dyDescent="0.3">
      <c r="A84" s="9" t="s">
        <v>296</v>
      </c>
      <c r="B84" s="5" t="s">
        <v>351</v>
      </c>
      <c r="C84" s="5" t="s">
        <v>314</v>
      </c>
      <c r="D84">
        <v>106</v>
      </c>
      <c r="E84">
        <v>85</v>
      </c>
      <c r="F84">
        <v>26</v>
      </c>
      <c r="G84">
        <v>1</v>
      </c>
      <c r="H84">
        <v>16</v>
      </c>
      <c r="I84">
        <v>20</v>
      </c>
      <c r="J84">
        <f t="shared" si="10"/>
        <v>2.7144176165949063</v>
      </c>
      <c r="L84" s="23">
        <f t="shared" ref="L84" si="13">D84/$J84</f>
        <v>39.050733885588102</v>
      </c>
    </row>
    <row r="85" spans="1:12" x14ac:dyDescent="0.3">
      <c r="A85" s="7" t="s">
        <v>296</v>
      </c>
      <c r="B85" s="5" t="s">
        <v>89</v>
      </c>
      <c r="C85" s="5" t="s">
        <v>317</v>
      </c>
      <c r="D85">
        <v>205</v>
      </c>
      <c r="E85">
        <v>153</v>
      </c>
      <c r="F85">
        <v>40</v>
      </c>
      <c r="G85">
        <v>4</v>
      </c>
      <c r="H85">
        <v>23</v>
      </c>
      <c r="I85">
        <v>124</v>
      </c>
      <c r="J85">
        <f t="shared" si="10"/>
        <v>4.9866309522386461</v>
      </c>
      <c r="L85" s="23"/>
    </row>
    <row r="86" spans="1:12" x14ac:dyDescent="0.3">
      <c r="A86" s="10" t="s">
        <v>297</v>
      </c>
      <c r="B86" s="5" t="s">
        <v>367</v>
      </c>
      <c r="C86" s="5" t="s">
        <v>314</v>
      </c>
      <c r="D86">
        <v>116</v>
      </c>
      <c r="E86">
        <v>65</v>
      </c>
      <c r="F86">
        <v>25</v>
      </c>
      <c r="G86">
        <v>1</v>
      </c>
      <c r="H86">
        <v>15</v>
      </c>
      <c r="I86">
        <v>18</v>
      </c>
      <c r="J86">
        <f t="shared" si="10"/>
        <v>2.6207413942088964</v>
      </c>
      <c r="L86" s="23">
        <f t="shared" ref="L86" si="14">D86/$J86</f>
        <v>44.262284045395504</v>
      </c>
    </row>
    <row r="87" spans="1:12" ht="16.5" customHeight="1" x14ac:dyDescent="0.3">
      <c r="A87" s="9" t="s">
        <v>296</v>
      </c>
      <c r="B87" s="5" t="s">
        <v>44</v>
      </c>
      <c r="C87" s="5" t="s">
        <v>319</v>
      </c>
      <c r="D87">
        <v>90</v>
      </c>
      <c r="E87">
        <v>100</v>
      </c>
      <c r="F87">
        <v>33</v>
      </c>
      <c r="G87">
        <v>3</v>
      </c>
      <c r="H87">
        <v>15</v>
      </c>
      <c r="I87">
        <v>37</v>
      </c>
      <c r="J87">
        <f t="shared" si="10"/>
        <v>3.3322218516459525</v>
      </c>
      <c r="L87" s="23"/>
    </row>
    <row r="88" spans="1:12" x14ac:dyDescent="0.3">
      <c r="A88" s="10" t="s">
        <v>297</v>
      </c>
      <c r="B88" s="5" t="s">
        <v>368</v>
      </c>
      <c r="C88" s="5" t="s">
        <v>314</v>
      </c>
      <c r="D88">
        <v>119</v>
      </c>
      <c r="E88">
        <v>65</v>
      </c>
      <c r="F88">
        <v>25</v>
      </c>
      <c r="G88">
        <v>1</v>
      </c>
      <c r="H88">
        <v>15</v>
      </c>
      <c r="I88">
        <v>18</v>
      </c>
      <c r="J88">
        <f t="shared" si="10"/>
        <v>2.6207413942088964</v>
      </c>
      <c r="L88" s="23">
        <f t="shared" ref="L88:L90" si="15">D88/$J88</f>
        <v>45.406998287948838</v>
      </c>
    </row>
    <row r="89" spans="1:12" ht="16.5" customHeight="1" x14ac:dyDescent="0.3">
      <c r="A89" s="9" t="s">
        <v>296</v>
      </c>
      <c r="B89" s="5" t="s">
        <v>352</v>
      </c>
      <c r="C89" s="5" t="s">
        <v>314</v>
      </c>
      <c r="D89">
        <v>136</v>
      </c>
      <c r="E89">
        <v>87</v>
      </c>
      <c r="F89">
        <v>25</v>
      </c>
      <c r="G89">
        <v>1</v>
      </c>
      <c r="H89">
        <v>15</v>
      </c>
      <c r="I89">
        <v>24</v>
      </c>
      <c r="J89">
        <f t="shared" si="10"/>
        <v>2.8844991406148166</v>
      </c>
      <c r="L89" s="23">
        <f t="shared" si="15"/>
        <v>47.148566655843162</v>
      </c>
    </row>
    <row r="90" spans="1:12" x14ac:dyDescent="0.3">
      <c r="A90" s="9" t="s">
        <v>296</v>
      </c>
      <c r="B90" s="5" t="s">
        <v>353</v>
      </c>
      <c r="C90" s="5" t="s">
        <v>314</v>
      </c>
      <c r="D90">
        <v>116</v>
      </c>
      <c r="E90">
        <v>80</v>
      </c>
      <c r="F90">
        <v>24</v>
      </c>
      <c r="G90">
        <v>1</v>
      </c>
      <c r="H90">
        <v>12</v>
      </c>
      <c r="I90">
        <v>30</v>
      </c>
      <c r="J90">
        <f t="shared" si="10"/>
        <v>3.1072325059538586</v>
      </c>
      <c r="L90" s="23">
        <f t="shared" si="15"/>
        <v>37.332256204751019</v>
      </c>
    </row>
    <row r="91" spans="1:12" x14ac:dyDescent="0.3">
      <c r="A91" s="9" t="s">
        <v>296</v>
      </c>
      <c r="B91" s="5" t="s">
        <v>328</v>
      </c>
      <c r="C91" s="5" t="s">
        <v>324</v>
      </c>
      <c r="D91">
        <v>83</v>
      </c>
      <c r="E91">
        <v>92</v>
      </c>
      <c r="F91">
        <v>25</v>
      </c>
      <c r="G91">
        <v>2</v>
      </c>
      <c r="H91">
        <v>18.5</v>
      </c>
      <c r="I91">
        <v>26</v>
      </c>
      <c r="J91">
        <f t="shared" si="10"/>
        <v>2.9624960684073702</v>
      </c>
      <c r="L91" s="23"/>
    </row>
    <row r="92" spans="1:12" ht="16.5" customHeight="1" x14ac:dyDescent="0.3">
      <c r="A92" s="9" t="s">
        <v>296</v>
      </c>
      <c r="B92" s="5" t="s">
        <v>329</v>
      </c>
      <c r="C92" s="5" t="s">
        <v>321</v>
      </c>
      <c r="D92">
        <v>117</v>
      </c>
      <c r="E92">
        <v>11</v>
      </c>
      <c r="F92">
        <v>28</v>
      </c>
      <c r="G92">
        <v>1</v>
      </c>
      <c r="H92">
        <v>21</v>
      </c>
      <c r="I92">
        <v>41</v>
      </c>
      <c r="J92">
        <f t="shared" si="10"/>
        <v>3.4482172403827303</v>
      </c>
      <c r="L92" s="23"/>
    </row>
    <row r="93" spans="1:12" ht="16.5" customHeight="1" x14ac:dyDescent="0.3">
      <c r="A93" s="9" t="s">
        <v>296</v>
      </c>
      <c r="B93" s="5" t="s">
        <v>176</v>
      </c>
      <c r="C93" s="5" t="s">
        <v>311</v>
      </c>
      <c r="D93">
        <v>82</v>
      </c>
      <c r="E93">
        <v>115</v>
      </c>
      <c r="F93">
        <v>28</v>
      </c>
      <c r="G93">
        <v>3</v>
      </c>
      <c r="H93">
        <v>18</v>
      </c>
      <c r="I93">
        <v>57.5</v>
      </c>
      <c r="J93">
        <f t="shared" si="10"/>
        <v>3.85972131468082</v>
      </c>
      <c r="L93" s="23"/>
    </row>
    <row r="94" spans="1:12" x14ac:dyDescent="0.3">
      <c r="A94" s="9" t="s">
        <v>297</v>
      </c>
      <c r="B94" s="5" t="s">
        <v>177</v>
      </c>
      <c r="C94" s="5" t="s">
        <v>311</v>
      </c>
      <c r="D94">
        <v>81</v>
      </c>
      <c r="E94">
        <v>115</v>
      </c>
      <c r="F94">
        <v>26</v>
      </c>
      <c r="G94">
        <v>3</v>
      </c>
      <c r="H94">
        <v>13</v>
      </c>
      <c r="I94">
        <v>79</v>
      </c>
      <c r="J94">
        <f t="shared" si="10"/>
        <v>4.2908404270262066</v>
      </c>
      <c r="L94" s="23"/>
    </row>
    <row r="95" spans="1:12" x14ac:dyDescent="0.3">
      <c r="A95" s="9" t="s">
        <v>296</v>
      </c>
      <c r="B95" s="5" t="s">
        <v>178</v>
      </c>
      <c r="C95" s="5" t="s">
        <v>325</v>
      </c>
      <c r="D95">
        <v>87</v>
      </c>
      <c r="E95">
        <v>95</v>
      </c>
      <c r="F95">
        <v>26</v>
      </c>
      <c r="G95">
        <v>2</v>
      </c>
      <c r="H95">
        <v>15</v>
      </c>
      <c r="I95">
        <v>29</v>
      </c>
      <c r="J95">
        <f t="shared" si="10"/>
        <v>3.0723168256858471</v>
      </c>
      <c r="L95" s="23"/>
    </row>
    <row r="96" spans="1:12" x14ac:dyDescent="0.3">
      <c r="A96" s="9" t="s">
        <v>296</v>
      </c>
      <c r="B96" s="5" t="s">
        <v>179</v>
      </c>
      <c r="C96" s="5" t="s">
        <v>309</v>
      </c>
      <c r="D96">
        <v>69</v>
      </c>
      <c r="E96">
        <v>85</v>
      </c>
      <c r="F96">
        <v>22</v>
      </c>
      <c r="G96">
        <v>1</v>
      </c>
      <c r="H96">
        <v>13</v>
      </c>
      <c r="I96">
        <v>27</v>
      </c>
      <c r="J96">
        <f t="shared" si="10"/>
        <v>2.9999999999999996</v>
      </c>
      <c r="L96" s="23"/>
    </row>
    <row r="97" spans="1:12" x14ac:dyDescent="0.3">
      <c r="A97" s="9" t="s">
        <v>296</v>
      </c>
      <c r="B97" s="5" t="s">
        <v>180</v>
      </c>
      <c r="C97" s="5" t="s">
        <v>311</v>
      </c>
      <c r="D97">
        <v>81</v>
      </c>
      <c r="E97">
        <v>123</v>
      </c>
      <c r="F97">
        <v>29</v>
      </c>
      <c r="G97">
        <v>3</v>
      </c>
      <c r="H97">
        <v>19</v>
      </c>
      <c r="I97">
        <v>57</v>
      </c>
      <c r="J97">
        <f t="shared" si="10"/>
        <v>3.8485011312768047</v>
      </c>
      <c r="L97" s="23"/>
    </row>
    <row r="98" spans="1:12" x14ac:dyDescent="0.3">
      <c r="A98" s="9" t="s">
        <v>296</v>
      </c>
      <c r="B98" s="5" t="s">
        <v>181</v>
      </c>
      <c r="C98" s="5" t="s">
        <v>319</v>
      </c>
      <c r="D98">
        <v>117</v>
      </c>
      <c r="E98">
        <v>14</v>
      </c>
      <c r="F98">
        <v>35</v>
      </c>
      <c r="G98">
        <v>4</v>
      </c>
      <c r="H98">
        <v>20</v>
      </c>
      <c r="I98">
        <v>78</v>
      </c>
      <c r="J98">
        <f t="shared" si="10"/>
        <v>4.2726586816979166</v>
      </c>
      <c r="L98" s="23"/>
    </row>
    <row r="99" spans="1:12" x14ac:dyDescent="0.3">
      <c r="A99" s="9" t="s">
        <v>296</v>
      </c>
      <c r="B99" s="5" t="s">
        <v>182</v>
      </c>
      <c r="C99" s="5" t="s">
        <v>324</v>
      </c>
      <c r="D99">
        <v>77</v>
      </c>
      <c r="E99">
        <v>82</v>
      </c>
      <c r="F99">
        <v>24</v>
      </c>
      <c r="G99">
        <v>1</v>
      </c>
      <c r="H99">
        <v>17</v>
      </c>
      <c r="I99">
        <v>17</v>
      </c>
      <c r="J99">
        <f t="shared" si="10"/>
        <v>2.5712815906582351</v>
      </c>
      <c r="L99" s="23"/>
    </row>
    <row r="100" spans="1:12" x14ac:dyDescent="0.3">
      <c r="A100" s="10" t="s">
        <v>297</v>
      </c>
      <c r="B100" s="5" t="s">
        <v>183</v>
      </c>
      <c r="C100" s="5"/>
      <c r="D100">
        <v>99</v>
      </c>
      <c r="E100">
        <v>90</v>
      </c>
      <c r="F100">
        <v>27</v>
      </c>
      <c r="G100">
        <v>1.5</v>
      </c>
      <c r="H100">
        <v>18</v>
      </c>
      <c r="I100">
        <v>31</v>
      </c>
      <c r="J100">
        <f t="shared" si="10"/>
        <v>3.1413806523913927</v>
      </c>
      <c r="L100" s="23"/>
    </row>
    <row r="101" spans="1:12" ht="16.5" customHeight="1" x14ac:dyDescent="0.3">
      <c r="A101" s="10" t="s">
        <v>296</v>
      </c>
      <c r="B101" s="5" t="s">
        <v>184</v>
      </c>
      <c r="C101" s="5" t="s">
        <v>326</v>
      </c>
      <c r="D101">
        <v>47</v>
      </c>
      <c r="E101">
        <v>71</v>
      </c>
      <c r="F101">
        <v>19</v>
      </c>
      <c r="G101">
        <v>2</v>
      </c>
      <c r="H101">
        <v>12</v>
      </c>
      <c r="I101">
        <v>10</v>
      </c>
      <c r="J101">
        <f t="shared" si="10"/>
        <v>2.1544346900318838</v>
      </c>
      <c r="L101" s="23"/>
    </row>
    <row r="102" spans="1:12" ht="16.5" customHeight="1" x14ac:dyDescent="0.3">
      <c r="A102" s="10" t="s">
        <v>297</v>
      </c>
      <c r="B102" s="5" t="s">
        <v>369</v>
      </c>
      <c r="C102" s="5" t="s">
        <v>314</v>
      </c>
      <c r="D102">
        <v>128</v>
      </c>
      <c r="E102">
        <v>79</v>
      </c>
      <c r="F102">
        <v>25</v>
      </c>
      <c r="G102">
        <v>1</v>
      </c>
      <c r="H102">
        <v>17</v>
      </c>
      <c r="I102">
        <v>26</v>
      </c>
      <c r="J102">
        <f t="shared" si="10"/>
        <v>2.9624960684073702</v>
      </c>
      <c r="L102" s="23">
        <f t="shared" ref="L102" si="16">D102/$J102</f>
        <v>43.206808395466481</v>
      </c>
    </row>
    <row r="103" spans="1:12" ht="16.5" customHeight="1" x14ac:dyDescent="0.3">
      <c r="A103" s="9" t="s">
        <v>296</v>
      </c>
      <c r="B103" s="5" t="s">
        <v>185</v>
      </c>
      <c r="C103" s="5" t="s">
        <v>321</v>
      </c>
      <c r="D103">
        <v>116</v>
      </c>
      <c r="E103">
        <v>112</v>
      </c>
      <c r="F103">
        <v>30</v>
      </c>
      <c r="G103">
        <v>2</v>
      </c>
      <c r="H103">
        <v>18</v>
      </c>
      <c r="I103">
        <v>39</v>
      </c>
      <c r="J103">
        <f t="shared" si="10"/>
        <v>3.391211443014166</v>
      </c>
      <c r="L103" s="23"/>
    </row>
    <row r="104" spans="1:12" x14ac:dyDescent="0.3">
      <c r="A104" s="10" t="s">
        <v>297</v>
      </c>
      <c r="B104" s="5" t="s">
        <v>370</v>
      </c>
      <c r="C104" s="5" t="s">
        <v>314</v>
      </c>
      <c r="D104">
        <v>126</v>
      </c>
      <c r="E104">
        <v>90</v>
      </c>
      <c r="F104">
        <v>26</v>
      </c>
      <c r="G104">
        <v>1</v>
      </c>
      <c r="H104">
        <v>17</v>
      </c>
      <c r="I104">
        <v>28</v>
      </c>
      <c r="J104">
        <f t="shared" si="10"/>
        <v>3.0365889718756618</v>
      </c>
      <c r="L104" s="23">
        <f t="shared" ref="L104" si="17">D104/$J104</f>
        <v>41.493926628526026</v>
      </c>
    </row>
    <row r="105" spans="1:12" ht="16.5" customHeight="1" x14ac:dyDescent="0.3">
      <c r="A105" s="9" t="s">
        <v>296</v>
      </c>
      <c r="B105" s="5" t="s">
        <v>186</v>
      </c>
      <c r="C105" s="5" t="s">
        <v>324</v>
      </c>
      <c r="D105">
        <v>83</v>
      </c>
      <c r="E105">
        <v>83</v>
      </c>
      <c r="F105">
        <v>25</v>
      </c>
      <c r="G105">
        <v>2</v>
      </c>
      <c r="H105">
        <v>16</v>
      </c>
      <c r="I105">
        <v>23</v>
      </c>
      <c r="J105">
        <f t="shared" si="10"/>
        <v>2.8438669798515654</v>
      </c>
      <c r="L105" s="23"/>
    </row>
    <row r="106" spans="1:12" x14ac:dyDescent="0.3">
      <c r="A106" s="9" t="s">
        <v>296</v>
      </c>
      <c r="B106" s="5" t="s">
        <v>187</v>
      </c>
      <c r="C106" s="5" t="s">
        <v>324</v>
      </c>
      <c r="D106">
        <v>105</v>
      </c>
      <c r="E106">
        <v>101</v>
      </c>
      <c r="F106">
        <v>28</v>
      </c>
      <c r="G106">
        <v>1</v>
      </c>
      <c r="H106">
        <v>20</v>
      </c>
      <c r="I106">
        <v>41</v>
      </c>
      <c r="J106">
        <f t="shared" si="10"/>
        <v>3.4482172403827303</v>
      </c>
      <c r="L106" s="23"/>
    </row>
    <row r="107" spans="1:12" x14ac:dyDescent="0.3">
      <c r="A107" s="11" t="s">
        <v>297</v>
      </c>
      <c r="B107" s="5" t="s">
        <v>188</v>
      </c>
      <c r="C107" s="5" t="s">
        <v>311</v>
      </c>
      <c r="D107">
        <v>90</v>
      </c>
      <c r="E107">
        <v>123</v>
      </c>
      <c r="F107">
        <v>27</v>
      </c>
      <c r="G107">
        <v>4</v>
      </c>
      <c r="H107">
        <v>17</v>
      </c>
      <c r="I107">
        <v>62</v>
      </c>
      <c r="J107">
        <f t="shared" si="10"/>
        <v>3.9578916096804058</v>
      </c>
      <c r="L107" s="23"/>
    </row>
    <row r="108" spans="1:12" ht="16.5" customHeight="1" x14ac:dyDescent="0.3">
      <c r="A108" s="11" t="s">
        <v>297</v>
      </c>
      <c r="B108" s="5" t="s">
        <v>371</v>
      </c>
      <c r="C108" s="5" t="s">
        <v>314</v>
      </c>
      <c r="D108">
        <v>78</v>
      </c>
      <c r="E108">
        <v>105</v>
      </c>
      <c r="F108">
        <v>24</v>
      </c>
      <c r="G108">
        <v>1</v>
      </c>
      <c r="H108">
        <v>15</v>
      </c>
      <c r="I108">
        <v>13</v>
      </c>
      <c r="J108">
        <f t="shared" si="10"/>
        <v>2.3513346877207573</v>
      </c>
      <c r="L108" s="23">
        <f t="shared" ref="L108" si="18">D108/$J108</f>
        <v>33.172648882073233</v>
      </c>
    </row>
    <row r="109" spans="1:12" ht="16.5" customHeight="1" x14ac:dyDescent="0.3">
      <c r="A109" s="9" t="s">
        <v>296</v>
      </c>
      <c r="B109" s="5" t="s">
        <v>359</v>
      </c>
      <c r="C109" s="5" t="s">
        <v>324</v>
      </c>
      <c r="D109">
        <v>80</v>
      </c>
      <c r="E109">
        <v>81</v>
      </c>
      <c r="F109">
        <v>25</v>
      </c>
      <c r="G109">
        <v>3</v>
      </c>
      <c r="H109">
        <v>15</v>
      </c>
      <c r="I109">
        <v>19.5</v>
      </c>
      <c r="J109">
        <f t="shared" si="10"/>
        <v>2.6916063060436417</v>
      </c>
      <c r="L109" s="23"/>
    </row>
    <row r="110" spans="1:12" ht="16.5" customHeight="1" x14ac:dyDescent="0.3">
      <c r="A110" s="9" t="s">
        <v>296</v>
      </c>
      <c r="B110" s="5" t="s">
        <v>189</v>
      </c>
      <c r="C110" s="5" t="s">
        <v>309</v>
      </c>
      <c r="D110">
        <v>70</v>
      </c>
      <c r="E110">
        <v>90</v>
      </c>
      <c r="F110">
        <v>22</v>
      </c>
      <c r="G110">
        <v>2</v>
      </c>
      <c r="H110">
        <v>10</v>
      </c>
      <c r="I110">
        <v>21</v>
      </c>
      <c r="J110">
        <f t="shared" si="10"/>
        <v>2.7589241763811208</v>
      </c>
      <c r="L110" s="23"/>
    </row>
    <row r="111" spans="1:12" x14ac:dyDescent="0.3">
      <c r="A111" s="10" t="s">
        <v>297</v>
      </c>
      <c r="B111" s="5" t="s">
        <v>190</v>
      </c>
      <c r="C111" s="5" t="s">
        <v>307</v>
      </c>
      <c r="D111">
        <v>61</v>
      </c>
      <c r="E111">
        <v>105</v>
      </c>
      <c r="F111">
        <v>17</v>
      </c>
      <c r="G111">
        <v>1</v>
      </c>
      <c r="H111">
        <v>10</v>
      </c>
      <c r="I111">
        <v>32</v>
      </c>
      <c r="J111">
        <f t="shared" si="10"/>
        <v>3.1748021039363987</v>
      </c>
      <c r="L111" s="23"/>
    </row>
    <row r="112" spans="1:12" ht="16.5" customHeight="1" x14ac:dyDescent="0.3">
      <c r="A112" s="10" t="s">
        <v>297</v>
      </c>
      <c r="B112" s="5" t="s">
        <v>191</v>
      </c>
      <c r="C112" s="5"/>
      <c r="D112">
        <v>90</v>
      </c>
      <c r="E112">
        <v>108</v>
      </c>
      <c r="F112">
        <v>25</v>
      </c>
      <c r="G112">
        <v>3</v>
      </c>
      <c r="H112">
        <v>19</v>
      </c>
      <c r="I112">
        <v>39</v>
      </c>
      <c r="J112">
        <f t="shared" si="10"/>
        <v>3.391211443014166</v>
      </c>
      <c r="L112" s="23"/>
    </row>
    <row r="113" spans="1:12" ht="16.5" customHeight="1" x14ac:dyDescent="0.3">
      <c r="A113" s="10" t="s">
        <v>297</v>
      </c>
      <c r="B113" s="5" t="s">
        <v>192</v>
      </c>
      <c r="C113" s="5" t="s">
        <v>307</v>
      </c>
      <c r="D113">
        <v>50</v>
      </c>
      <c r="E113">
        <v>75</v>
      </c>
      <c r="F113">
        <v>18</v>
      </c>
      <c r="G113">
        <v>1</v>
      </c>
      <c r="H113">
        <v>10</v>
      </c>
      <c r="I113">
        <v>13</v>
      </c>
      <c r="J113">
        <f t="shared" si="10"/>
        <v>2.3513346877207573</v>
      </c>
      <c r="L113" s="23"/>
    </row>
    <row r="114" spans="1:12" ht="16.5" customHeight="1" x14ac:dyDescent="0.3">
      <c r="A114" s="10" t="s">
        <v>297</v>
      </c>
      <c r="B114" s="5" t="s">
        <v>193</v>
      </c>
      <c r="C114" s="5" t="s">
        <v>307</v>
      </c>
      <c r="D114">
        <v>56</v>
      </c>
      <c r="E114">
        <v>75</v>
      </c>
      <c r="F114">
        <v>17</v>
      </c>
      <c r="G114">
        <v>1</v>
      </c>
      <c r="H114">
        <v>8</v>
      </c>
      <c r="I114">
        <v>23</v>
      </c>
      <c r="J114">
        <f t="shared" si="10"/>
        <v>2.8438669798515654</v>
      </c>
      <c r="L114" s="23"/>
    </row>
    <row r="115" spans="1:12" ht="16.5" customHeight="1" x14ac:dyDescent="0.3">
      <c r="A115" s="10" t="s">
        <v>297</v>
      </c>
      <c r="B115" s="5" t="s">
        <v>194</v>
      </c>
      <c r="C115" s="5" t="s">
        <v>307</v>
      </c>
      <c r="D115">
        <v>57</v>
      </c>
      <c r="E115">
        <v>77</v>
      </c>
      <c r="F115">
        <v>17</v>
      </c>
      <c r="G115">
        <v>1</v>
      </c>
      <c r="H115">
        <v>7</v>
      </c>
      <c r="I115">
        <v>26</v>
      </c>
      <c r="J115">
        <f t="shared" si="10"/>
        <v>2.9624960684073702</v>
      </c>
      <c r="L115" s="23"/>
    </row>
    <row r="116" spans="1:12" ht="16.5" customHeight="1" x14ac:dyDescent="0.3">
      <c r="A116" s="9" t="s">
        <v>296</v>
      </c>
      <c r="B116" s="5" t="s">
        <v>195</v>
      </c>
      <c r="C116" s="5" t="s">
        <v>307</v>
      </c>
      <c r="D116">
        <v>66</v>
      </c>
      <c r="E116">
        <v>98</v>
      </c>
      <c r="F116">
        <v>18</v>
      </c>
      <c r="G116">
        <v>1</v>
      </c>
      <c r="H116">
        <v>10</v>
      </c>
      <c r="I116">
        <v>31</v>
      </c>
      <c r="J116">
        <f t="shared" si="10"/>
        <v>3.1413806523913927</v>
      </c>
      <c r="L116" s="23"/>
    </row>
    <row r="117" spans="1:12" x14ac:dyDescent="0.3">
      <c r="A117" s="9" t="s">
        <v>296</v>
      </c>
      <c r="B117" s="5" t="s">
        <v>196</v>
      </c>
      <c r="C117" s="5" t="s">
        <v>307</v>
      </c>
      <c r="D117">
        <v>55</v>
      </c>
      <c r="E117">
        <v>86</v>
      </c>
      <c r="F117">
        <v>16</v>
      </c>
      <c r="G117">
        <v>1</v>
      </c>
      <c r="H117">
        <v>12</v>
      </c>
      <c r="I117">
        <v>25</v>
      </c>
      <c r="J117">
        <f t="shared" si="10"/>
        <v>2.9240177382128656</v>
      </c>
      <c r="L117" s="23"/>
    </row>
    <row r="118" spans="1:12" x14ac:dyDescent="0.3">
      <c r="A118" s="10" t="s">
        <v>296</v>
      </c>
      <c r="B118" s="5" t="s">
        <v>197</v>
      </c>
      <c r="C118" s="5" t="s">
        <v>307</v>
      </c>
      <c r="D118">
        <v>55</v>
      </c>
      <c r="E118">
        <v>107</v>
      </c>
      <c r="F118">
        <v>25</v>
      </c>
      <c r="G118">
        <v>3</v>
      </c>
      <c r="H118">
        <v>12</v>
      </c>
      <c r="I118">
        <v>25</v>
      </c>
      <c r="J118">
        <f t="shared" si="10"/>
        <v>2.9240177382128656</v>
      </c>
      <c r="L118" s="23"/>
    </row>
    <row r="119" spans="1:12" x14ac:dyDescent="0.3">
      <c r="A119" s="9" t="s">
        <v>296</v>
      </c>
      <c r="B119" s="5" t="s">
        <v>198</v>
      </c>
      <c r="C119" s="5" t="s">
        <v>321</v>
      </c>
      <c r="D119">
        <v>117</v>
      </c>
      <c r="E119">
        <v>11</v>
      </c>
      <c r="F119">
        <v>28.5</v>
      </c>
      <c r="G119">
        <v>1.5</v>
      </c>
      <c r="H119">
        <v>21</v>
      </c>
      <c r="I119">
        <v>39</v>
      </c>
      <c r="J119">
        <f t="shared" si="10"/>
        <v>3.391211443014166</v>
      </c>
      <c r="L119" s="23"/>
    </row>
    <row r="120" spans="1:12" x14ac:dyDescent="0.3">
      <c r="A120" s="9" t="s">
        <v>296</v>
      </c>
      <c r="B120" s="5" t="s">
        <v>199</v>
      </c>
      <c r="C120" s="5" t="s">
        <v>324</v>
      </c>
      <c r="D120">
        <v>92</v>
      </c>
      <c r="E120">
        <v>97</v>
      </c>
      <c r="F120">
        <v>25</v>
      </c>
      <c r="G120">
        <v>2</v>
      </c>
      <c r="H120">
        <v>18</v>
      </c>
      <c r="I120">
        <v>27</v>
      </c>
      <c r="J120">
        <f t="shared" si="10"/>
        <v>2.9999999999999996</v>
      </c>
      <c r="L120" s="23"/>
    </row>
    <row r="121" spans="1:12" ht="16.5" customHeight="1" x14ac:dyDescent="0.3">
      <c r="A121" s="9" t="s">
        <v>296</v>
      </c>
      <c r="B121" s="5" t="s">
        <v>200</v>
      </c>
      <c r="C121" s="5" t="s">
        <v>324</v>
      </c>
      <c r="D121">
        <v>88</v>
      </c>
      <c r="E121">
        <v>90</v>
      </c>
      <c r="F121">
        <v>25</v>
      </c>
      <c r="G121">
        <v>2</v>
      </c>
      <c r="H121">
        <v>17.5</v>
      </c>
      <c r="I121">
        <v>29</v>
      </c>
      <c r="J121">
        <f t="shared" si="10"/>
        <v>3.0723168256858471</v>
      </c>
      <c r="L121" s="23"/>
    </row>
    <row r="122" spans="1:12" x14ac:dyDescent="0.3">
      <c r="A122" s="12" t="s">
        <v>296</v>
      </c>
      <c r="B122" s="5" t="s">
        <v>201</v>
      </c>
      <c r="C122" s="5" t="s">
        <v>325</v>
      </c>
      <c r="D122">
        <v>95</v>
      </c>
      <c r="E122">
        <v>11</v>
      </c>
      <c r="F122">
        <v>26</v>
      </c>
      <c r="G122">
        <v>1.5</v>
      </c>
      <c r="H122">
        <v>19</v>
      </c>
      <c r="I122">
        <v>31.5</v>
      </c>
      <c r="J122">
        <f t="shared" si="10"/>
        <v>3.1581797988281894</v>
      </c>
      <c r="L122" s="23"/>
    </row>
    <row r="123" spans="1:12" x14ac:dyDescent="0.3">
      <c r="A123" s="10" t="s">
        <v>297</v>
      </c>
      <c r="B123" s="5" t="s">
        <v>372</v>
      </c>
      <c r="C123" s="5" t="s">
        <v>314</v>
      </c>
      <c r="D123">
        <v>142</v>
      </c>
      <c r="E123">
        <v>75</v>
      </c>
      <c r="F123">
        <v>26</v>
      </c>
      <c r="G123">
        <v>2</v>
      </c>
      <c r="H123">
        <v>18</v>
      </c>
      <c r="I123">
        <v>18</v>
      </c>
      <c r="J123">
        <f t="shared" si="10"/>
        <v>2.6207413942088964</v>
      </c>
      <c r="L123" s="23">
        <f t="shared" ref="L123" si="19">D123/$J123</f>
        <v>54.183140814191049</v>
      </c>
    </row>
    <row r="124" spans="1:12" ht="16.5" customHeight="1" x14ac:dyDescent="0.3">
      <c r="A124" s="9" t="s">
        <v>296</v>
      </c>
      <c r="B124" s="5" t="s">
        <v>202</v>
      </c>
      <c r="C124" s="5" t="s">
        <v>324</v>
      </c>
      <c r="D124">
        <v>94</v>
      </c>
      <c r="E124">
        <v>101</v>
      </c>
      <c r="F124">
        <v>31</v>
      </c>
      <c r="G124">
        <v>2</v>
      </c>
      <c r="H124">
        <v>17</v>
      </c>
      <c r="I124">
        <v>33.5</v>
      </c>
      <c r="J124">
        <f t="shared" si="10"/>
        <v>3.2236528636334572</v>
      </c>
      <c r="L124" s="23"/>
    </row>
    <row r="125" spans="1:12" ht="16.5" customHeight="1" x14ac:dyDescent="0.3">
      <c r="A125" s="9" t="s">
        <v>296</v>
      </c>
      <c r="B125" s="5" t="s">
        <v>203</v>
      </c>
      <c r="C125" s="5" t="s">
        <v>307</v>
      </c>
      <c r="D125" s="3">
        <v>59</v>
      </c>
      <c r="E125" s="3">
        <v>98</v>
      </c>
      <c r="F125">
        <v>17</v>
      </c>
      <c r="G125">
        <v>1</v>
      </c>
      <c r="H125">
        <v>11</v>
      </c>
      <c r="I125">
        <v>25</v>
      </c>
      <c r="J125">
        <f t="shared" si="10"/>
        <v>2.9240177382128656</v>
      </c>
      <c r="L125" s="23"/>
    </row>
    <row r="126" spans="1:12" x14ac:dyDescent="0.3">
      <c r="A126" s="13" t="s">
        <v>296</v>
      </c>
      <c r="B126" s="5" t="s">
        <v>204</v>
      </c>
      <c r="C126" s="5" t="s">
        <v>308</v>
      </c>
      <c r="D126">
        <v>66</v>
      </c>
      <c r="E126">
        <v>106</v>
      </c>
      <c r="F126">
        <v>23</v>
      </c>
      <c r="G126">
        <v>1.5</v>
      </c>
      <c r="H126">
        <v>14</v>
      </c>
      <c r="I126">
        <v>31.5</v>
      </c>
      <c r="J126">
        <f t="shared" si="10"/>
        <v>3.1581797988281894</v>
      </c>
      <c r="L126" s="23"/>
    </row>
    <row r="127" spans="1:12" x14ac:dyDescent="0.3">
      <c r="A127" s="14" t="s">
        <v>296</v>
      </c>
      <c r="B127" s="5" t="s">
        <v>205</v>
      </c>
      <c r="C127" s="5" t="s">
        <v>325</v>
      </c>
      <c r="D127">
        <v>84</v>
      </c>
      <c r="E127">
        <v>90</v>
      </c>
      <c r="F127">
        <v>26</v>
      </c>
      <c r="G127">
        <v>2</v>
      </c>
      <c r="H127">
        <v>18</v>
      </c>
      <c r="I127">
        <v>23</v>
      </c>
      <c r="J127">
        <f t="shared" si="10"/>
        <v>2.8438669798515654</v>
      </c>
      <c r="L127" s="23"/>
    </row>
    <row r="128" spans="1:12" x14ac:dyDescent="0.3">
      <c r="A128" s="9" t="s">
        <v>296</v>
      </c>
      <c r="B128" s="5" t="s">
        <v>206</v>
      </c>
      <c r="C128" s="5" t="s">
        <v>307</v>
      </c>
      <c r="D128">
        <v>62</v>
      </c>
      <c r="E128">
        <v>100</v>
      </c>
      <c r="F128">
        <v>18</v>
      </c>
      <c r="G128">
        <v>1</v>
      </c>
      <c r="H128">
        <v>11</v>
      </c>
      <c r="I128">
        <v>28</v>
      </c>
      <c r="J128">
        <f t="shared" si="10"/>
        <v>3.0365889718756618</v>
      </c>
      <c r="L128" s="23"/>
    </row>
    <row r="129" spans="1:12" x14ac:dyDescent="0.3">
      <c r="A129" s="9" t="s">
        <v>296</v>
      </c>
      <c r="B129" s="5" t="s">
        <v>207</v>
      </c>
      <c r="C129" s="5" t="s">
        <v>324</v>
      </c>
      <c r="D129">
        <v>93</v>
      </c>
      <c r="E129">
        <v>108</v>
      </c>
      <c r="F129">
        <v>26</v>
      </c>
      <c r="G129">
        <v>3</v>
      </c>
      <c r="H129">
        <v>18</v>
      </c>
      <c r="I129">
        <v>34</v>
      </c>
      <c r="J129">
        <f t="shared" si="10"/>
        <v>3.2396118012774835</v>
      </c>
      <c r="L129" s="23"/>
    </row>
    <row r="130" spans="1:12" x14ac:dyDescent="0.3">
      <c r="A130" s="9" t="s">
        <v>296</v>
      </c>
      <c r="B130" s="5" t="s">
        <v>208</v>
      </c>
      <c r="C130" s="5" t="s">
        <v>311</v>
      </c>
      <c r="D130">
        <v>90</v>
      </c>
      <c r="E130">
        <v>132</v>
      </c>
      <c r="F130">
        <v>29</v>
      </c>
      <c r="G130">
        <v>3</v>
      </c>
      <c r="H130">
        <v>20</v>
      </c>
      <c r="I130">
        <v>62</v>
      </c>
      <c r="J130">
        <f t="shared" si="10"/>
        <v>3.9578916096804058</v>
      </c>
      <c r="L130" s="23"/>
    </row>
    <row r="131" spans="1:12" ht="16.5" customHeight="1" x14ac:dyDescent="0.3">
      <c r="A131" s="12" t="s">
        <v>296</v>
      </c>
      <c r="B131" s="20" t="s">
        <v>330</v>
      </c>
      <c r="C131" s="20" t="s">
        <v>324</v>
      </c>
      <c r="D131" s="2">
        <v>86</v>
      </c>
      <c r="E131" s="2">
        <v>92</v>
      </c>
      <c r="F131">
        <v>24</v>
      </c>
      <c r="G131">
        <v>1</v>
      </c>
      <c r="H131">
        <v>17</v>
      </c>
      <c r="I131">
        <v>24.5</v>
      </c>
      <c r="J131">
        <f t="shared" si="10"/>
        <v>2.9043928667818522</v>
      </c>
      <c r="L131" s="23"/>
    </row>
    <row r="132" spans="1:12" x14ac:dyDescent="0.3">
      <c r="A132" s="9" t="s">
        <v>296</v>
      </c>
      <c r="B132" s="5" t="s">
        <v>209</v>
      </c>
      <c r="C132" s="5" t="s">
        <v>325</v>
      </c>
      <c r="D132">
        <v>83</v>
      </c>
      <c r="E132">
        <v>96</v>
      </c>
      <c r="F132">
        <v>25</v>
      </c>
      <c r="G132">
        <v>1</v>
      </c>
      <c r="H132">
        <v>17</v>
      </c>
      <c r="I132">
        <v>25</v>
      </c>
      <c r="J132">
        <f t="shared" si="10"/>
        <v>2.9240177382128656</v>
      </c>
      <c r="L132" s="23"/>
    </row>
    <row r="133" spans="1:12" x14ac:dyDescent="0.3">
      <c r="A133" s="9" t="s">
        <v>297</v>
      </c>
      <c r="B133" s="5" t="s">
        <v>210</v>
      </c>
      <c r="C133" s="5" t="s">
        <v>324</v>
      </c>
      <c r="D133">
        <v>84</v>
      </c>
      <c r="E133">
        <v>92</v>
      </c>
      <c r="F133">
        <v>25</v>
      </c>
      <c r="G133">
        <v>1.5</v>
      </c>
      <c r="H133">
        <v>16</v>
      </c>
      <c r="I133">
        <v>28</v>
      </c>
      <c r="J133">
        <f t="shared" si="10"/>
        <v>3.0365889718756618</v>
      </c>
      <c r="L133" s="23"/>
    </row>
    <row r="134" spans="1:12" ht="16.5" customHeight="1" x14ac:dyDescent="0.3">
      <c r="A134" s="12" t="s">
        <v>296</v>
      </c>
      <c r="B134" s="5" t="s">
        <v>211</v>
      </c>
      <c r="C134" s="5" t="s">
        <v>325</v>
      </c>
      <c r="D134">
        <v>83</v>
      </c>
      <c r="E134">
        <v>94</v>
      </c>
      <c r="F134">
        <v>26</v>
      </c>
      <c r="G134">
        <v>2</v>
      </c>
      <c r="H134">
        <v>15</v>
      </c>
      <c r="I134">
        <v>24.5</v>
      </c>
      <c r="J134">
        <f t="shared" ref="J134:J197" si="20">(I134^(1/3))</f>
        <v>2.9043928667818522</v>
      </c>
      <c r="L134" s="23"/>
    </row>
    <row r="135" spans="1:12" x14ac:dyDescent="0.3">
      <c r="A135" s="9" t="s">
        <v>296</v>
      </c>
      <c r="B135" s="5" t="s">
        <v>212</v>
      </c>
      <c r="C135" s="5" t="s">
        <v>319</v>
      </c>
      <c r="D135">
        <v>105</v>
      </c>
      <c r="E135">
        <v>150</v>
      </c>
      <c r="F135">
        <v>35</v>
      </c>
      <c r="G135">
        <v>3</v>
      </c>
      <c r="H135">
        <v>24</v>
      </c>
      <c r="I135">
        <v>104</v>
      </c>
      <c r="J135">
        <f t="shared" si="20"/>
        <v>4.7026693754415136</v>
      </c>
      <c r="L135" s="23"/>
    </row>
    <row r="136" spans="1:12" x14ac:dyDescent="0.3">
      <c r="A136" s="12" t="s">
        <v>296</v>
      </c>
      <c r="B136" s="5" t="s">
        <v>213</v>
      </c>
      <c r="C136" s="5" t="s">
        <v>325</v>
      </c>
      <c r="D136">
        <v>85</v>
      </c>
      <c r="E136">
        <v>85</v>
      </c>
      <c r="F136">
        <v>25</v>
      </c>
      <c r="G136">
        <v>1</v>
      </c>
      <c r="H136">
        <v>16</v>
      </c>
      <c r="I136">
        <v>24</v>
      </c>
      <c r="J136">
        <f t="shared" si="20"/>
        <v>2.8844991406148166</v>
      </c>
      <c r="L136" s="23"/>
    </row>
    <row r="137" spans="1:12" x14ac:dyDescent="0.3">
      <c r="A137" s="9" t="s">
        <v>296</v>
      </c>
      <c r="B137" s="5" t="s">
        <v>214</v>
      </c>
      <c r="C137" s="5" t="s">
        <v>308</v>
      </c>
      <c r="D137">
        <v>110</v>
      </c>
      <c r="E137">
        <v>78</v>
      </c>
      <c r="F137">
        <v>25</v>
      </c>
      <c r="G137">
        <v>1</v>
      </c>
      <c r="H137">
        <v>17</v>
      </c>
      <c r="I137">
        <v>17</v>
      </c>
      <c r="J137">
        <f t="shared" si="20"/>
        <v>2.5712815906582351</v>
      </c>
      <c r="L137" s="23"/>
    </row>
    <row r="138" spans="1:12" x14ac:dyDescent="0.3">
      <c r="A138" s="9" t="s">
        <v>296</v>
      </c>
      <c r="B138" s="5" t="s">
        <v>215</v>
      </c>
      <c r="C138" s="5" t="s">
        <v>308</v>
      </c>
      <c r="D138">
        <v>75</v>
      </c>
      <c r="E138">
        <v>90</v>
      </c>
      <c r="F138">
        <v>25</v>
      </c>
      <c r="G138">
        <v>2</v>
      </c>
      <c r="H138">
        <v>14</v>
      </c>
      <c r="I138">
        <v>24</v>
      </c>
      <c r="J138">
        <f t="shared" si="20"/>
        <v>2.8844991406148166</v>
      </c>
      <c r="L138" s="23"/>
    </row>
    <row r="139" spans="1:12" x14ac:dyDescent="0.3">
      <c r="A139" s="9" t="s">
        <v>296</v>
      </c>
      <c r="B139" s="5" t="s">
        <v>216</v>
      </c>
      <c r="C139" s="5" t="s">
        <v>324</v>
      </c>
      <c r="D139">
        <v>83</v>
      </c>
      <c r="E139">
        <v>90</v>
      </c>
      <c r="F139">
        <v>25</v>
      </c>
      <c r="G139">
        <v>3</v>
      </c>
      <c r="H139">
        <v>20</v>
      </c>
      <c r="I139">
        <v>22</v>
      </c>
      <c r="J139">
        <f t="shared" si="20"/>
        <v>2.8020393306553872</v>
      </c>
      <c r="L139" s="23"/>
    </row>
    <row r="140" spans="1:12" x14ac:dyDescent="0.3">
      <c r="A140" s="10" t="s">
        <v>297</v>
      </c>
      <c r="B140" s="5" t="s">
        <v>373</v>
      </c>
      <c r="C140" s="5" t="s">
        <v>314</v>
      </c>
      <c r="D140">
        <v>110</v>
      </c>
      <c r="E140">
        <v>78</v>
      </c>
      <c r="F140">
        <v>25</v>
      </c>
      <c r="G140">
        <v>1</v>
      </c>
      <c r="H140">
        <v>15</v>
      </c>
      <c r="I140">
        <v>15.5</v>
      </c>
      <c r="J140">
        <f t="shared" si="20"/>
        <v>2.4933154761193226</v>
      </c>
      <c r="L140" s="23">
        <f t="shared" ref="L140" si="21">D140/$J140</f>
        <v>44.11796303097897</v>
      </c>
    </row>
    <row r="141" spans="1:12" ht="16.5" customHeight="1" x14ac:dyDescent="0.3">
      <c r="A141" s="9" t="s">
        <v>296</v>
      </c>
      <c r="B141" s="5" t="s">
        <v>217</v>
      </c>
      <c r="C141" s="5" t="s">
        <v>307</v>
      </c>
      <c r="D141">
        <v>65</v>
      </c>
      <c r="E141">
        <v>107</v>
      </c>
      <c r="F141">
        <v>17</v>
      </c>
      <c r="G141">
        <v>1</v>
      </c>
      <c r="H141">
        <v>14</v>
      </c>
      <c r="I141">
        <v>27</v>
      </c>
      <c r="J141">
        <f t="shared" si="20"/>
        <v>2.9999999999999996</v>
      </c>
      <c r="L141" s="23"/>
    </row>
    <row r="142" spans="1:12" x14ac:dyDescent="0.3">
      <c r="A142" s="9" t="s">
        <v>296</v>
      </c>
      <c r="B142" s="5" t="s">
        <v>218</v>
      </c>
      <c r="C142" s="5" t="s">
        <v>307</v>
      </c>
      <c r="D142">
        <v>66</v>
      </c>
      <c r="E142">
        <v>110</v>
      </c>
      <c r="F142">
        <v>18</v>
      </c>
      <c r="G142">
        <v>1</v>
      </c>
      <c r="H142">
        <v>13</v>
      </c>
      <c r="I142">
        <v>27</v>
      </c>
      <c r="J142">
        <f t="shared" si="20"/>
        <v>2.9999999999999996</v>
      </c>
      <c r="L142" s="23"/>
    </row>
    <row r="143" spans="1:12" x14ac:dyDescent="0.3">
      <c r="A143" s="9" t="s">
        <v>296</v>
      </c>
      <c r="B143" s="5" t="s">
        <v>219</v>
      </c>
      <c r="C143" s="5" t="s">
        <v>307</v>
      </c>
      <c r="D143">
        <v>65</v>
      </c>
      <c r="E143">
        <v>112</v>
      </c>
      <c r="F143">
        <v>16</v>
      </c>
      <c r="G143">
        <v>1</v>
      </c>
      <c r="H143">
        <v>13</v>
      </c>
      <c r="I143">
        <v>26</v>
      </c>
      <c r="J143">
        <f t="shared" si="20"/>
        <v>2.9624960684073702</v>
      </c>
      <c r="L143" s="23"/>
    </row>
    <row r="144" spans="1:12" x14ac:dyDescent="0.3">
      <c r="A144" s="9" t="s">
        <v>296</v>
      </c>
      <c r="B144" s="5" t="s">
        <v>220</v>
      </c>
      <c r="C144" s="5" t="s">
        <v>307</v>
      </c>
      <c r="D144">
        <v>53</v>
      </c>
      <c r="E144">
        <v>85</v>
      </c>
      <c r="F144">
        <v>15</v>
      </c>
      <c r="G144">
        <v>1</v>
      </c>
      <c r="H144">
        <v>11</v>
      </c>
      <c r="I144">
        <v>16</v>
      </c>
      <c r="J144">
        <f t="shared" si="20"/>
        <v>2.5198420997897459</v>
      </c>
      <c r="L144" s="23"/>
    </row>
    <row r="145" spans="1:12" x14ac:dyDescent="0.3">
      <c r="A145" s="10" t="s">
        <v>297</v>
      </c>
      <c r="B145" s="5" t="s">
        <v>221</v>
      </c>
      <c r="C145" s="5" t="s">
        <v>311</v>
      </c>
      <c r="D145">
        <v>86</v>
      </c>
      <c r="E145">
        <v>125</v>
      </c>
      <c r="F145">
        <v>30</v>
      </c>
      <c r="G145">
        <v>3</v>
      </c>
      <c r="H145">
        <v>20</v>
      </c>
      <c r="I145">
        <v>73.5</v>
      </c>
      <c r="J145">
        <f t="shared" si="20"/>
        <v>4.1888593641200274</v>
      </c>
      <c r="L145" s="23"/>
    </row>
    <row r="146" spans="1:12" ht="16.5" customHeight="1" x14ac:dyDescent="0.3">
      <c r="A146" s="9" t="s">
        <v>296</v>
      </c>
      <c r="B146" s="5" t="s">
        <v>222</v>
      </c>
      <c r="C146" s="5" t="s">
        <v>311</v>
      </c>
      <c r="D146">
        <v>87</v>
      </c>
      <c r="E146">
        <v>130</v>
      </c>
      <c r="F146">
        <v>28</v>
      </c>
      <c r="G146">
        <v>3</v>
      </c>
      <c r="H146">
        <v>20</v>
      </c>
      <c r="I146">
        <v>54</v>
      </c>
      <c r="J146">
        <f t="shared" si="20"/>
        <v>3.7797631496846198</v>
      </c>
      <c r="L146" s="23"/>
    </row>
    <row r="147" spans="1:12" x14ac:dyDescent="0.3">
      <c r="A147" s="9" t="s">
        <v>296</v>
      </c>
      <c r="B147" s="5" t="s">
        <v>223</v>
      </c>
      <c r="C147" s="5" t="s">
        <v>308</v>
      </c>
      <c r="D147">
        <v>70</v>
      </c>
      <c r="E147">
        <v>96</v>
      </c>
      <c r="F147">
        <v>23</v>
      </c>
      <c r="G147">
        <v>2</v>
      </c>
      <c r="H147">
        <v>14</v>
      </c>
      <c r="I147">
        <v>23.5</v>
      </c>
      <c r="J147">
        <f t="shared" si="20"/>
        <v>2.8643271579912191</v>
      </c>
      <c r="L147" s="23"/>
    </row>
    <row r="148" spans="1:12" x14ac:dyDescent="0.3">
      <c r="A148" s="9" t="s">
        <v>296</v>
      </c>
      <c r="B148" s="5" t="s">
        <v>224</v>
      </c>
      <c r="C148" s="5" t="s">
        <v>309</v>
      </c>
      <c r="D148">
        <v>68</v>
      </c>
      <c r="E148">
        <v>63</v>
      </c>
      <c r="F148">
        <v>20</v>
      </c>
      <c r="G148">
        <v>1</v>
      </c>
      <c r="H148">
        <v>11</v>
      </c>
      <c r="I148">
        <v>14</v>
      </c>
      <c r="J148">
        <f t="shared" si="20"/>
        <v>2.4101422641752297</v>
      </c>
      <c r="L148" s="23"/>
    </row>
    <row r="149" spans="1:12" x14ac:dyDescent="0.3">
      <c r="A149" s="9" t="s">
        <v>296</v>
      </c>
      <c r="B149" s="5" t="s">
        <v>225</v>
      </c>
      <c r="C149" s="5" t="s">
        <v>321</v>
      </c>
      <c r="D149">
        <v>126</v>
      </c>
      <c r="E149">
        <v>110</v>
      </c>
      <c r="F149">
        <v>30</v>
      </c>
      <c r="G149">
        <v>1</v>
      </c>
      <c r="H149">
        <v>20</v>
      </c>
      <c r="I149">
        <v>43</v>
      </c>
      <c r="J149">
        <f t="shared" si="20"/>
        <v>3.5033980603867239</v>
      </c>
      <c r="L149" s="23"/>
    </row>
    <row r="150" spans="1:12" x14ac:dyDescent="0.3">
      <c r="A150" s="9" t="s">
        <v>296</v>
      </c>
      <c r="B150" s="5" t="s">
        <v>226</v>
      </c>
      <c r="C150" s="5" t="s">
        <v>324</v>
      </c>
      <c r="D150">
        <v>85</v>
      </c>
      <c r="E150">
        <v>86</v>
      </c>
      <c r="F150">
        <v>25</v>
      </c>
      <c r="G150">
        <v>1</v>
      </c>
      <c r="H150">
        <v>17</v>
      </c>
      <c r="I150">
        <v>26.5</v>
      </c>
      <c r="J150">
        <f t="shared" si="20"/>
        <v>2.9813659788718456</v>
      </c>
      <c r="L150" s="23"/>
    </row>
    <row r="151" spans="1:12" ht="16.5" customHeight="1" x14ac:dyDescent="0.3">
      <c r="A151" s="9" t="s">
        <v>296</v>
      </c>
      <c r="B151" s="5" t="s">
        <v>227</v>
      </c>
      <c r="C151" s="5" t="s">
        <v>324</v>
      </c>
      <c r="D151">
        <v>91</v>
      </c>
      <c r="E151">
        <v>102</v>
      </c>
      <c r="F151">
        <v>23</v>
      </c>
      <c r="G151">
        <v>1.5</v>
      </c>
      <c r="H151">
        <v>17</v>
      </c>
      <c r="I151">
        <v>30</v>
      </c>
      <c r="J151">
        <f t="shared" si="20"/>
        <v>3.1072325059538586</v>
      </c>
      <c r="L151" s="23"/>
    </row>
    <row r="152" spans="1:12" x14ac:dyDescent="0.3">
      <c r="A152" s="10" t="s">
        <v>297</v>
      </c>
      <c r="B152" s="5" t="s">
        <v>228</v>
      </c>
      <c r="C152" s="5" t="s">
        <v>311</v>
      </c>
      <c r="D152" s="16">
        <v>82</v>
      </c>
      <c r="E152" s="3">
        <v>135</v>
      </c>
      <c r="F152">
        <v>27</v>
      </c>
      <c r="G152">
        <v>2</v>
      </c>
      <c r="H152">
        <v>19</v>
      </c>
      <c r="I152">
        <v>53.5</v>
      </c>
      <c r="J152">
        <f t="shared" si="20"/>
        <v>3.7680610216961803</v>
      </c>
      <c r="L152" s="23"/>
    </row>
    <row r="153" spans="1:12" ht="16.5" customHeight="1" x14ac:dyDescent="0.3">
      <c r="A153" s="9" t="s">
        <v>296</v>
      </c>
      <c r="B153" s="5" t="s">
        <v>229</v>
      </c>
      <c r="C153" s="5" t="s">
        <v>324</v>
      </c>
      <c r="D153" s="3">
        <v>91</v>
      </c>
      <c r="E153" s="3">
        <v>100</v>
      </c>
      <c r="F153">
        <v>26</v>
      </c>
      <c r="G153">
        <v>1</v>
      </c>
      <c r="H153">
        <v>20</v>
      </c>
      <c r="I153">
        <v>36</v>
      </c>
      <c r="J153">
        <f t="shared" si="20"/>
        <v>3.3019272488946263</v>
      </c>
      <c r="L153" s="23"/>
    </row>
    <row r="154" spans="1:12" x14ac:dyDescent="0.3">
      <c r="A154" s="9" t="s">
        <v>296</v>
      </c>
      <c r="B154" s="5" t="s">
        <v>230</v>
      </c>
      <c r="C154" s="5" t="s">
        <v>324</v>
      </c>
      <c r="D154" s="3">
        <v>87</v>
      </c>
      <c r="E154" s="3">
        <v>103</v>
      </c>
      <c r="F154">
        <v>27</v>
      </c>
      <c r="G154">
        <v>2</v>
      </c>
      <c r="H154">
        <v>17</v>
      </c>
      <c r="I154">
        <v>25.5</v>
      </c>
      <c r="J154">
        <f t="shared" si="20"/>
        <v>2.9433826584416676</v>
      </c>
      <c r="L154" s="23"/>
    </row>
    <row r="155" spans="1:12" x14ac:dyDescent="0.3">
      <c r="A155" s="9" t="s">
        <v>296</v>
      </c>
      <c r="B155" s="5" t="s">
        <v>231</v>
      </c>
      <c r="C155" s="5" t="s">
        <v>324</v>
      </c>
      <c r="D155" s="3">
        <v>86</v>
      </c>
      <c r="E155" s="3">
        <v>91</v>
      </c>
      <c r="F155">
        <v>25</v>
      </c>
      <c r="G155">
        <v>2</v>
      </c>
      <c r="H155">
        <v>17</v>
      </c>
      <c r="I155">
        <v>23</v>
      </c>
      <c r="J155">
        <f t="shared" si="20"/>
        <v>2.8438669798515654</v>
      </c>
      <c r="L155" s="23"/>
    </row>
    <row r="156" spans="1:12" x14ac:dyDescent="0.3">
      <c r="A156" s="9" t="s">
        <v>296</v>
      </c>
      <c r="B156" s="5" t="s">
        <v>232</v>
      </c>
      <c r="C156" s="5" t="s">
        <v>325</v>
      </c>
      <c r="D156" s="3">
        <v>91</v>
      </c>
      <c r="E156" s="3">
        <v>102</v>
      </c>
      <c r="F156">
        <v>26</v>
      </c>
      <c r="G156">
        <v>1.5</v>
      </c>
      <c r="H156">
        <v>17</v>
      </c>
      <c r="I156">
        <v>34</v>
      </c>
      <c r="J156">
        <f t="shared" si="20"/>
        <v>3.2396118012774835</v>
      </c>
      <c r="L156" s="23"/>
    </row>
    <row r="157" spans="1:12" x14ac:dyDescent="0.3">
      <c r="A157" s="9" t="s">
        <v>296</v>
      </c>
      <c r="B157" s="5" t="s">
        <v>233</v>
      </c>
      <c r="C157" s="5" t="s">
        <v>324</v>
      </c>
      <c r="D157" s="3">
        <v>95</v>
      </c>
      <c r="E157" s="3">
        <v>115</v>
      </c>
      <c r="F157">
        <v>26</v>
      </c>
      <c r="G157">
        <v>1.5</v>
      </c>
      <c r="H157">
        <v>20</v>
      </c>
      <c r="I157">
        <v>38</v>
      </c>
      <c r="J157">
        <f t="shared" si="20"/>
        <v>3.3619754067989627</v>
      </c>
      <c r="L157" s="23"/>
    </row>
    <row r="158" spans="1:12" x14ac:dyDescent="0.3">
      <c r="A158" s="9" t="s">
        <v>296</v>
      </c>
      <c r="B158" s="5" t="s">
        <v>234</v>
      </c>
      <c r="C158" s="5" t="s">
        <v>324</v>
      </c>
      <c r="D158" s="3">
        <v>86</v>
      </c>
      <c r="E158" s="3">
        <v>99</v>
      </c>
      <c r="F158">
        <v>26</v>
      </c>
      <c r="G158">
        <v>1</v>
      </c>
      <c r="H158">
        <v>17</v>
      </c>
      <c r="I158">
        <v>28</v>
      </c>
      <c r="J158">
        <f t="shared" si="20"/>
        <v>3.0365889718756618</v>
      </c>
      <c r="L158" s="23"/>
    </row>
    <row r="159" spans="1:12" x14ac:dyDescent="0.3">
      <c r="A159" s="9" t="s">
        <v>296</v>
      </c>
      <c r="B159" s="5" t="s">
        <v>235</v>
      </c>
      <c r="C159" s="5" t="s">
        <v>307</v>
      </c>
      <c r="D159" s="3">
        <v>54</v>
      </c>
      <c r="E159" s="3">
        <v>82</v>
      </c>
      <c r="F159">
        <v>15</v>
      </c>
      <c r="G159">
        <v>1</v>
      </c>
      <c r="H159">
        <v>11</v>
      </c>
      <c r="I159">
        <v>16</v>
      </c>
      <c r="J159">
        <f t="shared" si="20"/>
        <v>2.5198420997897459</v>
      </c>
      <c r="L159" s="23"/>
    </row>
    <row r="160" spans="1:12" x14ac:dyDescent="0.3">
      <c r="A160" s="9" t="s">
        <v>296</v>
      </c>
      <c r="B160" s="5" t="s">
        <v>236</v>
      </c>
      <c r="C160" s="5" t="s">
        <v>325</v>
      </c>
      <c r="D160">
        <v>83</v>
      </c>
      <c r="E160">
        <v>85</v>
      </c>
      <c r="F160">
        <v>25</v>
      </c>
      <c r="G160">
        <v>3</v>
      </c>
      <c r="H160">
        <v>15</v>
      </c>
      <c r="I160">
        <v>32.5</v>
      </c>
      <c r="J160">
        <f t="shared" si="20"/>
        <v>3.1912521494299533</v>
      </c>
      <c r="L160" s="23"/>
    </row>
    <row r="161" spans="1:12" ht="16.5" customHeight="1" x14ac:dyDescent="0.3">
      <c r="A161" s="9" t="s">
        <v>296</v>
      </c>
      <c r="B161" s="5" t="s">
        <v>237</v>
      </c>
      <c r="C161" s="5" t="s">
        <v>307</v>
      </c>
      <c r="D161">
        <v>70</v>
      </c>
      <c r="E161">
        <v>120</v>
      </c>
      <c r="F161">
        <v>20</v>
      </c>
      <c r="G161">
        <v>1</v>
      </c>
      <c r="H161">
        <v>12</v>
      </c>
      <c r="I161">
        <v>37</v>
      </c>
      <c r="J161">
        <f t="shared" si="20"/>
        <v>3.3322218516459525</v>
      </c>
      <c r="L161" s="23"/>
    </row>
    <row r="162" spans="1:12" x14ac:dyDescent="0.3">
      <c r="A162" s="9" t="s">
        <v>296</v>
      </c>
      <c r="B162" s="5" t="s">
        <v>238</v>
      </c>
      <c r="C162" s="5" t="s">
        <v>308</v>
      </c>
      <c r="D162">
        <v>67</v>
      </c>
      <c r="E162">
        <v>86</v>
      </c>
      <c r="F162">
        <v>21</v>
      </c>
      <c r="G162">
        <v>1</v>
      </c>
      <c r="H162">
        <v>15</v>
      </c>
      <c r="I162">
        <v>23</v>
      </c>
      <c r="J162">
        <f t="shared" si="20"/>
        <v>2.8438669798515654</v>
      </c>
      <c r="L162" s="23"/>
    </row>
    <row r="163" spans="1:12" x14ac:dyDescent="0.3">
      <c r="A163" s="10" t="s">
        <v>297</v>
      </c>
      <c r="B163" s="5" t="s">
        <v>239</v>
      </c>
      <c r="C163" s="5" t="s">
        <v>307</v>
      </c>
      <c r="D163">
        <v>54</v>
      </c>
      <c r="E163">
        <v>78</v>
      </c>
      <c r="F163">
        <v>21</v>
      </c>
      <c r="G163">
        <v>1</v>
      </c>
      <c r="H163">
        <v>11</v>
      </c>
      <c r="I163">
        <v>17</v>
      </c>
      <c r="J163">
        <f t="shared" si="20"/>
        <v>2.5712815906582351</v>
      </c>
      <c r="L163" s="23"/>
    </row>
    <row r="164" spans="1:12" ht="16.5" customHeight="1" x14ac:dyDescent="0.3">
      <c r="A164" s="12" t="s">
        <v>296</v>
      </c>
      <c r="B164" s="5" t="s">
        <v>240</v>
      </c>
      <c r="C164" s="5" t="s">
        <v>325</v>
      </c>
      <c r="D164">
        <v>87</v>
      </c>
      <c r="E164">
        <v>100</v>
      </c>
      <c r="F164">
        <v>26</v>
      </c>
      <c r="G164">
        <v>2</v>
      </c>
      <c r="H164">
        <v>17</v>
      </c>
      <c r="I164">
        <v>27</v>
      </c>
      <c r="J164">
        <f t="shared" si="20"/>
        <v>2.9999999999999996</v>
      </c>
      <c r="L164" s="23"/>
    </row>
    <row r="165" spans="1:12" x14ac:dyDescent="0.3">
      <c r="A165" s="10" t="s">
        <v>297</v>
      </c>
      <c r="B165" s="5" t="s">
        <v>241</v>
      </c>
      <c r="C165" s="5" t="s">
        <v>311</v>
      </c>
      <c r="D165">
        <v>92</v>
      </c>
      <c r="E165">
        <v>140</v>
      </c>
      <c r="F165">
        <v>30</v>
      </c>
      <c r="G165">
        <v>3</v>
      </c>
      <c r="H165">
        <v>15</v>
      </c>
      <c r="I165">
        <v>86</v>
      </c>
      <c r="J165">
        <f t="shared" si="20"/>
        <v>4.4140049624421032</v>
      </c>
      <c r="L165" s="23"/>
    </row>
    <row r="166" spans="1:12" ht="16.5" customHeight="1" x14ac:dyDescent="0.3">
      <c r="A166" s="9" t="s">
        <v>296</v>
      </c>
      <c r="B166" s="5" t="s">
        <v>242</v>
      </c>
      <c r="C166" s="5" t="s">
        <v>311</v>
      </c>
      <c r="D166">
        <v>83</v>
      </c>
      <c r="E166">
        <v>125</v>
      </c>
      <c r="F166">
        <v>28</v>
      </c>
      <c r="G166">
        <v>3</v>
      </c>
      <c r="H166">
        <v>15</v>
      </c>
      <c r="I166">
        <v>74</v>
      </c>
      <c r="J166">
        <f t="shared" si="20"/>
        <v>4.198336453808408</v>
      </c>
      <c r="L166" s="23"/>
    </row>
    <row r="167" spans="1:12" x14ac:dyDescent="0.3">
      <c r="A167" s="9" t="s">
        <v>296</v>
      </c>
      <c r="B167" s="5" t="s">
        <v>243</v>
      </c>
      <c r="C167" s="5" t="s">
        <v>311</v>
      </c>
      <c r="D167">
        <v>90</v>
      </c>
      <c r="E167">
        <v>145</v>
      </c>
      <c r="F167">
        <v>30</v>
      </c>
      <c r="G167">
        <v>3</v>
      </c>
      <c r="H167">
        <v>16</v>
      </c>
      <c r="I167">
        <v>80</v>
      </c>
      <c r="J167">
        <f t="shared" si="20"/>
        <v>4.3088693800637659</v>
      </c>
      <c r="L167" s="23"/>
    </row>
    <row r="168" spans="1:12" x14ac:dyDescent="0.3">
      <c r="A168" s="9" t="s">
        <v>296</v>
      </c>
      <c r="B168" s="5" t="s">
        <v>244</v>
      </c>
      <c r="C168" s="5" t="s">
        <v>307</v>
      </c>
      <c r="D168">
        <v>57</v>
      </c>
      <c r="E168">
        <v>97</v>
      </c>
      <c r="F168">
        <v>18</v>
      </c>
      <c r="G168">
        <v>1</v>
      </c>
      <c r="H168">
        <v>13</v>
      </c>
      <c r="I168">
        <v>26</v>
      </c>
      <c r="J168">
        <f t="shared" si="20"/>
        <v>2.9624960684073702</v>
      </c>
      <c r="L168" s="23"/>
    </row>
    <row r="169" spans="1:12" x14ac:dyDescent="0.3">
      <c r="A169" s="9" t="s">
        <v>297</v>
      </c>
      <c r="B169" s="5" t="s">
        <v>245</v>
      </c>
      <c r="C169" s="5" t="s">
        <v>308</v>
      </c>
      <c r="D169">
        <v>85</v>
      </c>
      <c r="E169">
        <v>98</v>
      </c>
      <c r="F169">
        <v>23</v>
      </c>
      <c r="G169">
        <v>1.5</v>
      </c>
      <c r="H169">
        <v>15</v>
      </c>
      <c r="I169">
        <v>28</v>
      </c>
      <c r="J169">
        <f t="shared" si="20"/>
        <v>3.0365889718756618</v>
      </c>
      <c r="L169" s="23"/>
    </row>
    <row r="170" spans="1:12" ht="16.5" customHeight="1" x14ac:dyDescent="0.3">
      <c r="A170" s="10" t="s">
        <v>297</v>
      </c>
      <c r="B170" s="5" t="s">
        <v>246</v>
      </c>
      <c r="C170" s="5"/>
      <c r="D170">
        <v>89</v>
      </c>
      <c r="E170">
        <v>90</v>
      </c>
      <c r="F170">
        <v>26.5</v>
      </c>
      <c r="G170">
        <v>1.5</v>
      </c>
      <c r="H170">
        <v>19</v>
      </c>
      <c r="I170">
        <v>24</v>
      </c>
      <c r="J170">
        <f t="shared" si="20"/>
        <v>2.8844991406148166</v>
      </c>
      <c r="L170" s="23"/>
    </row>
    <row r="171" spans="1:12" ht="16.5" customHeight="1" x14ac:dyDescent="0.3">
      <c r="A171" s="9" t="s">
        <v>296</v>
      </c>
      <c r="B171" s="5" t="s">
        <v>247</v>
      </c>
      <c r="C171" s="5" t="s">
        <v>324</v>
      </c>
      <c r="D171">
        <v>91</v>
      </c>
      <c r="E171">
        <v>100</v>
      </c>
      <c r="F171">
        <v>26</v>
      </c>
      <c r="G171">
        <v>3</v>
      </c>
      <c r="H171">
        <v>18</v>
      </c>
      <c r="I171">
        <v>32.5</v>
      </c>
      <c r="J171">
        <f t="shared" si="20"/>
        <v>3.1912521494299533</v>
      </c>
    </row>
    <row r="172" spans="1:12" x14ac:dyDescent="0.3">
      <c r="A172" s="9" t="s">
        <v>296</v>
      </c>
      <c r="B172" s="5" t="s">
        <v>248</v>
      </c>
      <c r="C172" s="5" t="s">
        <v>311</v>
      </c>
      <c r="D172">
        <v>95</v>
      </c>
      <c r="E172">
        <v>120</v>
      </c>
      <c r="F172">
        <v>30</v>
      </c>
      <c r="G172">
        <v>4</v>
      </c>
      <c r="H172">
        <v>16</v>
      </c>
      <c r="I172">
        <v>68</v>
      </c>
      <c r="J172">
        <f t="shared" si="20"/>
        <v>4.0816551019173479</v>
      </c>
    </row>
    <row r="173" spans="1:12" x14ac:dyDescent="0.3">
      <c r="A173" s="9" t="s">
        <v>296</v>
      </c>
      <c r="B173" s="5" t="s">
        <v>249</v>
      </c>
      <c r="C173" s="5" t="s">
        <v>321</v>
      </c>
      <c r="D173">
        <v>126</v>
      </c>
      <c r="E173">
        <v>110</v>
      </c>
      <c r="F173">
        <v>30</v>
      </c>
      <c r="G173">
        <v>1</v>
      </c>
      <c r="H173">
        <v>21</v>
      </c>
      <c r="I173">
        <v>39</v>
      </c>
      <c r="J173">
        <f t="shared" si="20"/>
        <v>3.391211443014166</v>
      </c>
    </row>
    <row r="174" spans="1:12" x14ac:dyDescent="0.3">
      <c r="A174" s="12" t="s">
        <v>296</v>
      </c>
      <c r="B174" s="5" t="s">
        <v>250</v>
      </c>
      <c r="C174" s="5" t="s">
        <v>325</v>
      </c>
      <c r="D174">
        <v>82</v>
      </c>
      <c r="E174">
        <v>93</v>
      </c>
      <c r="F174">
        <v>25</v>
      </c>
      <c r="G174">
        <v>1.5</v>
      </c>
      <c r="H174">
        <v>18</v>
      </c>
      <c r="I174">
        <v>25</v>
      </c>
      <c r="J174">
        <f t="shared" si="20"/>
        <v>2.9240177382128656</v>
      </c>
    </row>
    <row r="175" spans="1:12" x14ac:dyDescent="0.3">
      <c r="A175" s="10" t="s">
        <v>297</v>
      </c>
      <c r="B175" s="5" t="s">
        <v>374</v>
      </c>
      <c r="C175" s="5" t="s">
        <v>314</v>
      </c>
      <c r="D175">
        <v>102</v>
      </c>
      <c r="E175">
        <v>78</v>
      </c>
      <c r="F175">
        <v>25</v>
      </c>
      <c r="G175">
        <v>1</v>
      </c>
      <c r="H175">
        <v>13</v>
      </c>
      <c r="I175">
        <v>13</v>
      </c>
      <c r="J175">
        <f t="shared" si="20"/>
        <v>2.3513346877207573</v>
      </c>
      <c r="L175" s="23">
        <f t="shared" ref="L175" si="22">D175/$J175</f>
        <v>43.379617768865003</v>
      </c>
    </row>
    <row r="176" spans="1:12" ht="16.5" customHeight="1" x14ac:dyDescent="0.3">
      <c r="A176" s="9" t="s">
        <v>296</v>
      </c>
      <c r="B176" s="5" t="s">
        <v>251</v>
      </c>
      <c r="C176" s="5" t="s">
        <v>311</v>
      </c>
      <c r="D176">
        <v>60</v>
      </c>
      <c r="E176">
        <v>95</v>
      </c>
      <c r="F176">
        <v>24</v>
      </c>
      <c r="G176">
        <v>1.5</v>
      </c>
      <c r="H176">
        <v>10</v>
      </c>
      <c r="I176">
        <v>19</v>
      </c>
      <c r="J176">
        <f t="shared" si="20"/>
        <v>2.6684016487219444</v>
      </c>
    </row>
    <row r="177" spans="1:12" x14ac:dyDescent="0.3">
      <c r="A177" s="10" t="s">
        <v>297</v>
      </c>
      <c r="B177" s="5" t="s">
        <v>252</v>
      </c>
      <c r="C177" s="5" t="s">
        <v>307</v>
      </c>
      <c r="D177">
        <v>74</v>
      </c>
      <c r="E177">
        <v>112</v>
      </c>
      <c r="F177">
        <v>18</v>
      </c>
      <c r="G177">
        <v>1</v>
      </c>
      <c r="H177">
        <v>10</v>
      </c>
      <c r="I177">
        <v>33</v>
      </c>
      <c r="J177">
        <f t="shared" si="20"/>
        <v>3.2075343299958265</v>
      </c>
    </row>
    <row r="178" spans="1:12" ht="16.5" customHeight="1" x14ac:dyDescent="0.3">
      <c r="A178" s="9" t="s">
        <v>296</v>
      </c>
      <c r="B178" s="5" t="s">
        <v>253</v>
      </c>
      <c r="C178" s="5" t="s">
        <v>311</v>
      </c>
      <c r="D178">
        <v>88</v>
      </c>
      <c r="E178">
        <v>143</v>
      </c>
      <c r="F178">
        <v>30</v>
      </c>
      <c r="G178">
        <v>3</v>
      </c>
      <c r="H178">
        <v>15</v>
      </c>
      <c r="I178">
        <v>81</v>
      </c>
      <c r="J178">
        <f t="shared" si="20"/>
        <v>4.3267487109222253</v>
      </c>
    </row>
    <row r="179" spans="1:12" x14ac:dyDescent="0.3">
      <c r="A179" s="9" t="s">
        <v>296</v>
      </c>
      <c r="B179" s="5" t="s">
        <v>254</v>
      </c>
      <c r="C179" s="5" t="s">
        <v>308</v>
      </c>
      <c r="D179">
        <v>67</v>
      </c>
      <c r="E179">
        <v>94</v>
      </c>
      <c r="F179">
        <v>21</v>
      </c>
      <c r="G179">
        <v>1</v>
      </c>
      <c r="H179">
        <v>15</v>
      </c>
      <c r="I179">
        <v>27</v>
      </c>
      <c r="J179">
        <f t="shared" si="20"/>
        <v>2.9999999999999996</v>
      </c>
    </row>
    <row r="180" spans="1:12" x14ac:dyDescent="0.3">
      <c r="A180" s="10" t="s">
        <v>297</v>
      </c>
      <c r="B180" s="5" t="s">
        <v>375</v>
      </c>
      <c r="C180" s="5" t="s">
        <v>314</v>
      </c>
      <c r="D180">
        <v>112</v>
      </c>
      <c r="E180">
        <v>84</v>
      </c>
      <c r="F180">
        <v>25</v>
      </c>
      <c r="G180">
        <v>1</v>
      </c>
      <c r="H180">
        <v>13</v>
      </c>
      <c r="I180">
        <v>23</v>
      </c>
      <c r="J180">
        <f t="shared" si="20"/>
        <v>2.8438669798515654</v>
      </c>
      <c r="L180" s="23">
        <f t="shared" ref="L180" si="23">D180/$J180</f>
        <v>39.382995334699444</v>
      </c>
    </row>
    <row r="181" spans="1:12" ht="16.5" customHeight="1" x14ac:dyDescent="0.3">
      <c r="A181" s="9" t="s">
        <v>296</v>
      </c>
      <c r="B181" s="5" t="s">
        <v>255</v>
      </c>
      <c r="C181" s="5" t="s">
        <v>311</v>
      </c>
      <c r="D181">
        <v>61</v>
      </c>
      <c r="E181">
        <v>135</v>
      </c>
      <c r="F181">
        <v>29</v>
      </c>
      <c r="G181">
        <v>3</v>
      </c>
      <c r="H181">
        <v>17</v>
      </c>
      <c r="I181">
        <v>87</v>
      </c>
      <c r="J181">
        <f t="shared" si="20"/>
        <v>4.4310476216936339</v>
      </c>
    </row>
    <row r="182" spans="1:12" x14ac:dyDescent="0.3">
      <c r="A182" s="9" t="s">
        <v>296</v>
      </c>
      <c r="B182" s="5" t="s">
        <v>256</v>
      </c>
      <c r="C182" s="5" t="s">
        <v>307</v>
      </c>
      <c r="D182">
        <v>53</v>
      </c>
      <c r="E182">
        <v>100</v>
      </c>
      <c r="F182">
        <v>21</v>
      </c>
      <c r="G182">
        <v>1</v>
      </c>
      <c r="H182">
        <v>15</v>
      </c>
      <c r="I182">
        <v>26</v>
      </c>
      <c r="J182">
        <f t="shared" si="20"/>
        <v>2.9624960684073702</v>
      </c>
    </row>
    <row r="183" spans="1:12" x14ac:dyDescent="0.3">
      <c r="A183" s="9" t="s">
        <v>296</v>
      </c>
      <c r="B183" s="5" t="s">
        <v>257</v>
      </c>
      <c r="C183" s="5" t="s">
        <v>311</v>
      </c>
      <c r="D183">
        <v>94</v>
      </c>
      <c r="E183">
        <v>125</v>
      </c>
      <c r="F183">
        <v>27</v>
      </c>
      <c r="G183">
        <v>3</v>
      </c>
      <c r="H183">
        <v>19</v>
      </c>
      <c r="I183">
        <v>93</v>
      </c>
      <c r="J183">
        <f t="shared" si="20"/>
        <v>4.5306548960834929</v>
      </c>
    </row>
    <row r="184" spans="1:12" x14ac:dyDescent="0.3">
      <c r="A184" s="9" t="s">
        <v>296</v>
      </c>
      <c r="B184" s="5" t="s">
        <v>258</v>
      </c>
      <c r="C184" s="5" t="s">
        <v>324</v>
      </c>
      <c r="D184">
        <v>91</v>
      </c>
      <c r="E184">
        <v>100</v>
      </c>
      <c r="F184">
        <v>26</v>
      </c>
      <c r="G184">
        <v>3</v>
      </c>
      <c r="H184">
        <v>18</v>
      </c>
      <c r="I184">
        <v>32.5</v>
      </c>
      <c r="J184">
        <f t="shared" si="20"/>
        <v>3.1912521494299533</v>
      </c>
    </row>
    <row r="185" spans="1:12" x14ac:dyDescent="0.3">
      <c r="A185" s="9" t="s">
        <v>296</v>
      </c>
      <c r="B185" s="5" t="s">
        <v>259</v>
      </c>
      <c r="C185" s="5" t="s">
        <v>307</v>
      </c>
      <c r="D185">
        <v>65</v>
      </c>
      <c r="E185">
        <v>97</v>
      </c>
      <c r="F185">
        <v>20</v>
      </c>
      <c r="G185">
        <v>1</v>
      </c>
      <c r="H185">
        <v>12</v>
      </c>
      <c r="I185">
        <v>32</v>
      </c>
      <c r="J185">
        <f t="shared" si="20"/>
        <v>3.1748021039363987</v>
      </c>
    </row>
    <row r="186" spans="1:12" x14ac:dyDescent="0.3">
      <c r="A186" s="10" t="s">
        <v>297</v>
      </c>
      <c r="B186" s="5" t="s">
        <v>260</v>
      </c>
      <c r="C186" s="5" t="s">
        <v>311</v>
      </c>
      <c r="D186">
        <v>86</v>
      </c>
      <c r="E186">
        <v>12</v>
      </c>
      <c r="F186">
        <v>28</v>
      </c>
      <c r="G186">
        <v>3</v>
      </c>
      <c r="H186">
        <v>19</v>
      </c>
      <c r="I186">
        <v>67</v>
      </c>
      <c r="J186">
        <f t="shared" si="20"/>
        <v>4.0615481004456786</v>
      </c>
    </row>
    <row r="187" spans="1:12" ht="16.5" customHeight="1" x14ac:dyDescent="0.3">
      <c r="A187" s="10" t="s">
        <v>297</v>
      </c>
      <c r="B187" s="5" t="s">
        <v>376</v>
      </c>
      <c r="C187" s="5" t="s">
        <v>314</v>
      </c>
      <c r="D187">
        <v>113</v>
      </c>
      <c r="E187">
        <v>84</v>
      </c>
      <c r="F187">
        <v>24</v>
      </c>
      <c r="G187">
        <v>1</v>
      </c>
      <c r="H187">
        <v>12</v>
      </c>
      <c r="I187">
        <v>21</v>
      </c>
      <c r="J187">
        <f t="shared" si="20"/>
        <v>2.7589241763811208</v>
      </c>
      <c r="L187" s="23">
        <f t="shared" ref="L187" si="24">D187/$J187</f>
        <v>40.9579940497756</v>
      </c>
    </row>
    <row r="188" spans="1:12" ht="16.5" customHeight="1" x14ac:dyDescent="0.3">
      <c r="A188" s="9" t="s">
        <v>296</v>
      </c>
      <c r="B188" s="5" t="s">
        <v>261</v>
      </c>
      <c r="C188" s="5" t="s">
        <v>307</v>
      </c>
      <c r="D188">
        <v>64</v>
      </c>
      <c r="E188">
        <v>105</v>
      </c>
      <c r="F188">
        <v>18</v>
      </c>
      <c r="G188">
        <v>1.5</v>
      </c>
      <c r="H188">
        <v>13</v>
      </c>
      <c r="I188">
        <v>37</v>
      </c>
      <c r="J188">
        <f t="shared" si="20"/>
        <v>3.3322218516459525</v>
      </c>
    </row>
    <row r="189" spans="1:12" x14ac:dyDescent="0.3">
      <c r="A189" s="9" t="s">
        <v>296</v>
      </c>
      <c r="B189" s="5" t="s">
        <v>262</v>
      </c>
      <c r="C189" s="5" t="s">
        <v>311</v>
      </c>
      <c r="D189">
        <v>78</v>
      </c>
      <c r="E189">
        <v>110</v>
      </c>
      <c r="F189">
        <v>28</v>
      </c>
      <c r="G189">
        <v>3</v>
      </c>
      <c r="H189">
        <v>17</v>
      </c>
      <c r="I189">
        <v>63</v>
      </c>
      <c r="J189">
        <f t="shared" si="20"/>
        <v>3.9790572078963913</v>
      </c>
    </row>
    <row r="190" spans="1:12" x14ac:dyDescent="0.3">
      <c r="A190" s="9" t="s">
        <v>296</v>
      </c>
      <c r="B190" s="5" t="s">
        <v>263</v>
      </c>
      <c r="C190" s="5" t="s">
        <v>311</v>
      </c>
      <c r="D190">
        <v>96</v>
      </c>
      <c r="E190">
        <v>130</v>
      </c>
      <c r="F190">
        <v>29</v>
      </c>
      <c r="G190">
        <v>3</v>
      </c>
      <c r="H190">
        <v>16</v>
      </c>
      <c r="I190">
        <v>71</v>
      </c>
      <c r="J190">
        <f t="shared" si="20"/>
        <v>4.1408177494228529</v>
      </c>
    </row>
    <row r="191" spans="1:12" x14ac:dyDescent="0.3">
      <c r="A191" s="9" t="s">
        <v>296</v>
      </c>
      <c r="B191" s="5" t="s">
        <v>264</v>
      </c>
      <c r="C191" s="5" t="s">
        <v>309</v>
      </c>
      <c r="D191">
        <v>74</v>
      </c>
      <c r="E191">
        <v>85</v>
      </c>
      <c r="F191">
        <v>22</v>
      </c>
      <c r="G191">
        <v>1</v>
      </c>
      <c r="H191">
        <v>14</v>
      </c>
      <c r="I191">
        <v>26</v>
      </c>
      <c r="J191">
        <f t="shared" si="20"/>
        <v>2.9624960684073702</v>
      </c>
    </row>
    <row r="192" spans="1:12" x14ac:dyDescent="0.3">
      <c r="A192" s="9" t="s">
        <v>296</v>
      </c>
      <c r="B192" s="5" t="s">
        <v>265</v>
      </c>
      <c r="C192" s="5" t="s">
        <v>308</v>
      </c>
      <c r="D192">
        <v>66</v>
      </c>
      <c r="E192">
        <v>93</v>
      </c>
      <c r="F192">
        <v>22</v>
      </c>
      <c r="G192">
        <v>1</v>
      </c>
      <c r="H192">
        <v>15</v>
      </c>
      <c r="I192">
        <v>26</v>
      </c>
      <c r="J192">
        <f t="shared" si="20"/>
        <v>2.9624960684073702</v>
      </c>
    </row>
    <row r="193" spans="1:12" x14ac:dyDescent="0.3">
      <c r="A193" s="10" t="s">
        <v>297</v>
      </c>
      <c r="B193" s="5" t="s">
        <v>266</v>
      </c>
      <c r="C193" s="5" t="s">
        <v>311</v>
      </c>
      <c r="D193">
        <v>90</v>
      </c>
      <c r="E193">
        <v>128</v>
      </c>
      <c r="F193">
        <v>29</v>
      </c>
      <c r="G193">
        <v>3</v>
      </c>
      <c r="H193">
        <v>20</v>
      </c>
      <c r="I193">
        <v>76</v>
      </c>
      <c r="J193">
        <f t="shared" si="20"/>
        <v>4.2358235842548932</v>
      </c>
    </row>
    <row r="194" spans="1:12" ht="16.5" customHeight="1" x14ac:dyDescent="0.3">
      <c r="A194" s="9" t="s">
        <v>296</v>
      </c>
      <c r="B194" s="5" t="s">
        <v>267</v>
      </c>
      <c r="C194" s="5" t="s">
        <v>311</v>
      </c>
      <c r="D194">
        <v>85</v>
      </c>
      <c r="E194">
        <v>115</v>
      </c>
      <c r="F194">
        <v>27</v>
      </c>
      <c r="G194">
        <v>3</v>
      </c>
      <c r="H194">
        <v>15</v>
      </c>
      <c r="I194">
        <v>56</v>
      </c>
      <c r="J194">
        <f t="shared" si="20"/>
        <v>3.8258623655447783</v>
      </c>
    </row>
    <row r="195" spans="1:12" x14ac:dyDescent="0.3">
      <c r="A195" s="10" t="s">
        <v>297</v>
      </c>
      <c r="B195" s="5" t="s">
        <v>377</v>
      </c>
      <c r="C195" s="5" t="s">
        <v>314</v>
      </c>
      <c r="D195">
        <v>118</v>
      </c>
      <c r="E195">
        <v>88</v>
      </c>
      <c r="F195">
        <v>25</v>
      </c>
      <c r="G195">
        <v>1</v>
      </c>
      <c r="H195">
        <v>15</v>
      </c>
      <c r="I195">
        <v>21</v>
      </c>
      <c r="J195">
        <f t="shared" si="20"/>
        <v>2.7589241763811208</v>
      </c>
      <c r="L195" s="23">
        <f t="shared" ref="L195:L196" si="25">D195/$J195</f>
        <v>42.77029467144709</v>
      </c>
    </row>
    <row r="196" spans="1:12" ht="16.5" customHeight="1" x14ac:dyDescent="0.3">
      <c r="A196" s="10" t="s">
        <v>297</v>
      </c>
      <c r="B196" s="5" t="s">
        <v>378</v>
      </c>
      <c r="C196" s="5" t="s">
        <v>314</v>
      </c>
      <c r="D196">
        <v>101</v>
      </c>
      <c r="E196">
        <v>72</v>
      </c>
      <c r="F196">
        <v>22</v>
      </c>
      <c r="G196">
        <v>1</v>
      </c>
      <c r="H196">
        <v>10</v>
      </c>
      <c r="I196">
        <v>11</v>
      </c>
      <c r="J196">
        <f t="shared" si="20"/>
        <v>2.2239800905693157</v>
      </c>
      <c r="L196" s="23">
        <f t="shared" si="25"/>
        <v>45.414075615283522</v>
      </c>
    </row>
    <row r="197" spans="1:12" ht="16.5" customHeight="1" x14ac:dyDescent="0.3">
      <c r="A197" s="9" t="s">
        <v>296</v>
      </c>
      <c r="B197" s="5" t="s">
        <v>268</v>
      </c>
      <c r="C197" s="5" t="s">
        <v>324</v>
      </c>
      <c r="D197">
        <v>85</v>
      </c>
      <c r="E197">
        <v>85</v>
      </c>
      <c r="F197">
        <v>25</v>
      </c>
      <c r="G197">
        <v>1</v>
      </c>
      <c r="H197">
        <v>17</v>
      </c>
      <c r="I197">
        <v>24</v>
      </c>
      <c r="J197">
        <f t="shared" si="20"/>
        <v>2.8844991406148166</v>
      </c>
    </row>
    <row r="198" spans="1:12" x14ac:dyDescent="0.3">
      <c r="A198" s="9" t="s">
        <v>296</v>
      </c>
      <c r="B198" s="5" t="s">
        <v>269</v>
      </c>
      <c r="C198" s="5" t="s">
        <v>309</v>
      </c>
      <c r="D198">
        <v>66</v>
      </c>
      <c r="E198">
        <v>80</v>
      </c>
      <c r="F198">
        <v>20</v>
      </c>
      <c r="G198">
        <v>1</v>
      </c>
      <c r="H198">
        <v>15</v>
      </c>
      <c r="I198">
        <v>11.5</v>
      </c>
      <c r="J198">
        <f t="shared" ref="J198:J237" si="26">(I198^(1/3))</f>
        <v>2.2571787177370006</v>
      </c>
    </row>
    <row r="199" spans="1:12" x14ac:dyDescent="0.3">
      <c r="A199" s="10" t="s">
        <v>297</v>
      </c>
      <c r="B199" s="5" t="s">
        <v>270</v>
      </c>
      <c r="C199" s="5"/>
      <c r="D199">
        <v>84</v>
      </c>
      <c r="E199">
        <v>85</v>
      </c>
      <c r="F199">
        <v>25</v>
      </c>
      <c r="G199">
        <v>1</v>
      </c>
      <c r="H199">
        <v>15</v>
      </c>
      <c r="I199">
        <v>28</v>
      </c>
      <c r="J199">
        <f t="shared" si="26"/>
        <v>3.0365889718756618</v>
      </c>
    </row>
    <row r="200" spans="1:12" ht="16.5" customHeight="1" x14ac:dyDescent="0.3">
      <c r="A200" s="10" t="s">
        <v>297</v>
      </c>
      <c r="B200" s="5" t="s">
        <v>271</v>
      </c>
      <c r="C200" s="5" t="s">
        <v>307</v>
      </c>
      <c r="D200">
        <v>61</v>
      </c>
      <c r="E200">
        <v>101</v>
      </c>
      <c r="F200">
        <v>21</v>
      </c>
      <c r="G200">
        <v>1</v>
      </c>
      <c r="H200">
        <v>11</v>
      </c>
      <c r="I200">
        <v>31</v>
      </c>
      <c r="J200">
        <f t="shared" si="26"/>
        <v>3.1413806523913927</v>
      </c>
    </row>
    <row r="201" spans="1:12" ht="16.5" customHeight="1" x14ac:dyDescent="0.3">
      <c r="A201" s="9" t="s">
        <v>296</v>
      </c>
      <c r="B201" s="5" t="s">
        <v>272</v>
      </c>
      <c r="C201" s="5" t="s">
        <v>324</v>
      </c>
      <c r="D201">
        <v>86</v>
      </c>
      <c r="E201">
        <v>95</v>
      </c>
      <c r="F201">
        <v>25</v>
      </c>
      <c r="G201">
        <v>2</v>
      </c>
      <c r="H201">
        <v>17</v>
      </c>
      <c r="I201">
        <v>29</v>
      </c>
      <c r="J201">
        <f t="shared" si="26"/>
        <v>3.0723168256858471</v>
      </c>
    </row>
    <row r="202" spans="1:12" x14ac:dyDescent="0.3">
      <c r="A202" s="9" t="s">
        <v>296</v>
      </c>
      <c r="B202" s="5" t="s">
        <v>273</v>
      </c>
      <c r="C202" s="5" t="s">
        <v>311</v>
      </c>
      <c r="D202">
        <v>93</v>
      </c>
      <c r="E202">
        <v>132</v>
      </c>
      <c r="F202">
        <v>28</v>
      </c>
      <c r="G202">
        <v>3</v>
      </c>
      <c r="H202">
        <v>17</v>
      </c>
      <c r="I202">
        <v>64</v>
      </c>
      <c r="J202">
        <f t="shared" si="26"/>
        <v>3.9999999999999991</v>
      </c>
    </row>
    <row r="203" spans="1:12" x14ac:dyDescent="0.3">
      <c r="A203" s="9" t="s">
        <v>296</v>
      </c>
      <c r="B203" s="5" t="s">
        <v>274</v>
      </c>
      <c r="C203" s="5" t="s">
        <v>311</v>
      </c>
      <c r="D203">
        <v>82</v>
      </c>
      <c r="E203">
        <v>130</v>
      </c>
      <c r="F203">
        <v>27</v>
      </c>
      <c r="G203">
        <v>3</v>
      </c>
      <c r="H203">
        <v>18</v>
      </c>
      <c r="I203">
        <v>60.5</v>
      </c>
      <c r="J203">
        <f t="shared" si="26"/>
        <v>3.925712205269845</v>
      </c>
    </row>
    <row r="204" spans="1:12" ht="16.5" customHeight="1" x14ac:dyDescent="0.3">
      <c r="A204" s="9" t="s">
        <v>297</v>
      </c>
      <c r="B204" s="5" t="s">
        <v>275</v>
      </c>
      <c r="C204" s="5" t="s">
        <v>315</v>
      </c>
      <c r="D204">
        <v>215</v>
      </c>
      <c r="E204">
        <v>160</v>
      </c>
      <c r="F204">
        <v>33</v>
      </c>
      <c r="G204">
        <v>3</v>
      </c>
      <c r="H204">
        <v>30</v>
      </c>
      <c r="I204">
        <v>100</v>
      </c>
      <c r="J204">
        <f t="shared" si="26"/>
        <v>4.6415888336127793</v>
      </c>
    </row>
    <row r="205" spans="1:12" ht="16.5" customHeight="1" x14ac:dyDescent="0.3">
      <c r="A205" s="9" t="s">
        <v>297</v>
      </c>
      <c r="B205" s="5" t="s">
        <v>276</v>
      </c>
      <c r="C205" s="5" t="s">
        <v>315</v>
      </c>
      <c r="D205">
        <v>210</v>
      </c>
      <c r="E205">
        <v>160</v>
      </c>
      <c r="F205">
        <v>33</v>
      </c>
      <c r="G205">
        <v>3</v>
      </c>
      <c r="H205">
        <v>30</v>
      </c>
      <c r="I205">
        <v>100</v>
      </c>
      <c r="J205">
        <f t="shared" si="26"/>
        <v>4.6415888336127793</v>
      </c>
    </row>
    <row r="206" spans="1:12" ht="16.5" customHeight="1" x14ac:dyDescent="0.3">
      <c r="A206" s="9" t="s">
        <v>297</v>
      </c>
      <c r="B206" s="5" t="s">
        <v>277</v>
      </c>
      <c r="C206" s="5" t="s">
        <v>315</v>
      </c>
      <c r="D206">
        <v>300</v>
      </c>
      <c r="E206">
        <v>240</v>
      </c>
      <c r="F206">
        <v>40</v>
      </c>
      <c r="G206">
        <v>3</v>
      </c>
      <c r="H206">
        <v>37</v>
      </c>
      <c r="I206">
        <v>470</v>
      </c>
      <c r="J206">
        <f t="shared" si="26"/>
        <v>7.7749800973425858</v>
      </c>
    </row>
    <row r="207" spans="1:12" ht="16.5" customHeight="1" x14ac:dyDescent="0.3">
      <c r="A207" s="9" t="s">
        <v>297</v>
      </c>
      <c r="B207" s="5" t="s">
        <v>278</v>
      </c>
      <c r="C207" s="5" t="s">
        <v>315</v>
      </c>
      <c r="D207">
        <v>210</v>
      </c>
      <c r="E207">
        <v>190</v>
      </c>
      <c r="F207">
        <v>40</v>
      </c>
      <c r="G207">
        <v>2</v>
      </c>
      <c r="H207">
        <v>30</v>
      </c>
      <c r="I207">
        <v>100</v>
      </c>
      <c r="J207">
        <f t="shared" si="26"/>
        <v>4.6415888336127793</v>
      </c>
    </row>
    <row r="208" spans="1:12" ht="16.5" customHeight="1" x14ac:dyDescent="0.3">
      <c r="A208" s="9" t="s">
        <v>297</v>
      </c>
      <c r="B208" s="5" t="s">
        <v>279</v>
      </c>
      <c r="C208" s="5" t="s">
        <v>324</v>
      </c>
      <c r="D208">
        <v>114</v>
      </c>
      <c r="E208">
        <v>131</v>
      </c>
      <c r="F208">
        <v>28</v>
      </c>
      <c r="G208">
        <v>3</v>
      </c>
      <c r="H208">
        <v>16</v>
      </c>
      <c r="I208">
        <v>59</v>
      </c>
      <c r="J208">
        <f t="shared" si="26"/>
        <v>3.8929964158732604</v>
      </c>
    </row>
    <row r="209" spans="1:12" ht="16.5" customHeight="1" x14ac:dyDescent="0.3">
      <c r="A209" s="9" t="s">
        <v>297</v>
      </c>
      <c r="B209" s="5" t="s">
        <v>280</v>
      </c>
      <c r="C209" s="5" t="s">
        <v>315</v>
      </c>
      <c r="D209">
        <v>230</v>
      </c>
      <c r="E209">
        <v>210</v>
      </c>
      <c r="F209">
        <v>43</v>
      </c>
      <c r="G209">
        <v>3</v>
      </c>
      <c r="H209">
        <v>45</v>
      </c>
      <c r="I209">
        <v>252</v>
      </c>
      <c r="J209">
        <f t="shared" si="26"/>
        <v>6.3163595976563789</v>
      </c>
    </row>
    <row r="210" spans="1:12" ht="16.5" customHeight="1" x14ac:dyDescent="0.3">
      <c r="A210" s="9" t="s">
        <v>297</v>
      </c>
      <c r="B210" s="5" t="s">
        <v>281</v>
      </c>
      <c r="C210" s="5" t="s">
        <v>324</v>
      </c>
      <c r="D210">
        <v>95</v>
      </c>
      <c r="E210">
        <v>103</v>
      </c>
      <c r="F210">
        <v>25</v>
      </c>
      <c r="G210">
        <v>2.5</v>
      </c>
      <c r="H210">
        <v>20</v>
      </c>
      <c r="I210">
        <v>31</v>
      </c>
      <c r="J210">
        <f t="shared" si="26"/>
        <v>3.1413806523913927</v>
      </c>
    </row>
    <row r="211" spans="1:12" ht="16.5" customHeight="1" x14ac:dyDescent="0.3">
      <c r="A211" s="9" t="s">
        <v>297</v>
      </c>
      <c r="B211" s="5" t="s">
        <v>282</v>
      </c>
      <c r="C211" s="5" t="s">
        <v>318</v>
      </c>
      <c r="D211">
        <v>82</v>
      </c>
      <c r="E211">
        <v>103</v>
      </c>
      <c r="F211">
        <v>25</v>
      </c>
      <c r="G211">
        <v>1.5</v>
      </c>
      <c r="H211">
        <v>17</v>
      </c>
      <c r="I211">
        <v>32</v>
      </c>
      <c r="J211">
        <f t="shared" si="26"/>
        <v>3.1748021039363987</v>
      </c>
    </row>
    <row r="212" spans="1:12" ht="16.5" customHeight="1" x14ac:dyDescent="0.3">
      <c r="A212" s="9" t="s">
        <v>297</v>
      </c>
      <c r="B212" s="5" t="s">
        <v>379</v>
      </c>
      <c r="C212" s="5" t="s">
        <v>314</v>
      </c>
      <c r="D212">
        <v>130</v>
      </c>
      <c r="E212">
        <v>95</v>
      </c>
      <c r="F212">
        <v>26</v>
      </c>
      <c r="G212">
        <v>2</v>
      </c>
      <c r="H212">
        <v>16</v>
      </c>
      <c r="I212">
        <v>43</v>
      </c>
      <c r="J212">
        <f t="shared" si="26"/>
        <v>3.5033980603867239</v>
      </c>
      <c r="L212" s="23">
        <f t="shared" ref="L212:L215" si="27">D212/$J212</f>
        <v>37.10683107064628</v>
      </c>
    </row>
    <row r="213" spans="1:12" ht="16.5" customHeight="1" x14ac:dyDescent="0.3">
      <c r="A213" s="9" t="s">
        <v>297</v>
      </c>
      <c r="B213" s="5" t="s">
        <v>380</v>
      </c>
      <c r="C213" s="5" t="s">
        <v>314</v>
      </c>
      <c r="D213">
        <v>120</v>
      </c>
      <c r="E213">
        <v>104</v>
      </c>
      <c r="F213">
        <v>25</v>
      </c>
      <c r="G213">
        <v>2</v>
      </c>
      <c r="H213">
        <v>18</v>
      </c>
      <c r="I213">
        <v>30</v>
      </c>
      <c r="J213">
        <f t="shared" si="26"/>
        <v>3.1072325059538586</v>
      </c>
      <c r="L213" s="23">
        <f t="shared" si="27"/>
        <v>38.619575384225193</v>
      </c>
    </row>
    <row r="214" spans="1:12" ht="16.5" customHeight="1" x14ac:dyDescent="0.3">
      <c r="A214" s="9" t="s">
        <v>297</v>
      </c>
      <c r="B214" s="5" t="s">
        <v>381</v>
      </c>
      <c r="C214" s="5" t="s">
        <v>314</v>
      </c>
      <c r="D214">
        <v>110</v>
      </c>
      <c r="E214">
        <v>85</v>
      </c>
      <c r="F214">
        <v>25</v>
      </c>
      <c r="G214">
        <v>1.5</v>
      </c>
      <c r="H214">
        <v>15</v>
      </c>
      <c r="I214">
        <v>22.5</v>
      </c>
      <c r="J214">
        <f t="shared" si="26"/>
        <v>2.8231080866430851</v>
      </c>
      <c r="L214" s="23">
        <f t="shared" si="27"/>
        <v>38.964147536695741</v>
      </c>
    </row>
    <row r="215" spans="1:12" ht="16.5" customHeight="1" x14ac:dyDescent="0.3">
      <c r="A215" s="9" t="s">
        <v>297</v>
      </c>
      <c r="B215" s="5" t="s">
        <v>382</v>
      </c>
      <c r="C215" s="5" t="s">
        <v>314</v>
      </c>
      <c r="D215">
        <v>110</v>
      </c>
      <c r="E215">
        <v>102</v>
      </c>
      <c r="F215">
        <v>25</v>
      </c>
      <c r="G215">
        <v>2</v>
      </c>
      <c r="H215">
        <v>19</v>
      </c>
      <c r="I215">
        <v>35</v>
      </c>
      <c r="J215">
        <f t="shared" si="26"/>
        <v>3.2710663101885888</v>
      </c>
      <c r="L215" s="23">
        <f t="shared" si="27"/>
        <v>33.628177960616796</v>
      </c>
    </row>
    <row r="216" spans="1:12" ht="16.5" customHeight="1" x14ac:dyDescent="0.3">
      <c r="A216" s="9" t="s">
        <v>296</v>
      </c>
      <c r="B216" s="5" t="s">
        <v>283</v>
      </c>
      <c r="C216" s="5" t="s">
        <v>318</v>
      </c>
      <c r="D216">
        <v>89</v>
      </c>
      <c r="E216">
        <v>106</v>
      </c>
      <c r="F216">
        <v>27</v>
      </c>
      <c r="G216">
        <v>2.5</v>
      </c>
      <c r="H216">
        <v>16</v>
      </c>
      <c r="I216">
        <v>19.5</v>
      </c>
      <c r="J216">
        <f t="shared" si="26"/>
        <v>2.6916063060436417</v>
      </c>
    </row>
    <row r="217" spans="1:12" x14ac:dyDescent="0.3">
      <c r="A217" s="9" t="s">
        <v>296</v>
      </c>
      <c r="B217" s="5" t="s">
        <v>294</v>
      </c>
      <c r="C217" s="5" t="s">
        <v>318</v>
      </c>
      <c r="D217">
        <v>119</v>
      </c>
      <c r="E217">
        <v>92</v>
      </c>
      <c r="F217">
        <v>26</v>
      </c>
      <c r="G217">
        <v>2</v>
      </c>
      <c r="H217">
        <v>17</v>
      </c>
      <c r="I217">
        <v>25</v>
      </c>
      <c r="J217">
        <f t="shared" si="26"/>
        <v>2.9240177382128656</v>
      </c>
    </row>
    <row r="218" spans="1:12" x14ac:dyDescent="0.3">
      <c r="A218" s="9" t="s">
        <v>297</v>
      </c>
      <c r="B218" s="5" t="s">
        <v>383</v>
      </c>
      <c r="C218" s="5" t="s">
        <v>314</v>
      </c>
      <c r="D218">
        <v>110</v>
      </c>
      <c r="E218">
        <v>83</v>
      </c>
      <c r="F218">
        <v>26</v>
      </c>
      <c r="G218">
        <v>1.5</v>
      </c>
      <c r="H218">
        <v>16</v>
      </c>
      <c r="I218">
        <v>19.5</v>
      </c>
      <c r="J218">
        <f t="shared" si="26"/>
        <v>2.6916063060436417</v>
      </c>
      <c r="L218" s="23">
        <f t="shared" ref="L218:L219" si="28">D218/$J218</f>
        <v>40.867789525165591</v>
      </c>
    </row>
    <row r="219" spans="1:12" ht="16.5" customHeight="1" x14ac:dyDescent="0.3">
      <c r="A219" s="9" t="s">
        <v>297</v>
      </c>
      <c r="B219" s="5" t="s">
        <v>384</v>
      </c>
      <c r="C219" s="5" t="s">
        <v>314</v>
      </c>
      <c r="D219">
        <v>119</v>
      </c>
      <c r="E219">
        <v>92</v>
      </c>
      <c r="F219">
        <v>26</v>
      </c>
      <c r="G219">
        <v>2</v>
      </c>
      <c r="H219">
        <v>17</v>
      </c>
      <c r="I219">
        <v>25</v>
      </c>
      <c r="J219">
        <f t="shared" si="26"/>
        <v>2.9240177382128656</v>
      </c>
      <c r="L219" s="23">
        <f t="shared" si="28"/>
        <v>40.697427530905394</v>
      </c>
    </row>
    <row r="220" spans="1:12" ht="16.5" customHeight="1" x14ac:dyDescent="0.3">
      <c r="A220" s="9" t="s">
        <v>296</v>
      </c>
      <c r="B220" s="5" t="s">
        <v>284</v>
      </c>
      <c r="C220" s="5" t="s">
        <v>318</v>
      </c>
      <c r="D220">
        <v>79</v>
      </c>
      <c r="E220">
        <v>99</v>
      </c>
      <c r="F220">
        <v>26</v>
      </c>
      <c r="G220">
        <v>2</v>
      </c>
      <c r="H220">
        <v>17</v>
      </c>
      <c r="I220">
        <v>28</v>
      </c>
      <c r="J220">
        <f t="shared" si="26"/>
        <v>3.0365889718756618</v>
      </c>
    </row>
    <row r="221" spans="1:12" x14ac:dyDescent="0.3">
      <c r="A221" s="9" t="s">
        <v>297</v>
      </c>
      <c r="B221" s="5" t="s">
        <v>385</v>
      </c>
      <c r="C221" s="5" t="s">
        <v>314</v>
      </c>
      <c r="D221">
        <v>127</v>
      </c>
      <c r="E221">
        <v>95</v>
      </c>
      <c r="F221">
        <v>27</v>
      </c>
      <c r="G221">
        <v>1</v>
      </c>
      <c r="H221">
        <v>16</v>
      </c>
      <c r="I221">
        <v>18</v>
      </c>
      <c r="J221">
        <f t="shared" si="26"/>
        <v>2.6207413942088964</v>
      </c>
      <c r="L221" s="23">
        <f t="shared" ref="L221" si="29">D221/$J221</f>
        <v>48.459569601424384</v>
      </c>
    </row>
    <row r="222" spans="1:12" ht="16.5" customHeight="1" x14ac:dyDescent="0.3">
      <c r="A222" s="9" t="s">
        <v>296</v>
      </c>
      <c r="B222" s="5" t="s">
        <v>285</v>
      </c>
      <c r="C222" s="5" t="s">
        <v>318</v>
      </c>
      <c r="D222">
        <v>93</v>
      </c>
      <c r="E222">
        <v>105</v>
      </c>
      <c r="F222">
        <v>25</v>
      </c>
      <c r="G222">
        <v>2</v>
      </c>
      <c r="H222">
        <v>18</v>
      </c>
      <c r="I222">
        <v>35</v>
      </c>
      <c r="J222">
        <f t="shared" si="26"/>
        <v>3.2710663101885888</v>
      </c>
    </row>
    <row r="223" spans="1:12" x14ac:dyDescent="0.3">
      <c r="A223" s="7" t="s">
        <v>297</v>
      </c>
      <c r="B223" s="5" t="s">
        <v>286</v>
      </c>
      <c r="C223" s="5" t="s">
        <v>318</v>
      </c>
      <c r="D223">
        <v>79</v>
      </c>
      <c r="E223">
        <v>104</v>
      </c>
      <c r="F223">
        <v>26</v>
      </c>
      <c r="G223">
        <v>2</v>
      </c>
      <c r="H223">
        <v>165</v>
      </c>
      <c r="I223">
        <v>32</v>
      </c>
      <c r="J223">
        <f t="shared" si="26"/>
        <v>3.1748021039363987</v>
      </c>
    </row>
    <row r="224" spans="1:12" ht="16.5" customHeight="1" x14ac:dyDescent="0.3">
      <c r="A224" s="7" t="s">
        <v>297</v>
      </c>
      <c r="B224" s="5" t="s">
        <v>287</v>
      </c>
      <c r="C224" s="5" t="s">
        <v>317</v>
      </c>
      <c r="D224">
        <v>137</v>
      </c>
      <c r="E224">
        <v>105</v>
      </c>
      <c r="F224">
        <v>27</v>
      </c>
      <c r="G224">
        <v>2</v>
      </c>
      <c r="H224">
        <v>17</v>
      </c>
      <c r="I224">
        <v>44</v>
      </c>
      <c r="J224">
        <f t="shared" si="26"/>
        <v>3.5303483353260625</v>
      </c>
    </row>
    <row r="225" spans="1:12" ht="16.5" customHeight="1" x14ac:dyDescent="0.3">
      <c r="A225" s="9" t="s">
        <v>296</v>
      </c>
      <c r="B225" s="5" t="s">
        <v>288</v>
      </c>
      <c r="C225" s="5" t="s">
        <v>318</v>
      </c>
      <c r="D225">
        <v>90</v>
      </c>
      <c r="E225">
        <v>110</v>
      </c>
      <c r="F225">
        <v>28</v>
      </c>
      <c r="G225">
        <v>2</v>
      </c>
      <c r="H225">
        <v>21</v>
      </c>
      <c r="I225">
        <v>35.5</v>
      </c>
      <c r="J225">
        <f t="shared" si="26"/>
        <v>3.2865692257212142</v>
      </c>
    </row>
    <row r="226" spans="1:12" x14ac:dyDescent="0.3">
      <c r="A226" s="9" t="s">
        <v>296</v>
      </c>
      <c r="B226" s="5" t="s">
        <v>289</v>
      </c>
      <c r="C226" s="5" t="s">
        <v>318</v>
      </c>
      <c r="D226">
        <v>100</v>
      </c>
      <c r="E226">
        <v>110</v>
      </c>
      <c r="F226">
        <v>26</v>
      </c>
      <c r="G226">
        <v>2</v>
      </c>
      <c r="H226">
        <v>20</v>
      </c>
      <c r="I226">
        <v>38</v>
      </c>
      <c r="J226">
        <f t="shared" si="26"/>
        <v>3.3619754067989627</v>
      </c>
    </row>
    <row r="227" spans="1:12" x14ac:dyDescent="0.3">
      <c r="A227" s="9" t="s">
        <v>296</v>
      </c>
      <c r="B227" s="5" t="s">
        <v>290</v>
      </c>
      <c r="C227" s="5" t="s">
        <v>318</v>
      </c>
      <c r="D227">
        <v>93</v>
      </c>
      <c r="E227">
        <v>110</v>
      </c>
      <c r="F227">
        <v>25</v>
      </c>
      <c r="G227">
        <v>2</v>
      </c>
      <c r="H227">
        <v>18</v>
      </c>
      <c r="I227">
        <v>42</v>
      </c>
      <c r="J227">
        <f t="shared" si="26"/>
        <v>3.4760266448864496</v>
      </c>
    </row>
    <row r="228" spans="1:12" x14ac:dyDescent="0.3">
      <c r="A228" s="7" t="s">
        <v>297</v>
      </c>
      <c r="B228" s="5" t="s">
        <v>386</v>
      </c>
      <c r="C228" s="5" t="s">
        <v>314</v>
      </c>
      <c r="D228">
        <v>121</v>
      </c>
      <c r="E228">
        <v>93</v>
      </c>
      <c r="F228">
        <v>28</v>
      </c>
      <c r="G228">
        <v>1.5</v>
      </c>
      <c r="H228">
        <v>16</v>
      </c>
      <c r="I228">
        <v>25.5</v>
      </c>
      <c r="J228">
        <f t="shared" si="26"/>
        <v>2.9433826584416676</v>
      </c>
      <c r="L228" s="23">
        <f t="shared" ref="L228" si="30">D228/$J228</f>
        <v>41.109163857091467</v>
      </c>
    </row>
    <row r="229" spans="1:12" ht="16.5" customHeight="1" x14ac:dyDescent="0.3">
      <c r="A229" s="9" t="s">
        <v>296</v>
      </c>
      <c r="B229" s="5" t="s">
        <v>291</v>
      </c>
      <c r="C229" s="5" t="s">
        <v>318</v>
      </c>
      <c r="D229">
        <v>90</v>
      </c>
      <c r="E229">
        <v>100</v>
      </c>
      <c r="F229">
        <v>23</v>
      </c>
      <c r="G229">
        <v>2</v>
      </c>
      <c r="H229">
        <v>19</v>
      </c>
      <c r="I229">
        <v>29</v>
      </c>
      <c r="J229">
        <f t="shared" si="26"/>
        <v>3.0723168256858471</v>
      </c>
    </row>
    <row r="230" spans="1:12" x14ac:dyDescent="0.3">
      <c r="A230" s="7" t="s">
        <v>297</v>
      </c>
      <c r="B230" s="5" t="s">
        <v>387</v>
      </c>
      <c r="C230" s="5" t="s">
        <v>314</v>
      </c>
      <c r="D230">
        <v>115</v>
      </c>
      <c r="E230">
        <v>90</v>
      </c>
      <c r="F230">
        <v>26</v>
      </c>
      <c r="G230">
        <v>1.5</v>
      </c>
      <c r="H230">
        <v>16</v>
      </c>
      <c r="I230">
        <v>23</v>
      </c>
      <c r="J230">
        <f t="shared" si="26"/>
        <v>2.8438669798515654</v>
      </c>
      <c r="L230" s="23">
        <f t="shared" ref="L230:L231" si="31">D230/$J230</f>
        <v>40.437896995450323</v>
      </c>
    </row>
    <row r="231" spans="1:12" ht="16.5" customHeight="1" x14ac:dyDescent="0.3">
      <c r="A231" s="7" t="s">
        <v>297</v>
      </c>
      <c r="B231" s="5" t="s">
        <v>388</v>
      </c>
      <c r="C231" s="5" t="s">
        <v>314</v>
      </c>
      <c r="D231">
        <v>115</v>
      </c>
      <c r="E231">
        <v>77</v>
      </c>
      <c r="F231">
        <v>26</v>
      </c>
      <c r="G231">
        <v>1</v>
      </c>
      <c r="H231">
        <v>15</v>
      </c>
      <c r="I231">
        <v>15</v>
      </c>
      <c r="J231">
        <f t="shared" si="26"/>
        <v>2.4662120743304703</v>
      </c>
      <c r="L231" s="23">
        <f t="shared" si="31"/>
        <v>46.630215299396063</v>
      </c>
    </row>
    <row r="232" spans="1:12" ht="16.5" customHeight="1" x14ac:dyDescent="0.3">
      <c r="A232" s="9" t="s">
        <v>296</v>
      </c>
      <c r="B232" s="5" t="s">
        <v>292</v>
      </c>
      <c r="C232" s="5" t="s">
        <v>318</v>
      </c>
      <c r="D232">
        <v>100</v>
      </c>
      <c r="E232">
        <v>105</v>
      </c>
      <c r="F232">
        <v>29</v>
      </c>
      <c r="G232">
        <v>2</v>
      </c>
      <c r="H232">
        <v>19</v>
      </c>
      <c r="I232">
        <v>42</v>
      </c>
      <c r="J232">
        <f t="shared" si="26"/>
        <v>3.4760266448864496</v>
      </c>
    </row>
    <row r="233" spans="1:12" x14ac:dyDescent="0.3">
      <c r="A233" s="15" t="s">
        <v>296</v>
      </c>
      <c r="B233" s="5" t="s">
        <v>35</v>
      </c>
      <c r="C233" s="5" t="s">
        <v>327</v>
      </c>
      <c r="D233" s="1">
        <v>210</v>
      </c>
      <c r="E233" s="1">
        <v>170</v>
      </c>
      <c r="F233">
        <v>53</v>
      </c>
      <c r="G233">
        <v>3</v>
      </c>
      <c r="H233">
        <v>30</v>
      </c>
      <c r="I233">
        <v>240</v>
      </c>
      <c r="J233">
        <f t="shared" si="26"/>
        <v>6.2144650119077163</v>
      </c>
    </row>
    <row r="234" spans="1:12" x14ac:dyDescent="0.3">
      <c r="A234" s="9" t="s">
        <v>296</v>
      </c>
      <c r="B234" s="5" t="s">
        <v>36</v>
      </c>
      <c r="C234" s="5" t="s">
        <v>324</v>
      </c>
      <c r="D234" s="1">
        <v>85</v>
      </c>
      <c r="E234" s="1">
        <v>100</v>
      </c>
      <c r="F234">
        <v>25</v>
      </c>
      <c r="G234">
        <v>3</v>
      </c>
      <c r="H234">
        <v>15</v>
      </c>
      <c r="I234">
        <v>26</v>
      </c>
      <c r="J234">
        <f t="shared" si="26"/>
        <v>2.9624960684073702</v>
      </c>
    </row>
    <row r="235" spans="1:12" x14ac:dyDescent="0.3">
      <c r="A235" s="9" t="s">
        <v>296</v>
      </c>
      <c r="B235" s="5" t="s">
        <v>354</v>
      </c>
      <c r="C235" s="5" t="s">
        <v>314</v>
      </c>
      <c r="D235" s="1">
        <v>126</v>
      </c>
      <c r="E235" s="1">
        <v>85</v>
      </c>
      <c r="F235">
        <v>24.5</v>
      </c>
      <c r="G235">
        <v>1.5</v>
      </c>
      <c r="H235">
        <v>13</v>
      </c>
      <c r="I235">
        <v>13</v>
      </c>
      <c r="J235">
        <f t="shared" si="26"/>
        <v>2.3513346877207573</v>
      </c>
      <c r="L235" s="23">
        <f t="shared" ref="L235" si="32">D235/$J235</f>
        <v>53.586586655656767</v>
      </c>
    </row>
    <row r="236" spans="1:12" x14ac:dyDescent="0.3">
      <c r="A236" s="9" t="s">
        <v>296</v>
      </c>
      <c r="B236" s="5" t="s">
        <v>38</v>
      </c>
      <c r="C236" s="5" t="s">
        <v>324</v>
      </c>
      <c r="D236" s="1">
        <v>85</v>
      </c>
      <c r="E236" s="1">
        <v>100</v>
      </c>
      <c r="F236">
        <v>25</v>
      </c>
      <c r="G236">
        <v>3</v>
      </c>
      <c r="H236">
        <v>15</v>
      </c>
      <c r="I236">
        <v>26</v>
      </c>
      <c r="J236">
        <f t="shared" si="26"/>
        <v>2.9624960684073702</v>
      </c>
    </row>
    <row r="237" spans="1:12" x14ac:dyDescent="0.3">
      <c r="A237" s="7" t="s">
        <v>297</v>
      </c>
      <c r="B237" s="5" t="s">
        <v>293</v>
      </c>
      <c r="C237" s="5" t="s">
        <v>316</v>
      </c>
      <c r="D237" s="1">
        <v>10</v>
      </c>
      <c r="E237">
        <f>(428+580)/2</f>
        <v>504</v>
      </c>
      <c r="F237">
        <v>105.5</v>
      </c>
      <c r="G237">
        <v>1</v>
      </c>
      <c r="H237">
        <v>30</v>
      </c>
      <c r="I237">
        <v>800</v>
      </c>
      <c r="J237">
        <f t="shared" si="26"/>
        <v>9.283177667225555</v>
      </c>
    </row>
    <row r="238" spans="1:12" ht="16.5" customHeight="1" x14ac:dyDescent="0.3"/>
  </sheetData>
  <autoFilter ref="A1:L237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F26" sqref="F26"/>
    </sheetView>
  </sheetViews>
  <sheetFormatPr defaultRowHeight="15" x14ac:dyDescent="0.25"/>
  <sheetData>
    <row r="1" spans="1:10" x14ac:dyDescent="0.25">
      <c r="A1" s="19"/>
      <c r="B1" t="s">
        <v>298</v>
      </c>
      <c r="C1" t="s">
        <v>299</v>
      </c>
      <c r="D1" t="s">
        <v>300</v>
      </c>
      <c r="E1" t="s">
        <v>301</v>
      </c>
      <c r="F1" t="s">
        <v>7</v>
      </c>
      <c r="G1" t="s">
        <v>302</v>
      </c>
      <c r="H1" t="s">
        <v>303</v>
      </c>
      <c r="I1" t="s">
        <v>304</v>
      </c>
      <c r="J1" t="s">
        <v>103</v>
      </c>
    </row>
    <row r="2" spans="1:10" x14ac:dyDescent="0.25">
      <c r="A2" t="s">
        <v>298</v>
      </c>
      <c r="B2" s="17">
        <v>1</v>
      </c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t="s">
        <v>299</v>
      </c>
      <c r="B3" s="17">
        <v>0.50085376227169465</v>
      </c>
      <c r="C3" s="17">
        <v>1</v>
      </c>
      <c r="D3" s="17"/>
      <c r="E3" s="17"/>
      <c r="F3" s="17"/>
      <c r="G3" s="17"/>
      <c r="H3" s="17"/>
      <c r="I3" s="17"/>
      <c r="J3" s="17"/>
    </row>
    <row r="4" spans="1:10" x14ac:dyDescent="0.25">
      <c r="A4" t="s">
        <v>300</v>
      </c>
      <c r="B4" s="17">
        <v>0.43934401866994804</v>
      </c>
      <c r="C4" s="17">
        <v>0.75689879427655082</v>
      </c>
      <c r="D4" s="17">
        <v>1</v>
      </c>
      <c r="E4" s="17"/>
      <c r="F4" s="17"/>
      <c r="G4" s="17"/>
      <c r="H4" s="17"/>
      <c r="I4" s="17"/>
      <c r="J4" s="17"/>
    </row>
    <row r="5" spans="1:10" x14ac:dyDescent="0.25">
      <c r="A5" t="s">
        <v>301</v>
      </c>
      <c r="B5" s="17">
        <v>0.42102569061313716</v>
      </c>
      <c r="C5" s="17">
        <v>0.44178630067562807</v>
      </c>
      <c r="D5" s="17">
        <v>0.34623331401588947</v>
      </c>
      <c r="E5" s="17">
        <v>1</v>
      </c>
      <c r="F5" s="17"/>
      <c r="G5" s="17"/>
      <c r="H5" s="17"/>
      <c r="I5" s="17"/>
      <c r="J5" s="17"/>
    </row>
    <row r="6" spans="1:10" x14ac:dyDescent="0.25">
      <c r="A6" t="s">
        <v>7</v>
      </c>
      <c r="B6" s="17">
        <v>0.37597540808344887</v>
      </c>
      <c r="C6" s="17">
        <v>0.36409436643717957</v>
      </c>
      <c r="D6" s="17">
        <v>0.3647284181568704</v>
      </c>
      <c r="E6" s="17">
        <v>0.26871051483029407</v>
      </c>
      <c r="F6" s="17">
        <v>1</v>
      </c>
      <c r="G6" s="17"/>
      <c r="H6" s="17"/>
      <c r="I6" s="17"/>
      <c r="J6" s="17"/>
    </row>
    <row r="7" spans="1:10" x14ac:dyDescent="0.25">
      <c r="A7" t="s">
        <v>302</v>
      </c>
      <c r="B7" s="17">
        <v>0.51982887912592612</v>
      </c>
      <c r="C7" s="17">
        <v>0.78502764208412501</v>
      </c>
      <c r="D7" s="17">
        <v>0.79797283072210079</v>
      </c>
      <c r="E7" s="17">
        <v>0.340131281665704</v>
      </c>
      <c r="F7" s="17">
        <v>0.35596665561585339</v>
      </c>
      <c r="G7" s="17">
        <v>1</v>
      </c>
      <c r="H7" s="17"/>
      <c r="I7" s="17"/>
      <c r="J7" s="17"/>
    </row>
    <row r="8" spans="1:10" x14ac:dyDescent="0.25">
      <c r="A8" t="s">
        <v>303</v>
      </c>
      <c r="B8" s="17">
        <v>0.11847630390521041</v>
      </c>
      <c r="C8" s="17">
        <v>8.6491874938089242E-2</v>
      </c>
      <c r="D8" s="17">
        <v>3.9598124316973807E-2</v>
      </c>
      <c r="E8" s="17">
        <v>9.2122860895130332E-2</v>
      </c>
      <c r="F8" s="17">
        <v>1.3248008304931622E-2</v>
      </c>
      <c r="G8" s="17">
        <v>2.7794141694719852E-2</v>
      </c>
      <c r="H8" s="17">
        <v>1</v>
      </c>
      <c r="I8" s="17"/>
      <c r="J8" s="17"/>
    </row>
    <row r="9" spans="1:10" x14ac:dyDescent="0.25">
      <c r="A9" t="s">
        <v>304</v>
      </c>
      <c r="B9" s="17">
        <v>0.20517869960845908</v>
      </c>
      <c r="C9" s="17">
        <v>2.4308653003002379E-2</v>
      </c>
      <c r="D9" s="17">
        <v>0.20335039371304098</v>
      </c>
      <c r="E9" s="17">
        <v>7.1261593798541911E-2</v>
      </c>
      <c r="F9" s="17">
        <v>0.16011158539453246</v>
      </c>
      <c r="G9" s="17">
        <v>5.0752104531741359E-2</v>
      </c>
      <c r="H9" s="17">
        <v>5.9518739905943894E-3</v>
      </c>
      <c r="I9" s="17">
        <v>1</v>
      </c>
      <c r="J9" s="17"/>
    </row>
    <row r="10" spans="1:10" ht="15.75" thickBot="1" x14ac:dyDescent="0.3">
      <c r="A10" t="s">
        <v>103</v>
      </c>
      <c r="B10" s="18">
        <v>3.2052803606451886E-3</v>
      </c>
      <c r="C10" s="18">
        <v>-8.1496957828490577E-2</v>
      </c>
      <c r="D10" s="18">
        <v>-0.1600213339997647</v>
      </c>
      <c r="E10" s="18">
        <v>-9.4823147264851873E-2</v>
      </c>
      <c r="F10" s="18">
        <v>-0.14958689987749613</v>
      </c>
      <c r="G10" s="18">
        <v>-0.12794248922321755</v>
      </c>
      <c r="H10" s="18">
        <v>0.11925261110886687</v>
      </c>
      <c r="I10" s="18">
        <v>-0.11400234321070445</v>
      </c>
      <c r="J10" s="18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6" sqref="G6"/>
    </sheetView>
  </sheetViews>
  <sheetFormatPr defaultRowHeight="15" x14ac:dyDescent="0.25"/>
  <cols>
    <col min="1" max="1" width="10" customWidth="1"/>
    <col min="3" max="3" width="13.42578125" customWidth="1"/>
    <col min="10" max="10" width="10" customWidth="1"/>
    <col min="18" max="21" width="9.140625" style="1"/>
  </cols>
  <sheetData>
    <row r="1" spans="1:15" ht="16.5" x14ac:dyDescent="0.3">
      <c r="A1" t="s">
        <v>0</v>
      </c>
      <c r="B1" t="s">
        <v>298</v>
      </c>
      <c r="C1" t="s">
        <v>299</v>
      </c>
      <c r="D1" s="21" t="s">
        <v>300</v>
      </c>
      <c r="E1" s="22" t="s">
        <v>301</v>
      </c>
      <c r="F1" t="s">
        <v>7</v>
      </c>
      <c r="G1" t="s">
        <v>302</v>
      </c>
      <c r="H1" t="s">
        <v>356</v>
      </c>
      <c r="K1" t="s">
        <v>298</v>
      </c>
      <c r="L1" t="s">
        <v>299</v>
      </c>
      <c r="M1" s="21" t="s">
        <v>300</v>
      </c>
      <c r="N1" s="22" t="s">
        <v>301</v>
      </c>
      <c r="O1" t="s">
        <v>7</v>
      </c>
    </row>
    <row r="2" spans="1:15" ht="16.5" x14ac:dyDescent="0.3">
      <c r="A2" s="5" t="s">
        <v>19</v>
      </c>
      <c r="B2">
        <v>73</v>
      </c>
      <c r="C2">
        <v>105</v>
      </c>
      <c r="D2" s="21">
        <v>12</v>
      </c>
      <c r="E2" s="22">
        <v>2</v>
      </c>
      <c r="F2">
        <v>14</v>
      </c>
      <c r="G2">
        <v>31</v>
      </c>
      <c r="H2">
        <v>3.1413806523913901</v>
      </c>
      <c r="J2" s="5" t="s">
        <v>19</v>
      </c>
      <c r="K2">
        <f>B2/$H2</f>
        <v>23.238189852741478</v>
      </c>
      <c r="L2">
        <f>C2/$H2</f>
        <v>33.424793623806231</v>
      </c>
      <c r="M2">
        <f t="shared" ref="M2:O17" si="0">D2/$H2</f>
        <v>3.8199764141492838</v>
      </c>
      <c r="N2">
        <f t="shared" si="0"/>
        <v>0.6366627356915473</v>
      </c>
      <c r="O2">
        <f t="shared" si="0"/>
        <v>4.4566391498408313</v>
      </c>
    </row>
    <row r="3" spans="1:15" ht="16.5" x14ac:dyDescent="0.3">
      <c r="A3" s="5" t="s">
        <v>20</v>
      </c>
      <c r="B3">
        <v>79</v>
      </c>
      <c r="C3">
        <v>96</v>
      </c>
      <c r="D3" s="24">
        <v>22</v>
      </c>
      <c r="E3" s="21">
        <v>2</v>
      </c>
      <c r="F3">
        <v>13</v>
      </c>
      <c r="G3">
        <v>26</v>
      </c>
      <c r="H3">
        <v>2.9624960684073702</v>
      </c>
      <c r="J3" s="5" t="s">
        <v>20</v>
      </c>
      <c r="K3">
        <f t="shared" ref="K3:L66" si="1">B3/$H3</f>
        <v>26.666702056576966</v>
      </c>
      <c r="L3">
        <f t="shared" si="1"/>
        <v>32.405106296599861</v>
      </c>
      <c r="M3">
        <f t="shared" si="0"/>
        <v>7.4261701929708011</v>
      </c>
      <c r="N3">
        <f t="shared" si="0"/>
        <v>0.67510638117916377</v>
      </c>
      <c r="O3">
        <f t="shared" si="0"/>
        <v>4.3881914776645639</v>
      </c>
    </row>
    <row r="4" spans="1:15" ht="16.5" x14ac:dyDescent="0.3">
      <c r="A4" s="5" t="s">
        <v>21</v>
      </c>
      <c r="B4">
        <v>65</v>
      </c>
      <c r="C4">
        <v>120</v>
      </c>
      <c r="D4" s="24">
        <v>19</v>
      </c>
      <c r="E4" s="21">
        <v>1</v>
      </c>
      <c r="F4">
        <v>19.5</v>
      </c>
      <c r="G4">
        <v>44.5</v>
      </c>
      <c r="H4">
        <v>3.5436705307503775</v>
      </c>
      <c r="J4" s="5" t="s">
        <v>21</v>
      </c>
      <c r="K4">
        <f t="shared" si="1"/>
        <v>18.342563010855343</v>
      </c>
      <c r="L4">
        <f t="shared" si="1"/>
        <v>33.863193250809864</v>
      </c>
      <c r="M4">
        <f t="shared" si="0"/>
        <v>5.3616722647115624</v>
      </c>
      <c r="N4">
        <f t="shared" si="0"/>
        <v>0.28219327709008224</v>
      </c>
      <c r="O4">
        <f t="shared" si="0"/>
        <v>5.5027689032566034</v>
      </c>
    </row>
    <row r="5" spans="1:15" ht="16.5" x14ac:dyDescent="0.3">
      <c r="A5" s="5" t="s">
        <v>22</v>
      </c>
      <c r="B5">
        <v>73</v>
      </c>
      <c r="C5">
        <v>115</v>
      </c>
      <c r="D5" s="24">
        <v>19</v>
      </c>
      <c r="E5" s="21">
        <v>2</v>
      </c>
      <c r="F5">
        <v>12</v>
      </c>
      <c r="G5">
        <v>38</v>
      </c>
      <c r="H5">
        <v>3.3619754067989627</v>
      </c>
      <c r="J5" s="5" t="s">
        <v>22</v>
      </c>
      <c r="K5">
        <f t="shared" si="1"/>
        <v>21.71342474795361</v>
      </c>
      <c r="L5">
        <f t="shared" si="1"/>
        <v>34.206080082392674</v>
      </c>
      <c r="M5">
        <f t="shared" si="0"/>
        <v>5.6514393179605289</v>
      </c>
      <c r="N5">
        <f t="shared" si="0"/>
        <v>0.59488834925900302</v>
      </c>
      <c r="O5">
        <f t="shared" si="0"/>
        <v>3.5693300955540179</v>
      </c>
    </row>
    <row r="6" spans="1:15" ht="16.5" x14ac:dyDescent="0.3">
      <c r="A6" s="5" t="s">
        <v>23</v>
      </c>
      <c r="B6">
        <v>65</v>
      </c>
      <c r="C6">
        <v>82</v>
      </c>
      <c r="D6" s="24">
        <v>20</v>
      </c>
      <c r="E6" s="21">
        <v>2</v>
      </c>
      <c r="F6">
        <v>12.5</v>
      </c>
      <c r="G6">
        <v>10</v>
      </c>
      <c r="H6">
        <v>2.1544346900318838</v>
      </c>
      <c r="J6" s="5" t="s">
        <v>23</v>
      </c>
      <c r="K6">
        <f t="shared" si="1"/>
        <v>30.170327418483062</v>
      </c>
      <c r="L6">
        <f t="shared" si="1"/>
        <v>38.061028435624785</v>
      </c>
      <c r="M6">
        <f t="shared" si="0"/>
        <v>9.2831776672255568</v>
      </c>
      <c r="N6">
        <f t="shared" si="0"/>
        <v>0.92831776672255573</v>
      </c>
      <c r="O6">
        <f t="shared" si="0"/>
        <v>5.8019860420159732</v>
      </c>
    </row>
    <row r="7" spans="1:15" ht="16.5" x14ac:dyDescent="0.3">
      <c r="A7" s="5" t="s">
        <v>24</v>
      </c>
      <c r="B7">
        <v>64</v>
      </c>
      <c r="C7">
        <v>105</v>
      </c>
      <c r="D7" s="24">
        <v>17</v>
      </c>
      <c r="E7" s="21">
        <v>2</v>
      </c>
      <c r="F7">
        <v>10</v>
      </c>
      <c r="G7">
        <v>41</v>
      </c>
      <c r="H7">
        <v>3.4482172403827303</v>
      </c>
      <c r="J7" s="5" t="s">
        <v>24</v>
      </c>
      <c r="K7">
        <f t="shared" si="1"/>
        <v>18.560315530728108</v>
      </c>
      <c r="L7">
        <f t="shared" si="1"/>
        <v>30.450517667600799</v>
      </c>
      <c r="M7">
        <f t="shared" si="0"/>
        <v>4.9300838128496531</v>
      </c>
      <c r="N7">
        <f t="shared" si="0"/>
        <v>0.58000986033525337</v>
      </c>
      <c r="O7">
        <f t="shared" si="0"/>
        <v>2.9000493016762667</v>
      </c>
    </row>
    <row r="8" spans="1:15" ht="16.5" x14ac:dyDescent="0.3">
      <c r="A8" s="5" t="s">
        <v>25</v>
      </c>
      <c r="B8">
        <v>135</v>
      </c>
      <c r="C8">
        <v>110</v>
      </c>
      <c r="D8" s="24">
        <v>14</v>
      </c>
      <c r="E8" s="21">
        <v>1</v>
      </c>
      <c r="F8">
        <v>18</v>
      </c>
      <c r="G8">
        <v>22.5</v>
      </c>
      <c r="H8">
        <v>2.8231080866430851</v>
      </c>
      <c r="J8" s="5" t="s">
        <v>25</v>
      </c>
      <c r="K8">
        <f t="shared" si="1"/>
        <v>47.819635613217507</v>
      </c>
      <c r="L8">
        <f>C8/$H8</f>
        <v>38.964147536695741</v>
      </c>
      <c r="M8">
        <f>D8/$H8</f>
        <v>4.9590733228521859</v>
      </c>
      <c r="N8">
        <f>E8/$H8</f>
        <v>0.3542195230608704</v>
      </c>
      <c r="O8">
        <f t="shared" si="0"/>
        <v>6.3759514150956669</v>
      </c>
    </row>
    <row r="9" spans="1:15" ht="16.5" x14ac:dyDescent="0.3">
      <c r="A9" s="5" t="s">
        <v>26</v>
      </c>
      <c r="B9">
        <v>105</v>
      </c>
      <c r="C9">
        <v>115</v>
      </c>
      <c r="D9" s="24">
        <v>27</v>
      </c>
      <c r="E9" s="21">
        <v>3</v>
      </c>
      <c r="F9">
        <v>16</v>
      </c>
      <c r="G9">
        <v>66.5</v>
      </c>
      <c r="H9">
        <v>4.0514195095219456</v>
      </c>
      <c r="J9" s="5" t="s">
        <v>26</v>
      </c>
      <c r="K9">
        <f t="shared" si="1"/>
        <v>25.916842171792194</v>
      </c>
      <c r="L9">
        <f t="shared" si="1"/>
        <v>28.385112854820019</v>
      </c>
      <c r="M9">
        <f t="shared" si="0"/>
        <v>6.6643308441751348</v>
      </c>
      <c r="N9">
        <f t="shared" si="0"/>
        <v>0.74048120490834834</v>
      </c>
      <c r="O9">
        <f t="shared" si="0"/>
        <v>3.9492330928445245</v>
      </c>
    </row>
    <row r="10" spans="1:15" ht="16.5" x14ac:dyDescent="0.3">
      <c r="A10" s="5" t="s">
        <v>10</v>
      </c>
      <c r="B10">
        <v>90</v>
      </c>
      <c r="C10">
        <v>100</v>
      </c>
      <c r="D10" s="24">
        <v>25</v>
      </c>
      <c r="E10" s="21">
        <v>2</v>
      </c>
      <c r="F10">
        <v>18</v>
      </c>
      <c r="G10">
        <v>27.5</v>
      </c>
      <c r="H10">
        <v>3.018405368398843</v>
      </c>
      <c r="J10" s="5" t="s">
        <v>10</v>
      </c>
      <c r="K10">
        <f t="shared" si="1"/>
        <v>29.81706862247658</v>
      </c>
      <c r="L10">
        <f t="shared" si="1"/>
        <v>33.1300762471962</v>
      </c>
      <c r="M10">
        <f t="shared" si="0"/>
        <v>8.2825190617990501</v>
      </c>
      <c r="N10">
        <f t="shared" si="0"/>
        <v>0.66260152494392399</v>
      </c>
      <c r="O10">
        <f t="shared" si="0"/>
        <v>5.9634137244953154</v>
      </c>
    </row>
    <row r="11" spans="1:15" ht="16.5" x14ac:dyDescent="0.3">
      <c r="A11" s="5" t="s">
        <v>11</v>
      </c>
      <c r="B11">
        <v>91</v>
      </c>
      <c r="C11">
        <v>121</v>
      </c>
      <c r="D11" s="24">
        <v>24</v>
      </c>
      <c r="E11" s="21">
        <v>2</v>
      </c>
      <c r="F11">
        <v>17</v>
      </c>
      <c r="G11">
        <v>42</v>
      </c>
      <c r="H11">
        <v>3.4760266448864496</v>
      </c>
      <c r="J11" s="5" t="s">
        <v>11</v>
      </c>
      <c r="K11">
        <f t="shared" si="1"/>
        <v>26.179316011247856</v>
      </c>
      <c r="L11">
        <f t="shared" si="1"/>
        <v>34.809859751219676</v>
      </c>
      <c r="M11">
        <f t="shared" si="0"/>
        <v>6.9044349919774568</v>
      </c>
      <c r="N11">
        <f t="shared" si="0"/>
        <v>0.5753695826647881</v>
      </c>
      <c r="O11">
        <f t="shared" si="0"/>
        <v>4.8906414526506987</v>
      </c>
    </row>
    <row r="12" spans="1:15" ht="16.5" x14ac:dyDescent="0.3">
      <c r="A12" s="5" t="s">
        <v>12</v>
      </c>
      <c r="B12">
        <v>97</v>
      </c>
      <c r="C12">
        <v>110.5</v>
      </c>
      <c r="D12" s="24">
        <v>25</v>
      </c>
      <c r="E12" s="21">
        <v>2</v>
      </c>
      <c r="F12">
        <v>17</v>
      </c>
      <c r="G12">
        <v>30</v>
      </c>
      <c r="H12">
        <v>3.1072325059538586</v>
      </c>
      <c r="J12" s="5" t="s">
        <v>12</v>
      </c>
      <c r="K12">
        <f t="shared" si="1"/>
        <v>31.2174901022487</v>
      </c>
      <c r="L12">
        <f t="shared" si="1"/>
        <v>35.562192332974035</v>
      </c>
      <c r="M12">
        <f t="shared" si="0"/>
        <v>8.0457448717135822</v>
      </c>
      <c r="N12">
        <f t="shared" si="0"/>
        <v>0.64365958973708659</v>
      </c>
      <c r="O12">
        <f t="shared" si="0"/>
        <v>5.4711065127652354</v>
      </c>
    </row>
    <row r="13" spans="1:15" ht="16.5" x14ac:dyDescent="0.3">
      <c r="A13" s="5" t="s">
        <v>13</v>
      </c>
      <c r="B13">
        <v>82</v>
      </c>
      <c r="C13">
        <v>120</v>
      </c>
      <c r="D13" s="24">
        <v>25</v>
      </c>
      <c r="E13" s="21">
        <v>2</v>
      </c>
      <c r="F13">
        <v>16</v>
      </c>
      <c r="G13">
        <v>27</v>
      </c>
      <c r="H13">
        <v>2.9999999999999996</v>
      </c>
      <c r="J13" s="5" t="s">
        <v>13</v>
      </c>
      <c r="K13">
        <f t="shared" si="1"/>
        <v>27.333333333333336</v>
      </c>
      <c r="L13">
        <f t="shared" si="1"/>
        <v>40.000000000000007</v>
      </c>
      <c r="M13">
        <f t="shared" si="0"/>
        <v>8.3333333333333339</v>
      </c>
      <c r="N13">
        <f t="shared" si="0"/>
        <v>0.66666666666666674</v>
      </c>
      <c r="O13">
        <f t="shared" si="0"/>
        <v>5.3333333333333339</v>
      </c>
    </row>
    <row r="14" spans="1:15" ht="16.5" x14ac:dyDescent="0.3">
      <c r="A14" s="5" t="s">
        <v>14</v>
      </c>
      <c r="B14">
        <v>90</v>
      </c>
      <c r="C14">
        <v>120</v>
      </c>
      <c r="D14" s="24">
        <v>28</v>
      </c>
      <c r="E14" s="21">
        <v>2</v>
      </c>
      <c r="F14">
        <v>15</v>
      </c>
      <c r="G14">
        <v>66</v>
      </c>
      <c r="H14">
        <v>4.0412400206221895</v>
      </c>
      <c r="J14" s="5" t="s">
        <v>14</v>
      </c>
      <c r="K14">
        <f t="shared" si="1"/>
        <v>22.270392142197878</v>
      </c>
      <c r="L14">
        <f t="shared" si="1"/>
        <v>29.69385618959717</v>
      </c>
      <c r="M14">
        <f t="shared" si="0"/>
        <v>6.9285664442393395</v>
      </c>
      <c r="N14">
        <f t="shared" si="0"/>
        <v>0.49489760315995285</v>
      </c>
      <c r="O14">
        <f t="shared" si="0"/>
        <v>3.7117320236996463</v>
      </c>
    </row>
    <row r="15" spans="1:15" ht="16.5" x14ac:dyDescent="0.3">
      <c r="A15" s="5" t="s">
        <v>331</v>
      </c>
      <c r="B15">
        <v>136</v>
      </c>
      <c r="C15">
        <v>80</v>
      </c>
      <c r="D15" s="24">
        <v>25</v>
      </c>
      <c r="E15" s="21">
        <v>2</v>
      </c>
      <c r="F15">
        <v>16</v>
      </c>
      <c r="G15">
        <v>17</v>
      </c>
      <c r="H15">
        <v>2.5712815906582351</v>
      </c>
      <c r="J15" s="5" t="s">
        <v>331</v>
      </c>
      <c r="K15">
        <f t="shared" si="1"/>
        <v>52.891912147663561</v>
      </c>
      <c r="L15">
        <f t="shared" si="1"/>
        <v>31.112889498625627</v>
      </c>
      <c r="M15">
        <f t="shared" si="0"/>
        <v>9.7227779683205089</v>
      </c>
      <c r="N15">
        <f t="shared" si="0"/>
        <v>0.77782223746564061</v>
      </c>
      <c r="O15">
        <f t="shared" si="0"/>
        <v>6.2225778997251249</v>
      </c>
    </row>
    <row r="16" spans="1:15" ht="16.5" x14ac:dyDescent="0.3">
      <c r="A16" s="5" t="s">
        <v>16</v>
      </c>
      <c r="B16">
        <v>95</v>
      </c>
      <c r="C16">
        <v>110</v>
      </c>
      <c r="D16" s="24">
        <v>26</v>
      </c>
      <c r="E16" s="21">
        <v>3</v>
      </c>
      <c r="F16">
        <v>21.8</v>
      </c>
      <c r="G16">
        <v>26.5</v>
      </c>
      <c r="H16">
        <v>2.9813659788718456</v>
      </c>
      <c r="J16" s="5" t="s">
        <v>16</v>
      </c>
      <c r="K16">
        <f t="shared" si="1"/>
        <v>31.86458847160662</v>
      </c>
      <c r="L16">
        <f t="shared" si="1"/>
        <v>36.895839282912931</v>
      </c>
      <c r="M16">
        <f t="shared" si="0"/>
        <v>8.7208347395976009</v>
      </c>
      <c r="N16">
        <f t="shared" si="0"/>
        <v>1.0062501622612616</v>
      </c>
      <c r="O16">
        <f t="shared" si="0"/>
        <v>7.3120845124318352</v>
      </c>
    </row>
    <row r="17" spans="1:15" ht="16.5" x14ac:dyDescent="0.3">
      <c r="A17" s="5" t="s">
        <v>17</v>
      </c>
      <c r="B17">
        <v>70</v>
      </c>
      <c r="C17">
        <v>95</v>
      </c>
      <c r="D17" s="24">
        <v>20</v>
      </c>
      <c r="E17" s="21">
        <v>2</v>
      </c>
      <c r="F17">
        <v>13</v>
      </c>
      <c r="G17">
        <v>7.5</v>
      </c>
      <c r="H17">
        <v>1.9574338205844317</v>
      </c>
      <c r="J17" s="5" t="s">
        <v>17</v>
      </c>
      <c r="K17">
        <f t="shared" si="1"/>
        <v>35.761106845032479</v>
      </c>
      <c r="L17">
        <f t="shared" si="1"/>
        <v>48.532930718258363</v>
      </c>
      <c r="M17">
        <f t="shared" si="0"/>
        <v>10.217459098580708</v>
      </c>
      <c r="N17">
        <f t="shared" si="0"/>
        <v>1.0217459098580708</v>
      </c>
      <c r="O17">
        <f t="shared" si="0"/>
        <v>6.6413484140774601</v>
      </c>
    </row>
    <row r="18" spans="1:15" ht="16.5" x14ac:dyDescent="0.3">
      <c r="A18" s="5" t="s">
        <v>18</v>
      </c>
      <c r="B18">
        <v>70</v>
      </c>
      <c r="C18">
        <v>120</v>
      </c>
      <c r="D18" s="24">
        <v>18</v>
      </c>
      <c r="E18" s="21">
        <v>2</v>
      </c>
      <c r="F18">
        <v>10</v>
      </c>
      <c r="G18">
        <v>32.5</v>
      </c>
      <c r="H18">
        <v>3.1912521494299533</v>
      </c>
      <c r="J18" s="5" t="s">
        <v>18</v>
      </c>
      <c r="K18">
        <f t="shared" si="1"/>
        <v>21.934963682673573</v>
      </c>
      <c r="L18">
        <f t="shared" si="1"/>
        <v>37.602794884583268</v>
      </c>
      <c r="M18">
        <f t="shared" ref="M18:M81" si="2">D18/$H18</f>
        <v>5.6404192326874902</v>
      </c>
      <c r="N18">
        <f t="shared" ref="N18:N81" si="3">E18/$H18</f>
        <v>0.62671324807638773</v>
      </c>
      <c r="O18">
        <f t="shared" ref="O18:O81" si="4">F18/$H18</f>
        <v>3.1335662403819389</v>
      </c>
    </row>
    <row r="19" spans="1:15" ht="16.5" x14ac:dyDescent="0.3">
      <c r="A19" s="5" t="s">
        <v>332</v>
      </c>
      <c r="B19">
        <v>128</v>
      </c>
      <c r="C19">
        <v>95</v>
      </c>
      <c r="D19" s="24">
        <v>27</v>
      </c>
      <c r="E19" s="21">
        <v>1</v>
      </c>
      <c r="F19">
        <v>16</v>
      </c>
      <c r="G19">
        <v>28</v>
      </c>
      <c r="H19">
        <v>3.0365889718756618</v>
      </c>
      <c r="J19" s="5" t="s">
        <v>332</v>
      </c>
      <c r="K19">
        <f t="shared" si="1"/>
        <v>42.152560384534375</v>
      </c>
      <c r="L19">
        <f t="shared" si="1"/>
        <v>31.285103410396609</v>
      </c>
      <c r="M19">
        <f t="shared" si="2"/>
        <v>8.8915557061127206</v>
      </c>
      <c r="N19">
        <f t="shared" si="3"/>
        <v>0.32931687800417481</v>
      </c>
      <c r="O19">
        <f t="shared" si="4"/>
        <v>5.2690700480667969</v>
      </c>
    </row>
    <row r="20" spans="1:15" ht="16.5" x14ac:dyDescent="0.3">
      <c r="A20" s="5" t="s">
        <v>333</v>
      </c>
      <c r="B20">
        <v>118</v>
      </c>
      <c r="C20">
        <v>90</v>
      </c>
      <c r="D20" s="24">
        <v>26</v>
      </c>
      <c r="E20" s="21">
        <v>1</v>
      </c>
      <c r="F20">
        <v>15</v>
      </c>
      <c r="G20">
        <v>19.5</v>
      </c>
      <c r="H20">
        <v>2.6916063060436417</v>
      </c>
      <c r="J20" s="5" t="s">
        <v>333</v>
      </c>
      <c r="K20">
        <f t="shared" si="1"/>
        <v>43.839992399723094</v>
      </c>
      <c r="L20">
        <f t="shared" si="1"/>
        <v>33.437282338771851</v>
      </c>
      <c r="M20">
        <f t="shared" si="2"/>
        <v>9.6596593423118673</v>
      </c>
      <c r="N20">
        <f t="shared" si="3"/>
        <v>0.37152535931968722</v>
      </c>
      <c r="O20">
        <f t="shared" si="4"/>
        <v>5.5728803897953085</v>
      </c>
    </row>
    <row r="21" spans="1:15" ht="16.5" x14ac:dyDescent="0.3">
      <c r="A21" s="5" t="s">
        <v>334</v>
      </c>
      <c r="B21">
        <v>129</v>
      </c>
      <c r="C21">
        <v>105</v>
      </c>
      <c r="D21" s="24">
        <v>24</v>
      </c>
      <c r="E21" s="21">
        <v>2</v>
      </c>
      <c r="F21">
        <v>17</v>
      </c>
      <c r="G21">
        <v>32</v>
      </c>
      <c r="H21">
        <v>3.1748021039363987</v>
      </c>
      <c r="J21" s="5" t="s">
        <v>334</v>
      </c>
      <c r="K21">
        <f t="shared" si="1"/>
        <v>40.63245385910966</v>
      </c>
      <c r="L21">
        <f t="shared" si="1"/>
        <v>33.072927559740421</v>
      </c>
      <c r="M21">
        <f t="shared" si="2"/>
        <v>7.5595262993692396</v>
      </c>
      <c r="N21">
        <f t="shared" si="3"/>
        <v>0.6299605249474366</v>
      </c>
      <c r="O21">
        <f t="shared" si="4"/>
        <v>5.3546644620532113</v>
      </c>
    </row>
    <row r="22" spans="1:15" ht="16.5" x14ac:dyDescent="0.3">
      <c r="A22" s="5" t="s">
        <v>101</v>
      </c>
      <c r="B22">
        <v>250</v>
      </c>
      <c r="C22">
        <v>230</v>
      </c>
      <c r="D22" s="24">
        <v>43</v>
      </c>
      <c r="E22" s="21">
        <v>3</v>
      </c>
      <c r="F22">
        <v>32</v>
      </c>
      <c r="G22">
        <v>250</v>
      </c>
      <c r="H22">
        <v>6.2996052494743653</v>
      </c>
      <c r="J22" s="5" t="s">
        <v>101</v>
      </c>
      <c r="K22">
        <f t="shared" si="1"/>
        <v>39.685026299204992</v>
      </c>
      <c r="L22">
        <f t="shared" si="1"/>
        <v>36.510224195268592</v>
      </c>
      <c r="M22">
        <f t="shared" si="2"/>
        <v>6.8258245234632584</v>
      </c>
      <c r="N22">
        <f t="shared" si="3"/>
        <v>0.47622031559045991</v>
      </c>
      <c r="O22">
        <f t="shared" si="4"/>
        <v>5.079683366298239</v>
      </c>
    </row>
    <row r="23" spans="1:15" ht="16.5" x14ac:dyDescent="0.3">
      <c r="A23" s="5" t="s">
        <v>102</v>
      </c>
      <c r="B23">
        <v>30</v>
      </c>
      <c r="C23">
        <v>170</v>
      </c>
      <c r="D23" s="24">
        <v>91</v>
      </c>
      <c r="E23" s="21">
        <v>1</v>
      </c>
      <c r="F23">
        <v>30</v>
      </c>
      <c r="G23">
        <v>950</v>
      </c>
      <c r="H23">
        <v>9.8304757249155852</v>
      </c>
      <c r="J23" s="5" t="s">
        <v>102</v>
      </c>
      <c r="K23">
        <f t="shared" si="1"/>
        <v>3.0517343045733032</v>
      </c>
      <c r="L23">
        <f t="shared" si="1"/>
        <v>17.293161059248717</v>
      </c>
      <c r="M23">
        <f t="shared" si="2"/>
        <v>9.256927390539019</v>
      </c>
      <c r="N23">
        <f t="shared" si="3"/>
        <v>0.10172447681911009</v>
      </c>
      <c r="O23">
        <f t="shared" si="4"/>
        <v>3.0517343045733032</v>
      </c>
    </row>
    <row r="24" spans="1:15" ht="16.5" x14ac:dyDescent="0.3">
      <c r="A24" s="5" t="s">
        <v>90</v>
      </c>
      <c r="B24">
        <v>160</v>
      </c>
      <c r="C24">
        <v>120</v>
      </c>
      <c r="D24" s="24">
        <v>35</v>
      </c>
      <c r="E24" s="21">
        <v>1</v>
      </c>
      <c r="F24">
        <v>22</v>
      </c>
      <c r="G24">
        <v>49</v>
      </c>
      <c r="H24">
        <v>3.6593057100229709</v>
      </c>
      <c r="J24" s="5" t="s">
        <v>90</v>
      </c>
      <c r="K24">
        <f t="shared" si="1"/>
        <v>43.724141320511755</v>
      </c>
      <c r="L24">
        <f t="shared" si="1"/>
        <v>32.793105990383822</v>
      </c>
      <c r="M24">
        <f t="shared" si="2"/>
        <v>9.564655913861948</v>
      </c>
      <c r="N24">
        <f t="shared" si="3"/>
        <v>0.27327588325319851</v>
      </c>
      <c r="O24">
        <f t="shared" si="4"/>
        <v>6.0120694315703664</v>
      </c>
    </row>
    <row r="25" spans="1:15" ht="16.5" x14ac:dyDescent="0.3">
      <c r="A25" s="5" t="s">
        <v>91</v>
      </c>
      <c r="B25">
        <v>188</v>
      </c>
      <c r="C25">
        <v>156</v>
      </c>
      <c r="D25" s="24">
        <v>35</v>
      </c>
      <c r="E25" s="21">
        <v>1</v>
      </c>
      <c r="F25">
        <v>26</v>
      </c>
      <c r="G25">
        <v>95</v>
      </c>
      <c r="H25">
        <v>4.5629026353869664</v>
      </c>
      <c r="J25" s="5" t="s">
        <v>91</v>
      </c>
      <c r="K25">
        <f t="shared" si="1"/>
        <v>41.201843436673784</v>
      </c>
      <c r="L25">
        <f t="shared" si="1"/>
        <v>34.188763702771865</v>
      </c>
      <c r="M25">
        <f t="shared" si="2"/>
        <v>7.6705559589552257</v>
      </c>
      <c r="N25">
        <f t="shared" si="3"/>
        <v>0.21915874168443503</v>
      </c>
      <c r="O25">
        <f t="shared" si="4"/>
        <v>5.6981272837953112</v>
      </c>
    </row>
    <row r="26" spans="1:15" ht="16.5" x14ac:dyDescent="0.3">
      <c r="A26" s="5" t="s">
        <v>335</v>
      </c>
      <c r="B26">
        <v>110</v>
      </c>
      <c r="C26">
        <v>95</v>
      </c>
      <c r="D26" s="24">
        <v>29</v>
      </c>
      <c r="E26" s="21">
        <v>1</v>
      </c>
      <c r="F26">
        <v>17</v>
      </c>
      <c r="G26">
        <v>30</v>
      </c>
      <c r="H26">
        <v>3.1072325059538586</v>
      </c>
      <c r="J26" s="5" t="s">
        <v>335</v>
      </c>
      <c r="K26">
        <f t="shared" si="1"/>
        <v>35.401277435539761</v>
      </c>
      <c r="L26">
        <f t="shared" si="1"/>
        <v>30.573830512511613</v>
      </c>
      <c r="M26">
        <f t="shared" si="2"/>
        <v>9.3330640511877547</v>
      </c>
      <c r="N26">
        <f t="shared" si="3"/>
        <v>0.3218297948685433</v>
      </c>
      <c r="O26">
        <f t="shared" si="4"/>
        <v>5.4711065127652354</v>
      </c>
    </row>
    <row r="27" spans="1:15" ht="16.5" x14ac:dyDescent="0.3">
      <c r="A27" s="5" t="s">
        <v>93</v>
      </c>
      <c r="B27">
        <v>67</v>
      </c>
      <c r="C27">
        <v>72</v>
      </c>
      <c r="D27" s="24">
        <v>23</v>
      </c>
      <c r="E27" s="21">
        <v>2</v>
      </c>
      <c r="F27">
        <v>15</v>
      </c>
      <c r="G27">
        <v>20</v>
      </c>
      <c r="H27">
        <v>2.7144176165949063</v>
      </c>
      <c r="J27" s="5" t="s">
        <v>93</v>
      </c>
      <c r="K27">
        <f t="shared" si="1"/>
        <v>24.683011040890591</v>
      </c>
      <c r="L27">
        <f t="shared" si="1"/>
        <v>26.525026790210784</v>
      </c>
      <c r="M27">
        <f t="shared" si="2"/>
        <v>8.4732724468728904</v>
      </c>
      <c r="N27">
        <f t="shared" si="3"/>
        <v>0.73680629972807743</v>
      </c>
      <c r="O27">
        <f t="shared" si="4"/>
        <v>5.5260472479605802</v>
      </c>
    </row>
    <row r="28" spans="1:15" ht="16.5" x14ac:dyDescent="0.3">
      <c r="A28" s="5" t="s">
        <v>336</v>
      </c>
      <c r="B28">
        <v>102</v>
      </c>
      <c r="C28">
        <v>76</v>
      </c>
      <c r="D28" s="24">
        <v>23</v>
      </c>
      <c r="E28" s="21">
        <v>1</v>
      </c>
      <c r="F28">
        <v>15</v>
      </c>
      <c r="G28">
        <v>17.5</v>
      </c>
      <c r="H28">
        <v>2.5962470509255522</v>
      </c>
      <c r="J28" s="5" t="s">
        <v>336</v>
      </c>
      <c r="K28">
        <f t="shared" si="1"/>
        <v>39.287478425305245</v>
      </c>
      <c r="L28">
        <f t="shared" si="1"/>
        <v>29.273023140423515</v>
      </c>
      <c r="M28">
        <f t="shared" si="2"/>
        <v>8.8589412135492225</v>
      </c>
      <c r="N28">
        <f t="shared" si="3"/>
        <v>0.38517135711083572</v>
      </c>
      <c r="O28">
        <f t="shared" si="4"/>
        <v>5.7775703566625358</v>
      </c>
    </row>
    <row r="29" spans="1:15" ht="16.5" x14ac:dyDescent="0.3">
      <c r="A29" s="5" t="s">
        <v>360</v>
      </c>
      <c r="B29">
        <v>120</v>
      </c>
      <c r="C29">
        <v>75</v>
      </c>
      <c r="D29" s="24">
        <v>27</v>
      </c>
      <c r="E29" s="21">
        <v>2</v>
      </c>
      <c r="F29">
        <v>15</v>
      </c>
      <c r="G29">
        <v>16</v>
      </c>
      <c r="H29">
        <v>2.5198420997897459</v>
      </c>
      <c r="J29" s="5" t="s">
        <v>360</v>
      </c>
      <c r="K29">
        <f t="shared" si="1"/>
        <v>47.622031559045993</v>
      </c>
      <c r="L29">
        <f t="shared" si="1"/>
        <v>29.763769724403744</v>
      </c>
      <c r="M29">
        <f t="shared" si="2"/>
        <v>10.714957100785348</v>
      </c>
      <c r="N29">
        <f t="shared" si="3"/>
        <v>0.7937005259840999</v>
      </c>
      <c r="O29">
        <f t="shared" si="4"/>
        <v>5.9527539448807492</v>
      </c>
    </row>
    <row r="30" spans="1:15" ht="16.5" x14ac:dyDescent="0.3">
      <c r="A30" s="5" t="s">
        <v>96</v>
      </c>
      <c r="B30">
        <v>250</v>
      </c>
      <c r="C30">
        <v>230</v>
      </c>
      <c r="D30" s="24">
        <v>44</v>
      </c>
      <c r="E30" s="21">
        <v>4</v>
      </c>
      <c r="F30">
        <v>40</v>
      </c>
      <c r="G30">
        <v>145</v>
      </c>
      <c r="H30">
        <v>5.2535878724929006</v>
      </c>
      <c r="J30" s="5" t="s">
        <v>96</v>
      </c>
      <c r="K30">
        <f t="shared" si="1"/>
        <v>47.58652678276637</v>
      </c>
      <c r="L30">
        <f t="shared" si="1"/>
        <v>43.77960464014506</v>
      </c>
      <c r="M30">
        <f t="shared" si="2"/>
        <v>8.3752287137668802</v>
      </c>
      <c r="N30">
        <f t="shared" si="3"/>
        <v>0.76138442852426191</v>
      </c>
      <c r="O30">
        <f t="shared" si="4"/>
        <v>7.6138442852426191</v>
      </c>
    </row>
    <row r="31" spans="1:15" ht="16.5" x14ac:dyDescent="0.3">
      <c r="A31" s="5" t="s">
        <v>97</v>
      </c>
      <c r="B31">
        <v>161</v>
      </c>
      <c r="C31">
        <v>118</v>
      </c>
      <c r="D31" s="24">
        <v>35</v>
      </c>
      <c r="E31" s="21">
        <v>1</v>
      </c>
      <c r="F31">
        <v>23</v>
      </c>
      <c r="G31">
        <v>73</v>
      </c>
      <c r="H31">
        <v>4.179339196381231</v>
      </c>
      <c r="J31" s="5" t="s">
        <v>97</v>
      </c>
      <c r="K31">
        <f t="shared" si="1"/>
        <v>38.522836370736613</v>
      </c>
      <c r="L31">
        <f t="shared" si="1"/>
        <v>28.234128520167204</v>
      </c>
      <c r="M31">
        <f t="shared" si="2"/>
        <v>8.3745296458123057</v>
      </c>
      <c r="N31">
        <f t="shared" si="3"/>
        <v>0.23927227559463732</v>
      </c>
      <c r="O31">
        <f t="shared" si="4"/>
        <v>5.5032623386766586</v>
      </c>
    </row>
    <row r="32" spans="1:15" ht="16.5" x14ac:dyDescent="0.3">
      <c r="A32" s="5" t="s">
        <v>27</v>
      </c>
      <c r="B32">
        <v>93</v>
      </c>
      <c r="C32">
        <v>127</v>
      </c>
      <c r="D32" s="24">
        <v>28</v>
      </c>
      <c r="E32" s="21">
        <v>3</v>
      </c>
      <c r="F32">
        <v>20</v>
      </c>
      <c r="G32">
        <v>37.5</v>
      </c>
      <c r="H32">
        <v>3.3471647504108475</v>
      </c>
      <c r="J32" s="5" t="s">
        <v>27</v>
      </c>
      <c r="K32">
        <f t="shared" si="1"/>
        <v>27.784709428654423</v>
      </c>
      <c r="L32">
        <f t="shared" si="1"/>
        <v>37.94256018751733</v>
      </c>
      <c r="M32">
        <f t="shared" si="2"/>
        <v>8.3652888602400406</v>
      </c>
      <c r="N32">
        <f t="shared" si="3"/>
        <v>0.89628094931143298</v>
      </c>
      <c r="O32">
        <f t="shared" si="4"/>
        <v>5.9752063287428863</v>
      </c>
    </row>
    <row r="33" spans="1:15" ht="16.5" x14ac:dyDescent="0.3">
      <c r="A33" s="5" t="s">
        <v>28</v>
      </c>
      <c r="B33">
        <v>360</v>
      </c>
      <c r="C33">
        <v>330</v>
      </c>
      <c r="D33" s="24">
        <v>60</v>
      </c>
      <c r="E33" s="21">
        <v>4</v>
      </c>
      <c r="F33">
        <v>40</v>
      </c>
      <c r="G33">
        <v>1000</v>
      </c>
      <c r="H33">
        <v>9.9999999999999982</v>
      </c>
      <c r="J33" s="5" t="s">
        <v>28</v>
      </c>
      <c r="K33">
        <f t="shared" si="1"/>
        <v>36.000000000000007</v>
      </c>
      <c r="L33">
        <f t="shared" si="1"/>
        <v>33.000000000000007</v>
      </c>
      <c r="M33">
        <f t="shared" si="2"/>
        <v>6.0000000000000009</v>
      </c>
      <c r="N33">
        <f t="shared" si="3"/>
        <v>0.40000000000000008</v>
      </c>
      <c r="O33">
        <f t="shared" si="4"/>
        <v>4.0000000000000009</v>
      </c>
    </row>
    <row r="34" spans="1:15" ht="16.5" x14ac:dyDescent="0.3">
      <c r="A34" s="5" t="s">
        <v>337</v>
      </c>
      <c r="B34">
        <v>125</v>
      </c>
      <c r="C34">
        <v>106</v>
      </c>
      <c r="D34" s="24">
        <v>26.5</v>
      </c>
      <c r="E34" s="21">
        <v>1.5</v>
      </c>
      <c r="F34">
        <v>17</v>
      </c>
      <c r="G34">
        <v>24.5</v>
      </c>
      <c r="H34">
        <v>2.9043928667818522</v>
      </c>
      <c r="J34" s="5" t="s">
        <v>337</v>
      </c>
      <c r="K34">
        <f t="shared" si="1"/>
        <v>43.038254717414823</v>
      </c>
      <c r="L34">
        <f t="shared" si="1"/>
        <v>36.49644000036777</v>
      </c>
      <c r="M34">
        <f t="shared" si="2"/>
        <v>9.1241100000919424</v>
      </c>
      <c r="N34">
        <f t="shared" si="3"/>
        <v>0.51645905660897784</v>
      </c>
      <c r="O34">
        <f t="shared" si="4"/>
        <v>5.8532026415684157</v>
      </c>
    </row>
    <row r="35" spans="1:15" ht="16.5" x14ac:dyDescent="0.3">
      <c r="A35" s="5" t="s">
        <v>361</v>
      </c>
      <c r="B35">
        <v>110</v>
      </c>
      <c r="C35">
        <v>85</v>
      </c>
      <c r="D35" s="24">
        <v>26</v>
      </c>
      <c r="E35" s="21">
        <v>1.5</v>
      </c>
      <c r="F35">
        <v>12</v>
      </c>
      <c r="G35">
        <v>5.5</v>
      </c>
      <c r="H35">
        <v>1.7651741676630315</v>
      </c>
      <c r="J35" s="5" t="s">
        <v>361</v>
      </c>
      <c r="K35">
        <f t="shared" si="1"/>
        <v>62.316796843697524</v>
      </c>
      <c r="L35">
        <f t="shared" si="1"/>
        <v>48.1538884701299</v>
      </c>
      <c r="M35">
        <f t="shared" si="2"/>
        <v>14.729424708510324</v>
      </c>
      <c r="N35">
        <f t="shared" si="3"/>
        <v>0.84977450241405716</v>
      </c>
      <c r="O35">
        <f t="shared" si="4"/>
        <v>6.7981960193124573</v>
      </c>
    </row>
    <row r="36" spans="1:15" ht="16.5" x14ac:dyDescent="0.3">
      <c r="A36" s="5" t="s">
        <v>338</v>
      </c>
      <c r="B36">
        <v>120</v>
      </c>
      <c r="C36">
        <v>90</v>
      </c>
      <c r="D36" s="24">
        <v>26.5</v>
      </c>
      <c r="E36" s="21">
        <v>2</v>
      </c>
      <c r="F36">
        <v>14</v>
      </c>
      <c r="G36">
        <v>8.5</v>
      </c>
      <c r="H36">
        <v>2.040827550958674</v>
      </c>
      <c r="J36" s="5" t="s">
        <v>338</v>
      </c>
      <c r="K36">
        <f t="shared" si="1"/>
        <v>58.799676603557359</v>
      </c>
      <c r="L36">
        <f t="shared" si="1"/>
        <v>44.099757452668015</v>
      </c>
      <c r="M36">
        <f t="shared" si="2"/>
        <v>12.984928583285583</v>
      </c>
      <c r="N36">
        <f t="shared" si="3"/>
        <v>0.97999461005928923</v>
      </c>
      <c r="O36">
        <f t="shared" si="4"/>
        <v>6.8599622704150249</v>
      </c>
    </row>
    <row r="37" spans="1:15" ht="16.5" x14ac:dyDescent="0.3">
      <c r="A37" s="5" t="s">
        <v>32</v>
      </c>
      <c r="B37">
        <v>90</v>
      </c>
      <c r="C37">
        <v>125</v>
      </c>
      <c r="D37" s="24">
        <v>28</v>
      </c>
      <c r="E37" s="21">
        <v>3</v>
      </c>
      <c r="F37">
        <v>15</v>
      </c>
      <c r="G37">
        <v>34.5</v>
      </c>
      <c r="H37">
        <v>3.2554150357632166</v>
      </c>
      <c r="J37" s="5" t="s">
        <v>32</v>
      </c>
      <c r="K37">
        <f t="shared" si="1"/>
        <v>27.646244491495363</v>
      </c>
      <c r="L37">
        <f t="shared" si="1"/>
        <v>38.397561793743556</v>
      </c>
      <c r="M37">
        <f t="shared" si="2"/>
        <v>8.6010538417985565</v>
      </c>
      <c r="N37">
        <f t="shared" si="3"/>
        <v>0.9215414830498454</v>
      </c>
      <c r="O37">
        <f t="shared" si="4"/>
        <v>4.6077074152492266</v>
      </c>
    </row>
    <row r="38" spans="1:15" ht="16.5" x14ac:dyDescent="0.3">
      <c r="A38" s="5" t="s">
        <v>339</v>
      </c>
      <c r="B38">
        <v>150</v>
      </c>
      <c r="C38">
        <v>103</v>
      </c>
      <c r="D38" s="24">
        <v>30</v>
      </c>
      <c r="E38" s="21">
        <v>2</v>
      </c>
      <c r="F38">
        <v>22</v>
      </c>
      <c r="G38">
        <v>21</v>
      </c>
      <c r="H38">
        <v>2.7589241763811208</v>
      </c>
      <c r="J38" s="5" t="s">
        <v>339</v>
      </c>
      <c r="K38">
        <f t="shared" si="1"/>
        <v>54.369018650144604</v>
      </c>
      <c r="L38">
        <f t="shared" si="1"/>
        <v>37.333392806432627</v>
      </c>
      <c r="M38">
        <f t="shared" si="2"/>
        <v>10.873803730028921</v>
      </c>
      <c r="N38">
        <f t="shared" si="3"/>
        <v>0.72492024866859472</v>
      </c>
      <c r="O38">
        <f t="shared" si="4"/>
        <v>7.9741227353545421</v>
      </c>
    </row>
    <row r="39" spans="1:15" ht="16.5" x14ac:dyDescent="0.3">
      <c r="A39" s="5" t="s">
        <v>340</v>
      </c>
      <c r="B39">
        <v>133</v>
      </c>
      <c r="C39">
        <v>90</v>
      </c>
      <c r="D39" s="24">
        <v>29</v>
      </c>
      <c r="E39" s="21">
        <v>2</v>
      </c>
      <c r="F39">
        <v>16.5</v>
      </c>
      <c r="G39">
        <v>15</v>
      </c>
      <c r="H39">
        <v>2.4662120743304703</v>
      </c>
      <c r="J39" s="5" t="s">
        <v>340</v>
      </c>
      <c r="K39">
        <f t="shared" si="1"/>
        <v>53.928857694084144</v>
      </c>
      <c r="L39">
        <f t="shared" si="1"/>
        <v>36.493211973440395</v>
      </c>
      <c r="M39">
        <f t="shared" si="2"/>
        <v>11.758923858108572</v>
      </c>
      <c r="N39">
        <f t="shared" si="3"/>
        <v>0.81096026607645333</v>
      </c>
      <c r="O39">
        <f t="shared" si="4"/>
        <v>6.6904221951307399</v>
      </c>
    </row>
    <row r="40" spans="1:15" ht="16.5" x14ac:dyDescent="0.3">
      <c r="A40" s="5" t="s">
        <v>48</v>
      </c>
      <c r="B40">
        <v>85</v>
      </c>
      <c r="C40">
        <v>95</v>
      </c>
      <c r="D40" s="24">
        <v>25</v>
      </c>
      <c r="E40" s="21">
        <v>2.5</v>
      </c>
      <c r="F40">
        <v>18</v>
      </c>
      <c r="G40">
        <v>45</v>
      </c>
      <c r="H40">
        <v>3.5568933044900626</v>
      </c>
      <c r="J40" s="5" t="s">
        <v>48</v>
      </c>
      <c r="K40">
        <f t="shared" si="1"/>
        <v>23.897258850216229</v>
      </c>
      <c r="L40">
        <f t="shared" si="1"/>
        <v>26.708701067888729</v>
      </c>
      <c r="M40">
        <f t="shared" si="2"/>
        <v>7.0286055441812438</v>
      </c>
      <c r="N40">
        <f t="shared" si="3"/>
        <v>0.70286055441812445</v>
      </c>
      <c r="O40">
        <f t="shared" si="4"/>
        <v>5.0605959918104961</v>
      </c>
    </row>
    <row r="41" spans="1:15" ht="16.5" x14ac:dyDescent="0.3">
      <c r="A41" s="5" t="s">
        <v>49</v>
      </c>
      <c r="B41">
        <v>80</v>
      </c>
      <c r="C41">
        <v>90</v>
      </c>
      <c r="D41" s="24">
        <v>25</v>
      </c>
      <c r="E41" s="21">
        <v>2.5</v>
      </c>
      <c r="F41">
        <v>16</v>
      </c>
      <c r="G41">
        <v>44</v>
      </c>
      <c r="H41">
        <v>3.5303483353260625</v>
      </c>
      <c r="J41" s="5" t="s">
        <v>49</v>
      </c>
      <c r="K41">
        <f t="shared" si="1"/>
        <v>22.660653397708192</v>
      </c>
      <c r="L41">
        <f t="shared" si="1"/>
        <v>25.493235072421715</v>
      </c>
      <c r="M41">
        <f t="shared" si="2"/>
        <v>7.0814541867838106</v>
      </c>
      <c r="N41">
        <f t="shared" si="3"/>
        <v>0.70814541867838099</v>
      </c>
      <c r="O41">
        <f t="shared" si="4"/>
        <v>4.5321306795416385</v>
      </c>
    </row>
    <row r="42" spans="1:15" ht="16.5" x14ac:dyDescent="0.3">
      <c r="A42" s="5" t="s">
        <v>50</v>
      </c>
      <c r="B42">
        <v>240</v>
      </c>
      <c r="C42">
        <v>200</v>
      </c>
      <c r="D42" s="24">
        <v>46</v>
      </c>
      <c r="E42" s="21">
        <v>6</v>
      </c>
      <c r="F42">
        <v>30</v>
      </c>
      <c r="G42">
        <v>250</v>
      </c>
      <c r="H42">
        <v>6.2996052494743653</v>
      </c>
      <c r="J42" s="5" t="s">
        <v>50</v>
      </c>
      <c r="K42">
        <f t="shared" si="1"/>
        <v>38.097625247236792</v>
      </c>
      <c r="L42">
        <f t="shared" si="1"/>
        <v>31.748021039363991</v>
      </c>
      <c r="M42">
        <f t="shared" si="2"/>
        <v>7.3020448390537185</v>
      </c>
      <c r="N42">
        <f t="shared" si="3"/>
        <v>0.95244063118091982</v>
      </c>
      <c r="O42">
        <f t="shared" si="4"/>
        <v>4.762203155904599</v>
      </c>
    </row>
    <row r="43" spans="1:15" ht="16.5" x14ac:dyDescent="0.3">
      <c r="A43" s="5" t="s">
        <v>51</v>
      </c>
      <c r="B43">
        <v>83</v>
      </c>
      <c r="C43">
        <v>120</v>
      </c>
      <c r="D43" s="24">
        <v>26</v>
      </c>
      <c r="E43" s="21">
        <v>3</v>
      </c>
      <c r="F43">
        <v>16</v>
      </c>
      <c r="G43">
        <v>49.5</v>
      </c>
      <c r="H43">
        <v>3.671710231024981</v>
      </c>
      <c r="J43" s="5" t="s">
        <v>51</v>
      </c>
      <c r="K43">
        <f t="shared" si="1"/>
        <v>22.605269691129745</v>
      </c>
      <c r="L43">
        <f t="shared" si="1"/>
        <v>32.682317625729752</v>
      </c>
      <c r="M43">
        <f t="shared" si="2"/>
        <v>7.0811688189081137</v>
      </c>
      <c r="N43">
        <f t="shared" si="3"/>
        <v>0.81705794064324389</v>
      </c>
      <c r="O43">
        <f t="shared" si="4"/>
        <v>4.3576423500973007</v>
      </c>
    </row>
    <row r="44" spans="1:15" ht="16.5" x14ac:dyDescent="0.3">
      <c r="A44" s="5" t="s">
        <v>52</v>
      </c>
      <c r="B44">
        <v>85</v>
      </c>
      <c r="C44">
        <v>120</v>
      </c>
      <c r="D44" s="24">
        <v>27</v>
      </c>
      <c r="E44" s="21">
        <v>3</v>
      </c>
      <c r="F44">
        <v>17</v>
      </c>
      <c r="G44">
        <v>44</v>
      </c>
      <c r="H44">
        <v>3.5303483353260625</v>
      </c>
      <c r="J44" s="5" t="s">
        <v>52</v>
      </c>
      <c r="K44">
        <f t="shared" si="1"/>
        <v>24.076944235064953</v>
      </c>
      <c r="L44">
        <f t="shared" si="1"/>
        <v>33.990980096562289</v>
      </c>
      <c r="M44">
        <f t="shared" si="2"/>
        <v>7.6479705217265153</v>
      </c>
      <c r="N44">
        <f t="shared" si="3"/>
        <v>0.84977450241405728</v>
      </c>
      <c r="O44">
        <f t="shared" si="4"/>
        <v>4.8153888470129909</v>
      </c>
    </row>
    <row r="45" spans="1:15" ht="16.5" x14ac:dyDescent="0.3">
      <c r="A45" s="5" t="s">
        <v>53</v>
      </c>
      <c r="B45">
        <v>87</v>
      </c>
      <c r="C45">
        <v>100</v>
      </c>
      <c r="D45" s="24">
        <v>27</v>
      </c>
      <c r="E45" s="21">
        <v>3</v>
      </c>
      <c r="F45">
        <v>15</v>
      </c>
      <c r="G45">
        <v>33</v>
      </c>
      <c r="H45">
        <v>3.2075343299958265</v>
      </c>
      <c r="J45" s="5" t="s">
        <v>53</v>
      </c>
      <c r="K45">
        <f t="shared" si="1"/>
        <v>27.123637987722862</v>
      </c>
      <c r="L45">
        <f t="shared" si="1"/>
        <v>31.176595388187199</v>
      </c>
      <c r="M45">
        <f t="shared" si="2"/>
        <v>8.4176807548105437</v>
      </c>
      <c r="N45">
        <f t="shared" si="3"/>
        <v>0.9352978616456159</v>
      </c>
      <c r="O45">
        <f t="shared" si="4"/>
        <v>4.6764893082280796</v>
      </c>
    </row>
    <row r="46" spans="1:15" ht="16.5" x14ac:dyDescent="0.3">
      <c r="A46" s="5" t="s">
        <v>341</v>
      </c>
      <c r="B46">
        <v>130</v>
      </c>
      <c r="C46">
        <v>85</v>
      </c>
      <c r="D46" s="24">
        <v>25</v>
      </c>
      <c r="E46" s="21">
        <v>1</v>
      </c>
      <c r="F46">
        <v>15</v>
      </c>
      <c r="G46">
        <v>25</v>
      </c>
      <c r="H46">
        <v>2.9240177382128656</v>
      </c>
      <c r="J46" s="5" t="s">
        <v>341</v>
      </c>
      <c r="K46">
        <f t="shared" si="1"/>
        <v>44.459374613594129</v>
      </c>
      <c r="L46">
        <f t="shared" si="1"/>
        <v>29.069591093503853</v>
      </c>
      <c r="M46">
        <f t="shared" si="2"/>
        <v>8.5498797333834862</v>
      </c>
      <c r="N46">
        <f t="shared" si="3"/>
        <v>0.34199518933533946</v>
      </c>
      <c r="O46">
        <f t="shared" si="4"/>
        <v>5.1299278400300921</v>
      </c>
    </row>
    <row r="47" spans="1:15" ht="16.5" x14ac:dyDescent="0.3">
      <c r="A47" s="5" t="s">
        <v>55</v>
      </c>
      <c r="B47">
        <v>79</v>
      </c>
      <c r="C47">
        <v>80</v>
      </c>
      <c r="D47" s="24">
        <v>26</v>
      </c>
      <c r="E47" s="21">
        <v>2</v>
      </c>
      <c r="F47">
        <v>15</v>
      </c>
      <c r="G47">
        <v>22.5</v>
      </c>
      <c r="H47">
        <v>2.8231080866430851</v>
      </c>
      <c r="J47" s="5" t="s">
        <v>55</v>
      </c>
      <c r="K47">
        <f t="shared" si="1"/>
        <v>27.983342321808763</v>
      </c>
      <c r="L47">
        <f t="shared" si="1"/>
        <v>28.337561844869633</v>
      </c>
      <c r="M47">
        <f t="shared" si="2"/>
        <v>9.2097075995826305</v>
      </c>
      <c r="N47">
        <f t="shared" si="3"/>
        <v>0.7084390461217408</v>
      </c>
      <c r="O47">
        <f t="shared" si="4"/>
        <v>5.3132928459130557</v>
      </c>
    </row>
    <row r="48" spans="1:15" ht="16.5" x14ac:dyDescent="0.3">
      <c r="A48" s="5" t="s">
        <v>56</v>
      </c>
      <c r="B48">
        <v>165</v>
      </c>
      <c r="C48">
        <v>135</v>
      </c>
      <c r="D48" s="24">
        <v>36</v>
      </c>
      <c r="E48" s="21">
        <v>1</v>
      </c>
      <c r="F48">
        <v>21</v>
      </c>
      <c r="G48">
        <v>73</v>
      </c>
      <c r="H48">
        <v>4.179339196381231</v>
      </c>
      <c r="J48" s="5" t="s">
        <v>56</v>
      </c>
      <c r="K48">
        <f t="shared" si="1"/>
        <v>39.479925473115159</v>
      </c>
      <c r="L48">
        <f t="shared" si="1"/>
        <v>32.30175720527604</v>
      </c>
      <c r="M48">
        <f t="shared" si="2"/>
        <v>8.6138019214069441</v>
      </c>
      <c r="N48">
        <f t="shared" si="3"/>
        <v>0.23927227559463732</v>
      </c>
      <c r="O48">
        <f t="shared" si="4"/>
        <v>5.0247177874873836</v>
      </c>
    </row>
    <row r="49" spans="1:15" ht="16.5" x14ac:dyDescent="0.3">
      <c r="A49" s="5" t="s">
        <v>342</v>
      </c>
      <c r="B49">
        <v>122</v>
      </c>
      <c r="C49">
        <v>90</v>
      </c>
      <c r="D49" s="24">
        <v>25</v>
      </c>
      <c r="E49" s="21">
        <v>1</v>
      </c>
      <c r="F49">
        <v>15</v>
      </c>
      <c r="G49">
        <v>21</v>
      </c>
      <c r="H49">
        <v>2.7589241763811208</v>
      </c>
      <c r="J49" s="5" t="s">
        <v>342</v>
      </c>
      <c r="K49">
        <f t="shared" si="1"/>
        <v>44.220135168784282</v>
      </c>
      <c r="L49">
        <f t="shared" si="1"/>
        <v>32.621411190086761</v>
      </c>
      <c r="M49">
        <f t="shared" si="2"/>
        <v>9.0615031083574351</v>
      </c>
      <c r="N49">
        <f t="shared" si="3"/>
        <v>0.36246012433429736</v>
      </c>
      <c r="O49">
        <f t="shared" si="4"/>
        <v>5.4369018650144607</v>
      </c>
    </row>
    <row r="50" spans="1:15" ht="16.5" x14ac:dyDescent="0.3">
      <c r="A50" s="5" t="s">
        <v>39</v>
      </c>
      <c r="B50">
        <v>80</v>
      </c>
      <c r="C50">
        <v>100</v>
      </c>
      <c r="D50" s="24">
        <v>20</v>
      </c>
      <c r="E50" s="21">
        <v>2</v>
      </c>
      <c r="F50">
        <v>15</v>
      </c>
      <c r="G50">
        <v>30</v>
      </c>
      <c r="H50">
        <v>3.1072325059538586</v>
      </c>
      <c r="J50" s="5" t="s">
        <v>39</v>
      </c>
      <c r="K50">
        <f t="shared" si="1"/>
        <v>25.746383589483461</v>
      </c>
      <c r="L50">
        <f t="shared" si="1"/>
        <v>32.182979486854329</v>
      </c>
      <c r="M50">
        <f t="shared" si="2"/>
        <v>6.4365958973708652</v>
      </c>
      <c r="N50">
        <f t="shared" si="3"/>
        <v>0.64365958973708659</v>
      </c>
      <c r="O50">
        <f t="shared" si="4"/>
        <v>4.8274469230281492</v>
      </c>
    </row>
    <row r="51" spans="1:15" ht="16.5" x14ac:dyDescent="0.3">
      <c r="A51" s="5" t="s">
        <v>58</v>
      </c>
      <c r="B51">
        <v>74</v>
      </c>
      <c r="C51">
        <v>100</v>
      </c>
      <c r="D51" s="24">
        <v>25</v>
      </c>
      <c r="E51" s="21">
        <v>3</v>
      </c>
      <c r="F51">
        <v>17</v>
      </c>
      <c r="G51">
        <v>42</v>
      </c>
      <c r="H51">
        <v>3.4760266448864496</v>
      </c>
      <c r="J51" s="5" t="s">
        <v>58</v>
      </c>
      <c r="K51">
        <f t="shared" si="1"/>
        <v>21.288674558597158</v>
      </c>
      <c r="L51">
        <f t="shared" si="1"/>
        <v>28.768479133239403</v>
      </c>
      <c r="M51">
        <f t="shared" si="2"/>
        <v>7.1921197833098507</v>
      </c>
      <c r="N51">
        <f t="shared" si="3"/>
        <v>0.8630543739971821</v>
      </c>
      <c r="O51">
        <f t="shared" si="4"/>
        <v>4.8906414526506987</v>
      </c>
    </row>
    <row r="52" spans="1:15" ht="16.5" x14ac:dyDescent="0.3">
      <c r="A52" s="5" t="s">
        <v>362</v>
      </c>
      <c r="B52">
        <v>120</v>
      </c>
      <c r="C52">
        <v>80</v>
      </c>
      <c r="D52" s="24">
        <v>25</v>
      </c>
      <c r="E52" s="21">
        <v>1</v>
      </c>
      <c r="F52">
        <v>15</v>
      </c>
      <c r="G52">
        <v>21</v>
      </c>
      <c r="H52">
        <v>2.7589241763811208</v>
      </c>
      <c r="J52" s="5" t="s">
        <v>362</v>
      </c>
      <c r="K52">
        <f t="shared" si="1"/>
        <v>43.495214920115686</v>
      </c>
      <c r="L52">
        <f t="shared" si="1"/>
        <v>28.996809946743788</v>
      </c>
      <c r="M52">
        <f t="shared" si="2"/>
        <v>9.0615031083574351</v>
      </c>
      <c r="N52">
        <f t="shared" si="3"/>
        <v>0.36246012433429736</v>
      </c>
      <c r="O52">
        <f t="shared" si="4"/>
        <v>5.4369018650144607</v>
      </c>
    </row>
    <row r="53" spans="1:15" ht="16.5" x14ac:dyDescent="0.3">
      <c r="A53" s="5" t="s">
        <v>60</v>
      </c>
      <c r="B53">
        <v>95</v>
      </c>
      <c r="C53">
        <v>110</v>
      </c>
      <c r="D53" s="24">
        <v>25</v>
      </c>
      <c r="E53" s="21">
        <v>2</v>
      </c>
      <c r="F53">
        <v>20</v>
      </c>
      <c r="G53">
        <v>43</v>
      </c>
      <c r="H53">
        <v>3.5033980603867239</v>
      </c>
      <c r="J53" s="5" t="s">
        <v>60</v>
      </c>
      <c r="K53">
        <f t="shared" si="1"/>
        <v>27.116530397779975</v>
      </c>
      <c r="L53">
        <f t="shared" si="1"/>
        <v>31.398087829008393</v>
      </c>
      <c r="M53">
        <f t="shared" si="2"/>
        <v>7.1359290520473619</v>
      </c>
      <c r="N53">
        <f t="shared" si="3"/>
        <v>0.57087432416378892</v>
      </c>
      <c r="O53">
        <f t="shared" si="4"/>
        <v>5.7087432416378894</v>
      </c>
    </row>
    <row r="54" spans="1:15" ht="16.5" x14ac:dyDescent="0.3">
      <c r="A54" s="5" t="s">
        <v>363</v>
      </c>
      <c r="B54">
        <v>114</v>
      </c>
      <c r="C54">
        <v>84</v>
      </c>
      <c r="D54" s="24">
        <v>25</v>
      </c>
      <c r="E54" s="21">
        <v>1</v>
      </c>
      <c r="F54">
        <v>15</v>
      </c>
      <c r="G54">
        <v>19</v>
      </c>
      <c r="H54">
        <v>2.6684016487219444</v>
      </c>
      <c r="J54" s="5" t="s">
        <v>363</v>
      </c>
      <c r="K54">
        <f t="shared" si="1"/>
        <v>42.722204153411973</v>
      </c>
      <c r="L54">
        <f t="shared" si="1"/>
        <v>31.479518849882503</v>
      </c>
      <c r="M54">
        <f t="shared" si="2"/>
        <v>9.3689044196078886</v>
      </c>
      <c r="N54">
        <f t="shared" si="3"/>
        <v>0.3747561767843155</v>
      </c>
      <c r="O54">
        <f t="shared" si="4"/>
        <v>5.6213426517647331</v>
      </c>
    </row>
    <row r="55" spans="1:15" ht="16.5" x14ac:dyDescent="0.3">
      <c r="A55" s="5" t="s">
        <v>343</v>
      </c>
      <c r="B55">
        <v>127</v>
      </c>
      <c r="C55">
        <v>90</v>
      </c>
      <c r="D55" s="24">
        <v>25</v>
      </c>
      <c r="E55" s="21">
        <v>1</v>
      </c>
      <c r="F55">
        <v>16</v>
      </c>
      <c r="G55">
        <v>22</v>
      </c>
      <c r="H55">
        <v>2.8020393306553872</v>
      </c>
      <c r="J55" s="5" t="s">
        <v>343</v>
      </c>
      <c r="K55">
        <f t="shared" si="1"/>
        <v>45.324131824479117</v>
      </c>
      <c r="L55">
        <f t="shared" si="1"/>
        <v>32.119463497662366</v>
      </c>
      <c r="M55">
        <f t="shared" si="2"/>
        <v>8.9220731937951019</v>
      </c>
      <c r="N55">
        <f t="shared" si="3"/>
        <v>0.35688292775180408</v>
      </c>
      <c r="O55">
        <f t="shared" si="4"/>
        <v>5.7101268440288653</v>
      </c>
    </row>
    <row r="56" spans="1:15" ht="16.5" x14ac:dyDescent="0.3">
      <c r="A56" s="5" t="s">
        <v>63</v>
      </c>
      <c r="B56">
        <v>200</v>
      </c>
      <c r="C56">
        <v>155</v>
      </c>
      <c r="D56" s="24">
        <v>35</v>
      </c>
      <c r="E56" s="21">
        <v>3</v>
      </c>
      <c r="F56">
        <v>20</v>
      </c>
      <c r="G56">
        <v>129</v>
      </c>
      <c r="H56">
        <v>5.05277434720856</v>
      </c>
      <c r="J56" s="5" t="s">
        <v>63</v>
      </c>
      <c r="K56">
        <f t="shared" si="1"/>
        <v>39.582214889626208</v>
      </c>
      <c r="L56">
        <f t="shared" si="1"/>
        <v>30.676216539460309</v>
      </c>
      <c r="M56">
        <f t="shared" si="2"/>
        <v>6.9268876056845858</v>
      </c>
      <c r="N56">
        <f t="shared" si="3"/>
        <v>0.59373322334439305</v>
      </c>
      <c r="O56">
        <f t="shared" si="4"/>
        <v>3.9582214889626206</v>
      </c>
    </row>
    <row r="57" spans="1:15" ht="16.5" x14ac:dyDescent="0.3">
      <c r="A57" s="5" t="s">
        <v>64</v>
      </c>
      <c r="B57">
        <v>86</v>
      </c>
      <c r="C57">
        <v>105</v>
      </c>
      <c r="D57" s="24">
        <v>25</v>
      </c>
      <c r="E57" s="21">
        <v>2</v>
      </c>
      <c r="F57">
        <v>18</v>
      </c>
      <c r="G57">
        <v>32.5</v>
      </c>
      <c r="H57">
        <v>3.1912521494299533</v>
      </c>
      <c r="J57" s="5" t="s">
        <v>64</v>
      </c>
      <c r="K57">
        <f t="shared" si="1"/>
        <v>26.948669667284673</v>
      </c>
      <c r="L57">
        <f t="shared" si="1"/>
        <v>32.902445524010361</v>
      </c>
      <c r="M57">
        <f t="shared" si="2"/>
        <v>7.833915600954847</v>
      </c>
      <c r="N57">
        <f t="shared" si="3"/>
        <v>0.62671324807638773</v>
      </c>
      <c r="O57">
        <f t="shared" si="4"/>
        <v>5.6404192326874902</v>
      </c>
    </row>
    <row r="58" spans="1:15" ht="16.5" x14ac:dyDescent="0.3">
      <c r="A58" s="5" t="s">
        <v>40</v>
      </c>
      <c r="B58">
        <v>100</v>
      </c>
      <c r="C58">
        <v>145</v>
      </c>
      <c r="D58" s="24">
        <v>32</v>
      </c>
      <c r="E58" s="21">
        <v>2</v>
      </c>
      <c r="F58">
        <v>20</v>
      </c>
      <c r="G58">
        <v>86</v>
      </c>
      <c r="H58">
        <v>4.4140049624421032</v>
      </c>
      <c r="J58" s="5" t="s">
        <v>40</v>
      </c>
      <c r="K58">
        <f t="shared" si="1"/>
        <v>22.655162567980838</v>
      </c>
      <c r="L58">
        <f t="shared" si="1"/>
        <v>32.849985723572217</v>
      </c>
      <c r="M58">
        <f t="shared" si="2"/>
        <v>7.2496520217538682</v>
      </c>
      <c r="N58">
        <f t="shared" si="3"/>
        <v>0.45310325135961677</v>
      </c>
      <c r="O58">
        <f t="shared" si="4"/>
        <v>4.531032513596168</v>
      </c>
    </row>
    <row r="59" spans="1:15" ht="16.5" x14ac:dyDescent="0.3">
      <c r="A59" s="5" t="s">
        <v>170</v>
      </c>
      <c r="B59">
        <v>115</v>
      </c>
      <c r="C59">
        <v>125</v>
      </c>
      <c r="D59" s="24">
        <v>28</v>
      </c>
      <c r="E59" s="21">
        <v>4</v>
      </c>
      <c r="F59">
        <v>23</v>
      </c>
      <c r="G59">
        <v>32</v>
      </c>
      <c r="H59">
        <v>3.1748021039363987</v>
      </c>
      <c r="J59" s="5" t="s">
        <v>170</v>
      </c>
      <c r="K59">
        <f t="shared" si="1"/>
        <v>36.222730184477605</v>
      </c>
      <c r="L59">
        <f t="shared" si="1"/>
        <v>39.372532809214789</v>
      </c>
      <c r="M59">
        <f t="shared" si="2"/>
        <v>8.819447349264113</v>
      </c>
      <c r="N59">
        <f t="shared" si="3"/>
        <v>1.2599210498948732</v>
      </c>
      <c r="O59">
        <f t="shared" si="4"/>
        <v>7.244546036895521</v>
      </c>
    </row>
    <row r="60" spans="1:15" ht="16.5" x14ac:dyDescent="0.3">
      <c r="A60" s="5" t="s">
        <v>171</v>
      </c>
      <c r="B60">
        <v>116</v>
      </c>
      <c r="C60">
        <v>120</v>
      </c>
      <c r="D60" s="24">
        <v>27</v>
      </c>
      <c r="E60" s="21">
        <v>4</v>
      </c>
      <c r="F60">
        <v>23</v>
      </c>
      <c r="G60">
        <v>66</v>
      </c>
      <c r="H60">
        <v>4.0412400206221895</v>
      </c>
      <c r="J60" s="5" t="s">
        <v>171</v>
      </c>
      <c r="K60">
        <f t="shared" si="1"/>
        <v>28.704060983277266</v>
      </c>
      <c r="L60">
        <f t="shared" si="1"/>
        <v>29.69385618959717</v>
      </c>
      <c r="M60">
        <f t="shared" si="2"/>
        <v>6.6811176426593635</v>
      </c>
      <c r="N60">
        <f t="shared" si="3"/>
        <v>0.9897952063199057</v>
      </c>
      <c r="O60">
        <f t="shared" si="4"/>
        <v>5.6913224363394574</v>
      </c>
    </row>
    <row r="61" spans="1:15" ht="16.5" x14ac:dyDescent="0.3">
      <c r="A61" s="5" t="s">
        <v>67</v>
      </c>
      <c r="B61">
        <v>105</v>
      </c>
      <c r="C61">
        <v>95</v>
      </c>
      <c r="D61" s="24">
        <v>26</v>
      </c>
      <c r="E61" s="21">
        <v>2</v>
      </c>
      <c r="F61">
        <v>20</v>
      </c>
      <c r="G61">
        <v>33</v>
      </c>
      <c r="H61">
        <v>3.2075343299958265</v>
      </c>
      <c r="J61" s="5" t="s">
        <v>67</v>
      </c>
      <c r="K61">
        <f t="shared" si="1"/>
        <v>32.735425157596559</v>
      </c>
      <c r="L61">
        <f t="shared" si="1"/>
        <v>29.617765618777838</v>
      </c>
      <c r="M61">
        <f t="shared" si="2"/>
        <v>8.1059148009286712</v>
      </c>
      <c r="N61">
        <f t="shared" si="3"/>
        <v>0.62353190776374401</v>
      </c>
      <c r="O61">
        <f t="shared" si="4"/>
        <v>6.2353190776374392</v>
      </c>
    </row>
    <row r="62" spans="1:15" ht="16.5" x14ac:dyDescent="0.3">
      <c r="A62" s="5" t="s">
        <v>172</v>
      </c>
      <c r="B62">
        <v>200</v>
      </c>
      <c r="C62">
        <v>200</v>
      </c>
      <c r="D62" s="24">
        <v>40</v>
      </c>
      <c r="E62" s="21">
        <v>5</v>
      </c>
      <c r="F62">
        <v>40</v>
      </c>
      <c r="G62">
        <v>246</v>
      </c>
      <c r="H62">
        <v>6.2658265560582702</v>
      </c>
      <c r="J62" s="5" t="s">
        <v>172</v>
      </c>
      <c r="K62">
        <f t="shared" si="1"/>
        <v>31.919172707809</v>
      </c>
      <c r="L62">
        <f t="shared" si="1"/>
        <v>31.919172707809</v>
      </c>
      <c r="M62">
        <f t="shared" si="2"/>
        <v>6.3838345415618001</v>
      </c>
      <c r="N62">
        <f t="shared" si="3"/>
        <v>0.79797931769522501</v>
      </c>
      <c r="O62">
        <f t="shared" si="4"/>
        <v>6.3838345415618001</v>
      </c>
    </row>
    <row r="63" spans="1:15" ht="16.5" x14ac:dyDescent="0.3">
      <c r="A63" s="5" t="s">
        <v>69</v>
      </c>
      <c r="B63">
        <v>320</v>
      </c>
      <c r="C63">
        <v>300</v>
      </c>
      <c r="D63" s="24">
        <v>45</v>
      </c>
      <c r="E63" s="21">
        <v>5</v>
      </c>
      <c r="F63">
        <v>50</v>
      </c>
      <c r="G63">
        <v>1000</v>
      </c>
      <c r="H63">
        <v>9.9999999999999982</v>
      </c>
      <c r="J63" s="5" t="s">
        <v>69</v>
      </c>
      <c r="K63">
        <f t="shared" si="1"/>
        <v>32.000000000000007</v>
      </c>
      <c r="L63">
        <f t="shared" si="1"/>
        <v>30.000000000000007</v>
      </c>
      <c r="M63">
        <f t="shared" si="2"/>
        <v>4.5000000000000009</v>
      </c>
      <c r="N63">
        <f t="shared" si="3"/>
        <v>0.50000000000000011</v>
      </c>
      <c r="O63">
        <f t="shared" si="4"/>
        <v>5.0000000000000009</v>
      </c>
    </row>
    <row r="64" spans="1:15" ht="16.5" x14ac:dyDescent="0.3">
      <c r="A64" s="5" t="s">
        <v>173</v>
      </c>
      <c r="B64">
        <v>65</v>
      </c>
      <c r="C64">
        <v>170</v>
      </c>
      <c r="D64" s="24">
        <v>40</v>
      </c>
      <c r="E64" s="21">
        <v>4</v>
      </c>
      <c r="F64">
        <v>27</v>
      </c>
      <c r="G64">
        <v>120</v>
      </c>
      <c r="H64">
        <v>4.9324241486609397</v>
      </c>
      <c r="J64" s="5" t="s">
        <v>173</v>
      </c>
      <c r="K64">
        <f t="shared" si="1"/>
        <v>13.178104323742369</v>
      </c>
      <c r="L64">
        <f t="shared" si="1"/>
        <v>34.465811308249272</v>
      </c>
      <c r="M64">
        <f t="shared" si="2"/>
        <v>8.1096026607645353</v>
      </c>
      <c r="N64">
        <f t="shared" si="3"/>
        <v>0.81096026607645344</v>
      </c>
      <c r="O64">
        <f t="shared" si="4"/>
        <v>5.4739817960160604</v>
      </c>
    </row>
    <row r="65" spans="1:15" ht="16.5" x14ac:dyDescent="0.3">
      <c r="A65" s="5" t="s">
        <v>71</v>
      </c>
      <c r="B65">
        <v>83</v>
      </c>
      <c r="C65">
        <v>120</v>
      </c>
      <c r="D65" s="24">
        <v>25</v>
      </c>
      <c r="E65" s="21">
        <v>1</v>
      </c>
      <c r="F65">
        <v>20</v>
      </c>
      <c r="G65">
        <v>51.5</v>
      </c>
      <c r="H65">
        <v>3.7205094303684523</v>
      </c>
      <c r="J65" s="5" t="s">
        <v>71</v>
      </c>
      <c r="K65">
        <f t="shared" si="1"/>
        <v>22.308772912256881</v>
      </c>
      <c r="L65">
        <f t="shared" si="1"/>
        <v>32.253647583985853</v>
      </c>
      <c r="M65">
        <f t="shared" si="2"/>
        <v>6.7195099133303851</v>
      </c>
      <c r="N65">
        <f t="shared" si="3"/>
        <v>0.26878039653321539</v>
      </c>
      <c r="O65">
        <f t="shared" si="4"/>
        <v>5.3756079306643079</v>
      </c>
    </row>
    <row r="66" spans="1:15" ht="16.5" x14ac:dyDescent="0.3">
      <c r="A66" s="5" t="s">
        <v>344</v>
      </c>
      <c r="B66">
        <v>125</v>
      </c>
      <c r="C66">
        <v>83</v>
      </c>
      <c r="D66" s="24">
        <v>26</v>
      </c>
      <c r="E66" s="21">
        <v>1</v>
      </c>
      <c r="F66">
        <v>24</v>
      </c>
      <c r="G66">
        <v>19</v>
      </c>
      <c r="H66">
        <v>2.6684016487219444</v>
      </c>
      <c r="J66" s="5" t="s">
        <v>344</v>
      </c>
      <c r="K66">
        <f t="shared" si="1"/>
        <v>46.844522098039441</v>
      </c>
      <c r="L66">
        <f t="shared" si="1"/>
        <v>31.10476267309819</v>
      </c>
      <c r="M66">
        <f t="shared" si="2"/>
        <v>9.7436605963922034</v>
      </c>
      <c r="N66">
        <f t="shared" si="3"/>
        <v>0.3747561767843155</v>
      </c>
      <c r="O66">
        <f t="shared" si="4"/>
        <v>8.9941482428235719</v>
      </c>
    </row>
    <row r="67" spans="1:15" ht="16.5" x14ac:dyDescent="0.3">
      <c r="A67" s="5" t="s">
        <v>73</v>
      </c>
      <c r="B67">
        <v>220</v>
      </c>
      <c r="C67">
        <v>190</v>
      </c>
      <c r="D67" s="24">
        <v>40</v>
      </c>
      <c r="E67" s="21">
        <v>5</v>
      </c>
      <c r="F67">
        <v>20</v>
      </c>
      <c r="G67">
        <v>250</v>
      </c>
      <c r="H67">
        <v>6.2996052494743653</v>
      </c>
      <c r="J67" s="5" t="s">
        <v>73</v>
      </c>
      <c r="K67">
        <f t="shared" ref="K67:L130" si="5">B67/$H67</f>
        <v>34.922823143300391</v>
      </c>
      <c r="L67">
        <f t="shared" si="5"/>
        <v>30.160619987395794</v>
      </c>
      <c r="M67">
        <f t="shared" si="2"/>
        <v>6.3496042078727983</v>
      </c>
      <c r="N67">
        <f t="shared" si="3"/>
        <v>0.79370052598409979</v>
      </c>
      <c r="O67">
        <f t="shared" si="4"/>
        <v>3.1748021039363992</v>
      </c>
    </row>
    <row r="68" spans="1:15" ht="16.5" x14ac:dyDescent="0.3">
      <c r="A68" s="5" t="s">
        <v>174</v>
      </c>
      <c r="B68">
        <v>320</v>
      </c>
      <c r="C68">
        <v>280</v>
      </c>
      <c r="D68" s="24">
        <v>50</v>
      </c>
      <c r="E68" s="21">
        <v>4</v>
      </c>
      <c r="F68">
        <v>40</v>
      </c>
      <c r="G68">
        <v>700</v>
      </c>
      <c r="H68">
        <v>8.8790400174260036</v>
      </c>
      <c r="J68" s="5" t="s">
        <v>174</v>
      </c>
      <c r="K68">
        <f t="shared" si="5"/>
        <v>36.039932174195407</v>
      </c>
      <c r="L68">
        <f t="shared" si="5"/>
        <v>31.534940652420985</v>
      </c>
      <c r="M68">
        <f t="shared" si="2"/>
        <v>5.631239402218033</v>
      </c>
      <c r="N68">
        <f t="shared" si="3"/>
        <v>0.45049915217744263</v>
      </c>
      <c r="O68">
        <f t="shared" si="4"/>
        <v>4.5049915217744259</v>
      </c>
    </row>
    <row r="69" spans="1:15" ht="16.5" x14ac:dyDescent="0.3">
      <c r="A69" s="5" t="s">
        <v>41</v>
      </c>
      <c r="B69">
        <v>126</v>
      </c>
      <c r="C69">
        <v>135</v>
      </c>
      <c r="D69" s="24">
        <v>32</v>
      </c>
      <c r="E69" s="21">
        <v>2</v>
      </c>
      <c r="F69">
        <v>30</v>
      </c>
      <c r="G69">
        <v>52.5</v>
      </c>
      <c r="H69">
        <v>3.7444361936092534</v>
      </c>
      <c r="J69" s="5" t="s">
        <v>41</v>
      </c>
      <c r="K69">
        <f t="shared" si="5"/>
        <v>33.649925779226294</v>
      </c>
      <c r="L69">
        <f t="shared" si="5"/>
        <v>36.053491906313887</v>
      </c>
      <c r="M69">
        <f t="shared" si="2"/>
        <v>8.5460128963114403</v>
      </c>
      <c r="N69">
        <f t="shared" si="3"/>
        <v>0.53412580601946502</v>
      </c>
      <c r="O69">
        <f t="shared" si="4"/>
        <v>8.0118870902919745</v>
      </c>
    </row>
    <row r="70" spans="1:15" ht="16.5" x14ac:dyDescent="0.3">
      <c r="A70" s="5" t="s">
        <v>75</v>
      </c>
      <c r="B70">
        <v>205</v>
      </c>
      <c r="C70">
        <v>200</v>
      </c>
      <c r="D70" s="24">
        <v>36</v>
      </c>
      <c r="E70" s="21">
        <v>6</v>
      </c>
      <c r="F70">
        <v>30</v>
      </c>
      <c r="G70">
        <v>150</v>
      </c>
      <c r="H70">
        <v>5.3132928459130548</v>
      </c>
      <c r="J70" s="5" t="s">
        <v>75</v>
      </c>
      <c r="K70">
        <f t="shared" si="5"/>
        <v>38.582477184122169</v>
      </c>
      <c r="L70">
        <f t="shared" si="5"/>
        <v>37.641441155241147</v>
      </c>
      <c r="M70">
        <f t="shared" si="2"/>
        <v>6.7754594079434058</v>
      </c>
      <c r="N70">
        <f t="shared" si="3"/>
        <v>1.1292432346572343</v>
      </c>
      <c r="O70">
        <f t="shared" si="4"/>
        <v>5.6462161732861711</v>
      </c>
    </row>
    <row r="71" spans="1:15" ht="16.5" x14ac:dyDescent="0.3">
      <c r="A71" s="5" t="s">
        <v>76</v>
      </c>
      <c r="B71">
        <v>60</v>
      </c>
      <c r="C71">
        <v>100</v>
      </c>
      <c r="D71" s="24">
        <v>20</v>
      </c>
      <c r="E71" s="21">
        <v>2</v>
      </c>
      <c r="F71">
        <v>11</v>
      </c>
      <c r="G71">
        <v>36.5</v>
      </c>
      <c r="H71">
        <v>3.3171437184337487</v>
      </c>
      <c r="J71" s="5" t="s">
        <v>76</v>
      </c>
      <c r="K71">
        <f t="shared" si="5"/>
        <v>18.08785060067585</v>
      </c>
      <c r="L71">
        <f t="shared" si="5"/>
        <v>30.146417667793081</v>
      </c>
      <c r="M71">
        <f t="shared" si="2"/>
        <v>6.0292835335586163</v>
      </c>
      <c r="N71">
        <f t="shared" si="3"/>
        <v>0.60292835335586159</v>
      </c>
      <c r="O71">
        <f t="shared" si="4"/>
        <v>3.3161059434572389</v>
      </c>
    </row>
    <row r="72" spans="1:15" ht="16.5" x14ac:dyDescent="0.3">
      <c r="A72" s="5" t="s">
        <v>345</v>
      </c>
      <c r="B72">
        <v>135</v>
      </c>
      <c r="C72">
        <v>90</v>
      </c>
      <c r="D72" s="24">
        <v>26</v>
      </c>
      <c r="E72" s="21">
        <v>5</v>
      </c>
      <c r="F72">
        <v>17</v>
      </c>
      <c r="G72">
        <v>29</v>
      </c>
      <c r="H72">
        <v>3.0723168256858471</v>
      </c>
      <c r="J72" s="5" t="s">
        <v>345</v>
      </c>
      <c r="K72">
        <f t="shared" si="5"/>
        <v>43.940780739585129</v>
      </c>
      <c r="L72">
        <f t="shared" si="5"/>
        <v>29.293853826390087</v>
      </c>
      <c r="M72">
        <f t="shared" si="2"/>
        <v>8.4626688831793579</v>
      </c>
      <c r="N72">
        <f t="shared" si="3"/>
        <v>1.6274363236883382</v>
      </c>
      <c r="O72">
        <f t="shared" si="4"/>
        <v>5.5332835005403496</v>
      </c>
    </row>
    <row r="73" spans="1:15" ht="16.5" x14ac:dyDescent="0.3">
      <c r="A73" s="5" t="s">
        <v>346</v>
      </c>
      <c r="B73">
        <v>90</v>
      </c>
      <c r="C73">
        <v>90</v>
      </c>
      <c r="D73" s="24">
        <v>27</v>
      </c>
      <c r="E73" s="21">
        <v>1</v>
      </c>
      <c r="F73">
        <v>17</v>
      </c>
      <c r="G73">
        <v>20</v>
      </c>
      <c r="H73">
        <v>2.7144176165949063</v>
      </c>
      <c r="J73" s="5" t="s">
        <v>346</v>
      </c>
      <c r="K73">
        <f t="shared" si="5"/>
        <v>33.156283487763481</v>
      </c>
      <c r="L73">
        <f t="shared" si="5"/>
        <v>33.156283487763481</v>
      </c>
      <c r="M73">
        <f t="shared" si="2"/>
        <v>9.9468850463290455</v>
      </c>
      <c r="N73">
        <f t="shared" si="3"/>
        <v>0.36840314986403871</v>
      </c>
      <c r="O73">
        <f t="shared" si="4"/>
        <v>6.2628535476886578</v>
      </c>
    </row>
    <row r="74" spans="1:15" ht="16.5" x14ac:dyDescent="0.3">
      <c r="A74" s="5" t="s">
        <v>175</v>
      </c>
      <c r="B74">
        <v>140</v>
      </c>
      <c r="C74">
        <v>160</v>
      </c>
      <c r="D74" s="24">
        <v>40</v>
      </c>
      <c r="E74" s="21">
        <v>5</v>
      </c>
      <c r="F74">
        <v>24</v>
      </c>
      <c r="G74">
        <v>120</v>
      </c>
      <c r="H74">
        <v>4.9324241486609397</v>
      </c>
      <c r="J74" s="5" t="s">
        <v>175</v>
      </c>
      <c r="K74">
        <f t="shared" si="5"/>
        <v>28.383609312675869</v>
      </c>
      <c r="L74">
        <f t="shared" si="5"/>
        <v>32.438410643058141</v>
      </c>
      <c r="M74">
        <f t="shared" si="2"/>
        <v>8.1096026607645353</v>
      </c>
      <c r="N74">
        <f t="shared" si="3"/>
        <v>1.0137003325955669</v>
      </c>
      <c r="O74">
        <f t="shared" si="4"/>
        <v>4.8657615964587206</v>
      </c>
    </row>
    <row r="75" spans="1:15" ht="16.5" x14ac:dyDescent="0.3">
      <c r="A75" s="5" t="s">
        <v>347</v>
      </c>
      <c r="B75">
        <v>107</v>
      </c>
      <c r="C75">
        <v>82</v>
      </c>
      <c r="D75" s="24">
        <v>26</v>
      </c>
      <c r="E75" s="21">
        <v>1</v>
      </c>
      <c r="F75">
        <v>16</v>
      </c>
      <c r="G75">
        <v>16.5</v>
      </c>
      <c r="H75">
        <v>2.5458216848297441</v>
      </c>
      <c r="J75" s="5" t="s">
        <v>347</v>
      </c>
      <c r="K75">
        <f t="shared" si="5"/>
        <v>42.029652209186757</v>
      </c>
      <c r="L75">
        <f t="shared" si="5"/>
        <v>32.209640010778635</v>
      </c>
      <c r="M75">
        <f t="shared" si="2"/>
        <v>10.212812686344446</v>
      </c>
      <c r="N75">
        <f t="shared" si="3"/>
        <v>0.39280048793632483</v>
      </c>
      <c r="O75">
        <f t="shared" si="4"/>
        <v>6.2848078069811972</v>
      </c>
    </row>
    <row r="76" spans="1:15" ht="16.5" x14ac:dyDescent="0.3">
      <c r="A76" s="5" t="s">
        <v>364</v>
      </c>
      <c r="B76">
        <v>127</v>
      </c>
      <c r="C76">
        <v>96</v>
      </c>
      <c r="D76" s="24">
        <v>27</v>
      </c>
      <c r="E76" s="21">
        <v>1</v>
      </c>
      <c r="F76">
        <v>18</v>
      </c>
      <c r="G76">
        <v>31</v>
      </c>
      <c r="H76">
        <v>3.1413806523913927</v>
      </c>
      <c r="J76" s="5" t="s">
        <v>364</v>
      </c>
      <c r="K76">
        <f t="shared" si="5"/>
        <v>40.428083716413219</v>
      </c>
      <c r="L76">
        <f t="shared" si="5"/>
        <v>30.559811313194245</v>
      </c>
      <c r="M76">
        <f t="shared" si="2"/>
        <v>8.5949469318358815</v>
      </c>
      <c r="N76">
        <f t="shared" si="3"/>
        <v>0.31833136784577337</v>
      </c>
      <c r="O76">
        <f t="shared" si="4"/>
        <v>5.729964621223921</v>
      </c>
    </row>
    <row r="77" spans="1:15" ht="16.5" x14ac:dyDescent="0.3">
      <c r="A77" s="5" t="s">
        <v>348</v>
      </c>
      <c r="B77">
        <v>113</v>
      </c>
      <c r="C77">
        <v>85</v>
      </c>
      <c r="D77" s="24">
        <v>25</v>
      </c>
      <c r="E77" s="21">
        <v>1</v>
      </c>
      <c r="F77">
        <v>15</v>
      </c>
      <c r="G77">
        <v>21</v>
      </c>
      <c r="H77">
        <v>2.7589241763811208</v>
      </c>
      <c r="J77" s="5" t="s">
        <v>348</v>
      </c>
      <c r="K77">
        <f t="shared" si="5"/>
        <v>40.9579940497756</v>
      </c>
      <c r="L77">
        <f t="shared" si="5"/>
        <v>30.809110568415278</v>
      </c>
      <c r="M77">
        <f t="shared" si="2"/>
        <v>9.0615031083574351</v>
      </c>
      <c r="N77">
        <f t="shared" si="3"/>
        <v>0.36246012433429736</v>
      </c>
      <c r="O77">
        <f t="shared" si="4"/>
        <v>5.4369018650144607</v>
      </c>
    </row>
    <row r="78" spans="1:15" ht="16.5" x14ac:dyDescent="0.3">
      <c r="A78" s="5" t="s">
        <v>349</v>
      </c>
      <c r="B78">
        <v>123</v>
      </c>
      <c r="C78">
        <v>86</v>
      </c>
      <c r="D78" s="24">
        <v>27</v>
      </c>
      <c r="E78" s="21">
        <v>1</v>
      </c>
      <c r="F78">
        <v>18</v>
      </c>
      <c r="G78">
        <v>19.5</v>
      </c>
      <c r="H78">
        <v>2.6916063060436417</v>
      </c>
      <c r="J78" s="5" t="s">
        <v>349</v>
      </c>
      <c r="K78">
        <f t="shared" si="5"/>
        <v>45.697619196321526</v>
      </c>
      <c r="L78">
        <f t="shared" si="5"/>
        <v>31.9511809014931</v>
      </c>
      <c r="M78">
        <f t="shared" si="2"/>
        <v>10.031184701631554</v>
      </c>
      <c r="N78">
        <f t="shared" si="3"/>
        <v>0.37152535931968722</v>
      </c>
      <c r="O78">
        <f t="shared" si="4"/>
        <v>6.6874564677543704</v>
      </c>
    </row>
    <row r="79" spans="1:15" ht="16.5" x14ac:dyDescent="0.3">
      <c r="A79" s="5" t="s">
        <v>350</v>
      </c>
      <c r="B79">
        <v>116</v>
      </c>
      <c r="C79">
        <v>85</v>
      </c>
      <c r="D79" s="24">
        <v>25</v>
      </c>
      <c r="E79" s="21">
        <v>2</v>
      </c>
      <c r="F79">
        <v>16</v>
      </c>
      <c r="G79">
        <v>19.5</v>
      </c>
      <c r="H79">
        <v>2.6916063060436417</v>
      </c>
      <c r="J79" s="5" t="s">
        <v>350</v>
      </c>
      <c r="K79">
        <f t="shared" si="5"/>
        <v>43.09694168108372</v>
      </c>
      <c r="L79">
        <f t="shared" si="5"/>
        <v>31.579655542173413</v>
      </c>
      <c r="M79">
        <f t="shared" si="2"/>
        <v>9.2881339829921803</v>
      </c>
      <c r="N79">
        <f t="shared" si="3"/>
        <v>0.74305071863937444</v>
      </c>
      <c r="O79">
        <f t="shared" si="4"/>
        <v>5.9444057491149955</v>
      </c>
    </row>
    <row r="80" spans="1:15" ht="16.5" x14ac:dyDescent="0.3">
      <c r="A80" s="5" t="s">
        <v>365</v>
      </c>
      <c r="B80">
        <v>113</v>
      </c>
      <c r="C80">
        <v>87</v>
      </c>
      <c r="D80" s="24">
        <v>23.5</v>
      </c>
      <c r="E80" s="21">
        <v>1.5</v>
      </c>
      <c r="F80">
        <v>15</v>
      </c>
      <c r="G80">
        <v>13</v>
      </c>
      <c r="H80">
        <v>2.3513346877207573</v>
      </c>
      <c r="J80" s="5" t="s">
        <v>365</v>
      </c>
      <c r="K80">
        <f t="shared" si="5"/>
        <v>48.057811841977895</v>
      </c>
      <c r="L80">
        <f t="shared" si="5"/>
        <v>37.00026221462015</v>
      </c>
      <c r="M80">
        <f t="shared" si="2"/>
        <v>9.99432370165027</v>
      </c>
      <c r="N80">
        <f t="shared" si="3"/>
        <v>0.63793555542448532</v>
      </c>
      <c r="O80">
        <f t="shared" si="4"/>
        <v>6.379355554244853</v>
      </c>
    </row>
    <row r="81" spans="1:15" ht="16.5" x14ac:dyDescent="0.3">
      <c r="A81" s="5" t="s">
        <v>366</v>
      </c>
      <c r="B81">
        <v>117</v>
      </c>
      <c r="C81">
        <v>90</v>
      </c>
      <c r="D81" s="24">
        <v>25</v>
      </c>
      <c r="E81" s="21">
        <v>1</v>
      </c>
      <c r="F81">
        <v>16</v>
      </c>
      <c r="G81">
        <v>28</v>
      </c>
      <c r="H81">
        <v>3.0365889718756618</v>
      </c>
      <c r="J81" s="5" t="s">
        <v>366</v>
      </c>
      <c r="K81">
        <f t="shared" si="5"/>
        <v>38.530074726488458</v>
      </c>
      <c r="L81">
        <f t="shared" si="5"/>
        <v>29.638519020375735</v>
      </c>
      <c r="M81">
        <f t="shared" si="2"/>
        <v>8.2329219501043713</v>
      </c>
      <c r="N81">
        <f t="shared" si="3"/>
        <v>0.32931687800417481</v>
      </c>
      <c r="O81">
        <f t="shared" si="4"/>
        <v>5.2690700480667969</v>
      </c>
    </row>
    <row r="82" spans="1:15" ht="16.5" x14ac:dyDescent="0.3">
      <c r="A82" s="5" t="s">
        <v>86</v>
      </c>
      <c r="B82">
        <v>58</v>
      </c>
      <c r="C82">
        <v>91</v>
      </c>
      <c r="D82" s="24">
        <v>21</v>
      </c>
      <c r="E82" s="21">
        <v>2</v>
      </c>
      <c r="F82">
        <v>12</v>
      </c>
      <c r="G82">
        <v>28.5</v>
      </c>
      <c r="H82">
        <v>3.0545573721448029</v>
      </c>
      <c r="J82" s="5" t="s">
        <v>86</v>
      </c>
      <c r="K82">
        <f t="shared" si="5"/>
        <v>18.988021154526372</v>
      </c>
      <c r="L82">
        <f t="shared" si="5"/>
        <v>29.791550432101719</v>
      </c>
      <c r="M82">
        <f t="shared" ref="M82:M145" si="6">D82/$H82</f>
        <v>6.8749731766388589</v>
      </c>
      <c r="N82">
        <f t="shared" ref="N82:N145" si="7">E82/$H82</f>
        <v>0.65475935015608178</v>
      </c>
      <c r="O82">
        <f t="shared" ref="O82:O145" si="8">F82/$H82</f>
        <v>3.9285561009364907</v>
      </c>
    </row>
    <row r="83" spans="1:15" ht="16.5" x14ac:dyDescent="0.3">
      <c r="A83" s="5" t="s">
        <v>87</v>
      </c>
      <c r="B83">
        <v>106</v>
      </c>
      <c r="C83">
        <v>115</v>
      </c>
      <c r="D83" s="24">
        <v>26</v>
      </c>
      <c r="E83" s="21">
        <v>2</v>
      </c>
      <c r="F83">
        <v>21</v>
      </c>
      <c r="G83">
        <v>49</v>
      </c>
      <c r="H83">
        <v>3.6593057100229709</v>
      </c>
      <c r="J83" s="5" t="s">
        <v>87</v>
      </c>
      <c r="K83">
        <f t="shared" si="5"/>
        <v>28.967243624839039</v>
      </c>
      <c r="L83">
        <f t="shared" si="5"/>
        <v>31.426726574117826</v>
      </c>
      <c r="M83">
        <f t="shared" si="6"/>
        <v>7.1051729645831605</v>
      </c>
      <c r="N83">
        <f t="shared" si="7"/>
        <v>0.54655176650639703</v>
      </c>
      <c r="O83">
        <f t="shared" si="8"/>
        <v>5.7387935483171679</v>
      </c>
    </row>
    <row r="84" spans="1:15" ht="16.5" x14ac:dyDescent="0.3">
      <c r="A84" s="5" t="s">
        <v>351</v>
      </c>
      <c r="B84">
        <v>106</v>
      </c>
      <c r="C84">
        <v>85</v>
      </c>
      <c r="D84" s="24">
        <v>26</v>
      </c>
      <c r="E84" s="21">
        <v>1</v>
      </c>
      <c r="F84">
        <v>16</v>
      </c>
      <c r="G84">
        <v>20</v>
      </c>
      <c r="H84">
        <v>2.7144176165949063</v>
      </c>
      <c r="J84" s="5" t="s">
        <v>351</v>
      </c>
      <c r="K84">
        <f t="shared" si="5"/>
        <v>39.050733885588102</v>
      </c>
      <c r="L84">
        <f t="shared" si="5"/>
        <v>31.314267738443288</v>
      </c>
      <c r="M84">
        <f t="shared" si="6"/>
        <v>9.5784818964650054</v>
      </c>
      <c r="N84">
        <f t="shared" si="7"/>
        <v>0.36840314986403871</v>
      </c>
      <c r="O84">
        <f t="shared" si="8"/>
        <v>5.8944503978246194</v>
      </c>
    </row>
    <row r="85" spans="1:15" ht="16.5" x14ac:dyDescent="0.3">
      <c r="A85" s="5" t="s">
        <v>89</v>
      </c>
      <c r="B85">
        <v>205</v>
      </c>
      <c r="C85">
        <v>153</v>
      </c>
      <c r="D85" s="24">
        <v>40</v>
      </c>
      <c r="E85" s="21">
        <v>4</v>
      </c>
      <c r="F85">
        <v>23</v>
      </c>
      <c r="G85">
        <v>124</v>
      </c>
      <c r="H85">
        <v>4.9866309522386461</v>
      </c>
      <c r="J85" s="5" t="s">
        <v>89</v>
      </c>
      <c r="K85">
        <f t="shared" si="5"/>
        <v>41.10992009704858</v>
      </c>
      <c r="L85">
        <f t="shared" si="5"/>
        <v>30.682037926089915</v>
      </c>
      <c r="M85">
        <f t="shared" si="6"/>
        <v>8.0214478238143574</v>
      </c>
      <c r="N85">
        <f t="shared" si="7"/>
        <v>0.80214478238143561</v>
      </c>
      <c r="O85">
        <f t="shared" si="8"/>
        <v>4.612332498693255</v>
      </c>
    </row>
    <row r="86" spans="1:15" ht="16.5" x14ac:dyDescent="0.3">
      <c r="A86" s="5" t="s">
        <v>367</v>
      </c>
      <c r="B86">
        <v>116</v>
      </c>
      <c r="C86">
        <v>65</v>
      </c>
      <c r="D86" s="24">
        <v>25</v>
      </c>
      <c r="E86" s="21">
        <v>1</v>
      </c>
      <c r="F86">
        <v>15</v>
      </c>
      <c r="G86">
        <v>18</v>
      </c>
      <c r="H86">
        <v>2.6207413942088964</v>
      </c>
      <c r="J86" s="5" t="s">
        <v>367</v>
      </c>
      <c r="K86">
        <f t="shared" si="5"/>
        <v>44.262284045395504</v>
      </c>
      <c r="L86">
        <f t="shared" si="5"/>
        <v>24.802141921988859</v>
      </c>
      <c r="M86">
        <f t="shared" si="6"/>
        <v>9.5392853546110992</v>
      </c>
      <c r="N86">
        <f t="shared" si="7"/>
        <v>0.38157141418444401</v>
      </c>
      <c r="O86">
        <f t="shared" si="8"/>
        <v>5.72357121276666</v>
      </c>
    </row>
    <row r="87" spans="1:15" ht="16.5" x14ac:dyDescent="0.3">
      <c r="A87" s="5" t="s">
        <v>44</v>
      </c>
      <c r="B87">
        <v>90</v>
      </c>
      <c r="C87">
        <v>100</v>
      </c>
      <c r="D87" s="24">
        <v>33</v>
      </c>
      <c r="E87" s="21">
        <v>3</v>
      </c>
      <c r="F87">
        <v>15</v>
      </c>
      <c r="G87">
        <v>37</v>
      </c>
      <c r="H87">
        <v>3.3322218516459525</v>
      </c>
      <c r="J87" s="5" t="s">
        <v>44</v>
      </c>
      <c r="K87">
        <f t="shared" si="5"/>
        <v>27.009006004670564</v>
      </c>
      <c r="L87">
        <f t="shared" si="5"/>
        <v>30.010006671856182</v>
      </c>
      <c r="M87">
        <f t="shared" si="6"/>
        <v>9.9033022017125401</v>
      </c>
      <c r="N87">
        <f t="shared" si="7"/>
        <v>0.90030020015568546</v>
      </c>
      <c r="O87">
        <f t="shared" si="8"/>
        <v>4.5015010007784273</v>
      </c>
    </row>
    <row r="88" spans="1:15" ht="16.5" x14ac:dyDescent="0.3">
      <c r="A88" s="5" t="s">
        <v>368</v>
      </c>
      <c r="B88">
        <v>119</v>
      </c>
      <c r="C88">
        <v>65</v>
      </c>
      <c r="D88" s="24">
        <v>25</v>
      </c>
      <c r="E88" s="21">
        <v>1</v>
      </c>
      <c r="F88">
        <v>15</v>
      </c>
      <c r="G88">
        <v>18</v>
      </c>
      <c r="H88">
        <v>2.6207413942088964</v>
      </c>
      <c r="J88" s="5" t="s">
        <v>368</v>
      </c>
      <c r="K88">
        <f t="shared" si="5"/>
        <v>45.406998287948838</v>
      </c>
      <c r="L88">
        <f t="shared" si="5"/>
        <v>24.802141921988859</v>
      </c>
      <c r="M88">
        <f t="shared" si="6"/>
        <v>9.5392853546110992</v>
      </c>
      <c r="N88">
        <f t="shared" si="7"/>
        <v>0.38157141418444401</v>
      </c>
      <c r="O88">
        <f t="shared" si="8"/>
        <v>5.72357121276666</v>
      </c>
    </row>
    <row r="89" spans="1:15" ht="16.5" x14ac:dyDescent="0.3">
      <c r="A89" s="5" t="s">
        <v>352</v>
      </c>
      <c r="B89">
        <v>136</v>
      </c>
      <c r="C89">
        <v>87</v>
      </c>
      <c r="D89" s="24">
        <v>25</v>
      </c>
      <c r="E89" s="21">
        <v>1</v>
      </c>
      <c r="F89">
        <v>15</v>
      </c>
      <c r="G89">
        <v>24</v>
      </c>
      <c r="H89">
        <v>2.8844991406148166</v>
      </c>
      <c r="J89" s="5" t="s">
        <v>352</v>
      </c>
      <c r="K89">
        <f t="shared" si="5"/>
        <v>47.148566655843162</v>
      </c>
      <c r="L89">
        <f t="shared" si="5"/>
        <v>30.161215434252611</v>
      </c>
      <c r="M89">
        <f t="shared" si="6"/>
        <v>8.6670159293829343</v>
      </c>
      <c r="N89">
        <f t="shared" si="7"/>
        <v>0.34668063717531739</v>
      </c>
      <c r="O89">
        <f t="shared" si="8"/>
        <v>5.2002095576297602</v>
      </c>
    </row>
    <row r="90" spans="1:15" ht="16.5" x14ac:dyDescent="0.3">
      <c r="A90" s="5" t="s">
        <v>353</v>
      </c>
      <c r="B90">
        <v>116</v>
      </c>
      <c r="C90">
        <v>80</v>
      </c>
      <c r="D90" s="24">
        <v>24</v>
      </c>
      <c r="E90" s="21">
        <v>1</v>
      </c>
      <c r="F90">
        <v>12</v>
      </c>
      <c r="G90">
        <v>30</v>
      </c>
      <c r="H90">
        <v>3.1072325059538586</v>
      </c>
      <c r="J90" s="5" t="s">
        <v>353</v>
      </c>
      <c r="K90">
        <f t="shared" si="5"/>
        <v>37.332256204751019</v>
      </c>
      <c r="L90">
        <f t="shared" si="5"/>
        <v>25.746383589483461</v>
      </c>
      <c r="M90">
        <f t="shared" si="6"/>
        <v>7.7239150768450386</v>
      </c>
      <c r="N90">
        <f t="shared" si="7"/>
        <v>0.3218297948685433</v>
      </c>
      <c r="O90">
        <f t="shared" si="8"/>
        <v>3.8619575384225193</v>
      </c>
    </row>
    <row r="91" spans="1:15" ht="16.5" x14ac:dyDescent="0.3">
      <c r="A91" s="5" t="s">
        <v>328</v>
      </c>
      <c r="B91">
        <v>83</v>
      </c>
      <c r="C91">
        <v>92</v>
      </c>
      <c r="D91" s="24">
        <v>25</v>
      </c>
      <c r="E91" s="21">
        <v>2</v>
      </c>
      <c r="F91">
        <v>18.5</v>
      </c>
      <c r="G91">
        <v>26</v>
      </c>
      <c r="H91">
        <v>2.9624960684073702</v>
      </c>
      <c r="J91" s="5" t="s">
        <v>328</v>
      </c>
      <c r="K91">
        <f t="shared" si="5"/>
        <v>28.016914818935295</v>
      </c>
      <c r="L91">
        <f t="shared" si="5"/>
        <v>31.054893534241533</v>
      </c>
      <c r="M91">
        <f t="shared" si="6"/>
        <v>8.4388297647395465</v>
      </c>
      <c r="N91">
        <f t="shared" si="7"/>
        <v>0.67510638117916377</v>
      </c>
      <c r="O91">
        <f t="shared" si="8"/>
        <v>6.2447340259072641</v>
      </c>
    </row>
    <row r="92" spans="1:15" ht="16.5" x14ac:dyDescent="0.3">
      <c r="A92" s="5" t="s">
        <v>329</v>
      </c>
      <c r="B92">
        <v>117</v>
      </c>
      <c r="C92">
        <v>11</v>
      </c>
      <c r="D92" s="24">
        <v>28</v>
      </c>
      <c r="E92" s="21">
        <v>1</v>
      </c>
      <c r="F92">
        <v>21</v>
      </c>
      <c r="G92">
        <v>41</v>
      </c>
      <c r="H92">
        <v>3.4482172403827303</v>
      </c>
      <c r="J92" s="5" t="s">
        <v>329</v>
      </c>
      <c r="K92">
        <f t="shared" si="5"/>
        <v>33.93057682961232</v>
      </c>
      <c r="L92">
        <f t="shared" si="5"/>
        <v>3.1900542318438934</v>
      </c>
      <c r="M92">
        <f t="shared" si="6"/>
        <v>8.1201380446935456</v>
      </c>
      <c r="N92">
        <f t="shared" si="7"/>
        <v>0.29000493016762668</v>
      </c>
      <c r="O92">
        <f t="shared" si="8"/>
        <v>6.0901035335201597</v>
      </c>
    </row>
    <row r="93" spans="1:15" ht="16.5" x14ac:dyDescent="0.3">
      <c r="A93" s="5" t="s">
        <v>176</v>
      </c>
      <c r="B93">
        <v>82</v>
      </c>
      <c r="C93">
        <v>115</v>
      </c>
      <c r="D93" s="24">
        <v>28</v>
      </c>
      <c r="E93" s="21">
        <v>3</v>
      </c>
      <c r="F93">
        <v>18</v>
      </c>
      <c r="G93">
        <v>57.5</v>
      </c>
      <c r="H93">
        <v>3.85972131468082</v>
      </c>
      <c r="J93" s="5" t="s">
        <v>176</v>
      </c>
      <c r="K93">
        <f t="shared" si="5"/>
        <v>21.245057172419454</v>
      </c>
      <c r="L93">
        <f t="shared" si="5"/>
        <v>29.794897254002894</v>
      </c>
      <c r="M93">
        <f t="shared" si="6"/>
        <v>7.2544097661920084</v>
      </c>
      <c r="N93">
        <f t="shared" si="7"/>
        <v>0.77725818923485812</v>
      </c>
      <c r="O93">
        <f t="shared" si="8"/>
        <v>4.6635491354091485</v>
      </c>
    </row>
    <row r="94" spans="1:15" ht="16.5" x14ac:dyDescent="0.3">
      <c r="A94" s="5" t="s">
        <v>177</v>
      </c>
      <c r="B94">
        <v>81</v>
      </c>
      <c r="C94">
        <v>115</v>
      </c>
      <c r="D94" s="24">
        <v>26</v>
      </c>
      <c r="E94" s="21">
        <v>3</v>
      </c>
      <c r="F94">
        <v>13</v>
      </c>
      <c r="G94">
        <v>79</v>
      </c>
      <c r="H94">
        <v>4.2908404270262066</v>
      </c>
      <c r="J94" s="5" t="s">
        <v>177</v>
      </c>
      <c r="K94">
        <f t="shared" si="5"/>
        <v>18.877420723878458</v>
      </c>
      <c r="L94">
        <f t="shared" si="5"/>
        <v>26.801276336370648</v>
      </c>
      <c r="M94">
        <f t="shared" si="6"/>
        <v>6.0594189977881463</v>
      </c>
      <c r="N94">
        <f t="shared" si="7"/>
        <v>0.69916373051401692</v>
      </c>
      <c r="O94">
        <f t="shared" si="8"/>
        <v>3.0297094988940731</v>
      </c>
    </row>
    <row r="95" spans="1:15" ht="16.5" x14ac:dyDescent="0.3">
      <c r="A95" s="5" t="s">
        <v>178</v>
      </c>
      <c r="B95">
        <v>87</v>
      </c>
      <c r="C95">
        <v>95</v>
      </c>
      <c r="D95" s="24">
        <v>26</v>
      </c>
      <c r="E95" s="21">
        <v>2</v>
      </c>
      <c r="F95">
        <v>15</v>
      </c>
      <c r="G95">
        <v>29</v>
      </c>
      <c r="H95">
        <v>3.0723168256858471</v>
      </c>
      <c r="J95" s="5" t="s">
        <v>178</v>
      </c>
      <c r="K95">
        <f t="shared" si="5"/>
        <v>28.317392032177086</v>
      </c>
      <c r="L95">
        <f t="shared" si="5"/>
        <v>30.921290150078427</v>
      </c>
      <c r="M95">
        <f t="shared" si="6"/>
        <v>8.4626688831793579</v>
      </c>
      <c r="N95">
        <f t="shared" si="7"/>
        <v>0.6509745294753353</v>
      </c>
      <c r="O95">
        <f t="shared" si="8"/>
        <v>4.8823089710650143</v>
      </c>
    </row>
    <row r="96" spans="1:15" ht="16.5" x14ac:dyDescent="0.3">
      <c r="A96" s="5" t="s">
        <v>179</v>
      </c>
      <c r="B96">
        <v>69</v>
      </c>
      <c r="C96">
        <v>85</v>
      </c>
      <c r="D96" s="24">
        <v>22</v>
      </c>
      <c r="E96" s="21">
        <v>1</v>
      </c>
      <c r="F96">
        <v>13</v>
      </c>
      <c r="G96">
        <v>27</v>
      </c>
      <c r="H96">
        <v>2.9999999999999996</v>
      </c>
      <c r="J96" s="5" t="s">
        <v>179</v>
      </c>
      <c r="K96">
        <f t="shared" si="5"/>
        <v>23.000000000000004</v>
      </c>
      <c r="L96">
        <f t="shared" si="5"/>
        <v>28.333333333333339</v>
      </c>
      <c r="M96">
        <f t="shared" si="6"/>
        <v>7.3333333333333348</v>
      </c>
      <c r="N96">
        <f t="shared" si="7"/>
        <v>0.33333333333333337</v>
      </c>
      <c r="O96">
        <f t="shared" si="8"/>
        <v>4.3333333333333339</v>
      </c>
    </row>
    <row r="97" spans="1:15" ht="16.5" x14ac:dyDescent="0.3">
      <c r="A97" s="5" t="s">
        <v>180</v>
      </c>
      <c r="B97">
        <v>81</v>
      </c>
      <c r="C97">
        <v>123</v>
      </c>
      <c r="D97" s="24">
        <v>29</v>
      </c>
      <c r="E97" s="21">
        <v>3</v>
      </c>
      <c r="F97">
        <v>19</v>
      </c>
      <c r="G97">
        <v>57</v>
      </c>
      <c r="H97">
        <v>3.8485011312768047</v>
      </c>
      <c r="J97" s="5" t="s">
        <v>180</v>
      </c>
      <c r="K97">
        <f t="shared" si="5"/>
        <v>21.047155044781523</v>
      </c>
      <c r="L97">
        <f t="shared" si="5"/>
        <v>31.960494697631201</v>
      </c>
      <c r="M97">
        <f t="shared" si="6"/>
        <v>7.5354011888723971</v>
      </c>
      <c r="N97">
        <f t="shared" si="7"/>
        <v>0.77952426091783422</v>
      </c>
      <c r="O97">
        <f t="shared" si="8"/>
        <v>4.9369869858129496</v>
      </c>
    </row>
    <row r="98" spans="1:15" ht="16.5" x14ac:dyDescent="0.3">
      <c r="A98" s="5" t="s">
        <v>181</v>
      </c>
      <c r="B98">
        <v>117</v>
      </c>
      <c r="C98">
        <v>14</v>
      </c>
      <c r="D98" s="24">
        <v>35</v>
      </c>
      <c r="E98" s="21">
        <v>4</v>
      </c>
      <c r="F98">
        <v>20</v>
      </c>
      <c r="G98">
        <v>78</v>
      </c>
      <c r="H98">
        <v>4.2726586816979166</v>
      </c>
      <c r="J98" s="5" t="s">
        <v>181</v>
      </c>
      <c r="K98">
        <f t="shared" si="5"/>
        <v>27.383418315432873</v>
      </c>
      <c r="L98">
        <f t="shared" si="5"/>
        <v>3.2766483454364121</v>
      </c>
      <c r="M98">
        <f t="shared" si="6"/>
        <v>8.1916208635910301</v>
      </c>
      <c r="N98">
        <f t="shared" si="7"/>
        <v>0.93618524155326055</v>
      </c>
      <c r="O98">
        <f t="shared" si="8"/>
        <v>4.6809262077663032</v>
      </c>
    </row>
    <row r="99" spans="1:15" ht="16.5" x14ac:dyDescent="0.3">
      <c r="A99" s="5" t="s">
        <v>182</v>
      </c>
      <c r="B99">
        <v>77</v>
      </c>
      <c r="C99">
        <v>82</v>
      </c>
      <c r="D99" s="24">
        <v>24</v>
      </c>
      <c r="E99" s="21">
        <v>1</v>
      </c>
      <c r="F99">
        <v>17</v>
      </c>
      <c r="G99">
        <v>17</v>
      </c>
      <c r="H99">
        <v>2.5712815906582351</v>
      </c>
      <c r="J99" s="5" t="s">
        <v>182</v>
      </c>
      <c r="K99">
        <f t="shared" si="5"/>
        <v>29.946156142427164</v>
      </c>
      <c r="L99">
        <f t="shared" si="5"/>
        <v>31.890711736091266</v>
      </c>
      <c r="M99">
        <f t="shared" si="6"/>
        <v>9.3338668495876878</v>
      </c>
      <c r="N99">
        <f t="shared" si="7"/>
        <v>0.3889111187328203</v>
      </c>
      <c r="O99">
        <f t="shared" si="8"/>
        <v>6.6114890184579451</v>
      </c>
    </row>
    <row r="100" spans="1:15" ht="16.5" x14ac:dyDescent="0.3">
      <c r="A100" s="5" t="s">
        <v>183</v>
      </c>
      <c r="B100">
        <v>99</v>
      </c>
      <c r="C100">
        <v>90</v>
      </c>
      <c r="D100" s="24">
        <v>27</v>
      </c>
      <c r="E100" s="21">
        <v>1.5</v>
      </c>
      <c r="F100">
        <v>18</v>
      </c>
      <c r="G100">
        <v>31</v>
      </c>
      <c r="H100">
        <v>3.1413806523913927</v>
      </c>
      <c r="J100" s="5" t="s">
        <v>183</v>
      </c>
      <c r="K100">
        <f t="shared" si="5"/>
        <v>31.514805416731566</v>
      </c>
      <c r="L100">
        <f t="shared" si="5"/>
        <v>28.649823106119605</v>
      </c>
      <c r="M100">
        <f t="shared" si="6"/>
        <v>8.5949469318358815</v>
      </c>
      <c r="N100">
        <f t="shared" si="7"/>
        <v>0.47749705176866009</v>
      </c>
      <c r="O100">
        <f t="shared" si="8"/>
        <v>5.729964621223921</v>
      </c>
    </row>
    <row r="101" spans="1:15" ht="16.5" x14ac:dyDescent="0.3">
      <c r="A101" s="5" t="s">
        <v>184</v>
      </c>
      <c r="B101">
        <v>47</v>
      </c>
      <c r="C101">
        <v>71</v>
      </c>
      <c r="D101" s="24">
        <v>19</v>
      </c>
      <c r="E101" s="21">
        <v>2</v>
      </c>
      <c r="F101">
        <v>12</v>
      </c>
      <c r="G101">
        <v>10</v>
      </c>
      <c r="H101">
        <v>2.1544346900318838</v>
      </c>
      <c r="J101" s="5" t="s">
        <v>184</v>
      </c>
      <c r="K101">
        <f t="shared" si="5"/>
        <v>21.815467517980061</v>
      </c>
      <c r="L101">
        <f t="shared" si="5"/>
        <v>32.955280718650727</v>
      </c>
      <c r="M101">
        <f t="shared" si="6"/>
        <v>8.81901878386428</v>
      </c>
      <c r="N101">
        <f t="shared" si="7"/>
        <v>0.92831776672255573</v>
      </c>
      <c r="O101">
        <f t="shared" si="8"/>
        <v>5.5699066003353348</v>
      </c>
    </row>
    <row r="102" spans="1:15" ht="16.5" x14ac:dyDescent="0.3">
      <c r="A102" s="5" t="s">
        <v>369</v>
      </c>
      <c r="B102">
        <v>128</v>
      </c>
      <c r="C102">
        <v>79</v>
      </c>
      <c r="D102" s="24">
        <v>25</v>
      </c>
      <c r="E102" s="21">
        <v>1</v>
      </c>
      <c r="F102">
        <v>17</v>
      </c>
      <c r="G102">
        <v>26</v>
      </c>
      <c r="H102">
        <v>2.9624960684073702</v>
      </c>
      <c r="J102" s="5" t="s">
        <v>369</v>
      </c>
      <c r="K102">
        <f t="shared" si="5"/>
        <v>43.206808395466481</v>
      </c>
      <c r="L102">
        <f t="shared" si="5"/>
        <v>26.666702056576966</v>
      </c>
      <c r="M102">
        <f t="shared" si="6"/>
        <v>8.4388297647395465</v>
      </c>
      <c r="N102">
        <f t="shared" si="7"/>
        <v>0.33755319058958189</v>
      </c>
      <c r="O102">
        <f t="shared" si="8"/>
        <v>5.7384042400228914</v>
      </c>
    </row>
    <row r="103" spans="1:15" ht="16.5" x14ac:dyDescent="0.3">
      <c r="A103" s="5" t="s">
        <v>185</v>
      </c>
      <c r="B103">
        <v>116</v>
      </c>
      <c r="C103">
        <v>112</v>
      </c>
      <c r="D103" s="24">
        <v>30</v>
      </c>
      <c r="E103" s="21">
        <v>2</v>
      </c>
      <c r="F103">
        <v>18</v>
      </c>
      <c r="G103">
        <v>39</v>
      </c>
      <c r="H103">
        <v>3.391211443014166</v>
      </c>
      <c r="J103" s="5" t="s">
        <v>185</v>
      </c>
      <c r="K103">
        <f t="shared" si="5"/>
        <v>34.206065280582223</v>
      </c>
      <c r="L103">
        <f t="shared" si="5"/>
        <v>33.026545788148354</v>
      </c>
      <c r="M103">
        <f t="shared" si="6"/>
        <v>8.8463961932540229</v>
      </c>
      <c r="N103">
        <f t="shared" si="7"/>
        <v>0.58975974621693483</v>
      </c>
      <c r="O103">
        <f t="shared" si="8"/>
        <v>5.3078377159524139</v>
      </c>
    </row>
    <row r="104" spans="1:15" ht="16.5" x14ac:dyDescent="0.3">
      <c r="A104" s="5" t="s">
        <v>370</v>
      </c>
      <c r="B104">
        <v>126</v>
      </c>
      <c r="C104">
        <v>90</v>
      </c>
      <c r="D104" s="24">
        <v>26</v>
      </c>
      <c r="E104" s="21">
        <v>1</v>
      </c>
      <c r="F104">
        <v>17</v>
      </c>
      <c r="G104">
        <v>28</v>
      </c>
      <c r="H104">
        <v>3.0365889718756618</v>
      </c>
      <c r="J104" s="5" t="s">
        <v>370</v>
      </c>
      <c r="K104">
        <f t="shared" si="5"/>
        <v>41.493926628526026</v>
      </c>
      <c r="L104">
        <f t="shared" si="5"/>
        <v>29.638519020375735</v>
      </c>
      <c r="M104">
        <f t="shared" si="6"/>
        <v>8.562238828108546</v>
      </c>
      <c r="N104">
        <f t="shared" si="7"/>
        <v>0.32931687800417481</v>
      </c>
      <c r="O104">
        <f t="shared" si="8"/>
        <v>5.5983869260709724</v>
      </c>
    </row>
    <row r="105" spans="1:15" ht="16.5" x14ac:dyDescent="0.3">
      <c r="A105" s="5" t="s">
        <v>186</v>
      </c>
      <c r="B105">
        <v>83</v>
      </c>
      <c r="C105">
        <v>83</v>
      </c>
      <c r="D105" s="24">
        <v>25</v>
      </c>
      <c r="E105" s="21">
        <v>2</v>
      </c>
      <c r="F105">
        <v>16</v>
      </c>
      <c r="G105">
        <v>23</v>
      </c>
      <c r="H105">
        <v>2.8438669798515654</v>
      </c>
      <c r="J105" s="5" t="s">
        <v>186</v>
      </c>
      <c r="K105">
        <f t="shared" si="5"/>
        <v>29.185612614107622</v>
      </c>
      <c r="L105">
        <f t="shared" si="5"/>
        <v>29.185612614107622</v>
      </c>
      <c r="M105">
        <f t="shared" si="6"/>
        <v>8.7908471729239839</v>
      </c>
      <c r="N105">
        <f t="shared" si="7"/>
        <v>0.7032677738339187</v>
      </c>
      <c r="O105">
        <f t="shared" si="8"/>
        <v>5.6261421906713496</v>
      </c>
    </row>
    <row r="106" spans="1:15" ht="16.5" x14ac:dyDescent="0.3">
      <c r="A106" s="5" t="s">
        <v>187</v>
      </c>
      <c r="B106">
        <v>105</v>
      </c>
      <c r="C106">
        <v>101</v>
      </c>
      <c r="D106" s="24">
        <v>28</v>
      </c>
      <c r="E106" s="21">
        <v>1</v>
      </c>
      <c r="F106">
        <v>20</v>
      </c>
      <c r="G106">
        <v>41</v>
      </c>
      <c r="H106">
        <v>3.4482172403827303</v>
      </c>
      <c r="J106" s="5" t="s">
        <v>187</v>
      </c>
      <c r="K106">
        <f t="shared" si="5"/>
        <v>30.450517667600799</v>
      </c>
      <c r="L106">
        <f t="shared" si="5"/>
        <v>29.290497946930294</v>
      </c>
      <c r="M106">
        <f t="shared" si="6"/>
        <v>8.1201380446935456</v>
      </c>
      <c r="N106">
        <f t="shared" si="7"/>
        <v>0.29000493016762668</v>
      </c>
      <c r="O106">
        <f t="shared" si="8"/>
        <v>5.8000986033525335</v>
      </c>
    </row>
    <row r="107" spans="1:15" ht="16.5" x14ac:dyDescent="0.3">
      <c r="A107" s="5" t="s">
        <v>188</v>
      </c>
      <c r="B107">
        <v>90</v>
      </c>
      <c r="C107">
        <v>123</v>
      </c>
      <c r="D107" s="24">
        <v>27</v>
      </c>
      <c r="E107" s="21">
        <v>4</v>
      </c>
      <c r="F107">
        <v>17</v>
      </c>
      <c r="G107">
        <v>62</v>
      </c>
      <c r="H107">
        <v>3.9578916096804058</v>
      </c>
      <c r="J107" s="5" t="s">
        <v>188</v>
      </c>
      <c r="K107">
        <f t="shared" si="5"/>
        <v>22.739379668678541</v>
      </c>
      <c r="L107">
        <f t="shared" si="5"/>
        <v>31.077152213860671</v>
      </c>
      <c r="M107">
        <f t="shared" si="6"/>
        <v>6.8218139006035621</v>
      </c>
      <c r="N107">
        <f t="shared" si="7"/>
        <v>1.0106390963857128</v>
      </c>
      <c r="O107">
        <f t="shared" si="8"/>
        <v>4.2952161596392795</v>
      </c>
    </row>
    <row r="108" spans="1:15" ht="16.5" x14ac:dyDescent="0.3">
      <c r="A108" s="5" t="s">
        <v>371</v>
      </c>
      <c r="B108">
        <v>78</v>
      </c>
      <c r="C108">
        <v>105</v>
      </c>
      <c r="D108" s="24">
        <v>24</v>
      </c>
      <c r="E108" s="21">
        <v>1</v>
      </c>
      <c r="F108">
        <v>15</v>
      </c>
      <c r="G108">
        <v>13</v>
      </c>
      <c r="H108">
        <v>2.3513346877207573</v>
      </c>
      <c r="J108" s="5" t="s">
        <v>371</v>
      </c>
      <c r="K108">
        <f t="shared" si="5"/>
        <v>33.172648882073233</v>
      </c>
      <c r="L108">
        <f t="shared" si="5"/>
        <v>44.655488879713971</v>
      </c>
      <c r="M108">
        <f t="shared" si="6"/>
        <v>10.206968886791765</v>
      </c>
      <c r="N108">
        <f t="shared" si="7"/>
        <v>0.42529037028299022</v>
      </c>
      <c r="O108">
        <f t="shared" si="8"/>
        <v>6.379355554244853</v>
      </c>
    </row>
    <row r="109" spans="1:15" ht="16.5" x14ac:dyDescent="0.3">
      <c r="A109" s="5" t="s">
        <v>359</v>
      </c>
      <c r="B109">
        <v>80</v>
      </c>
      <c r="C109">
        <v>81</v>
      </c>
      <c r="D109" s="24">
        <v>25</v>
      </c>
      <c r="E109" s="21">
        <v>3</v>
      </c>
      <c r="F109">
        <v>15</v>
      </c>
      <c r="G109">
        <v>19.5</v>
      </c>
      <c r="H109">
        <v>2.6916063060436417</v>
      </c>
      <c r="J109" s="5" t="s">
        <v>359</v>
      </c>
      <c r="K109">
        <f t="shared" si="5"/>
        <v>29.722028745574978</v>
      </c>
      <c r="L109">
        <f t="shared" si="5"/>
        <v>30.093554104894665</v>
      </c>
      <c r="M109">
        <f t="shared" si="6"/>
        <v>9.2881339829921803</v>
      </c>
      <c r="N109">
        <f t="shared" si="7"/>
        <v>1.1145760779590617</v>
      </c>
      <c r="O109">
        <f t="shared" si="8"/>
        <v>5.5728803897953085</v>
      </c>
    </row>
    <row r="110" spans="1:15" ht="16.5" x14ac:dyDescent="0.3">
      <c r="A110" s="5" t="s">
        <v>189</v>
      </c>
      <c r="B110">
        <v>70</v>
      </c>
      <c r="C110">
        <v>90</v>
      </c>
      <c r="D110" s="24">
        <v>22</v>
      </c>
      <c r="E110" s="21">
        <v>2</v>
      </c>
      <c r="F110">
        <v>10</v>
      </c>
      <c r="G110">
        <v>21</v>
      </c>
      <c r="H110">
        <v>2.7589241763811208</v>
      </c>
      <c r="J110" s="5" t="s">
        <v>189</v>
      </c>
      <c r="K110">
        <f t="shared" si="5"/>
        <v>25.372208703400815</v>
      </c>
      <c r="L110">
        <f t="shared" si="5"/>
        <v>32.621411190086761</v>
      </c>
      <c r="M110">
        <f t="shared" si="6"/>
        <v>7.9741227353545421</v>
      </c>
      <c r="N110">
        <f t="shared" si="7"/>
        <v>0.72492024866859472</v>
      </c>
      <c r="O110">
        <f t="shared" si="8"/>
        <v>3.6246012433429735</v>
      </c>
    </row>
    <row r="111" spans="1:15" ht="16.5" x14ac:dyDescent="0.3">
      <c r="A111" s="5" t="s">
        <v>190</v>
      </c>
      <c r="B111">
        <v>61</v>
      </c>
      <c r="C111">
        <v>105</v>
      </c>
      <c r="D111" s="24">
        <v>17</v>
      </c>
      <c r="E111" s="21">
        <v>1</v>
      </c>
      <c r="F111">
        <v>10</v>
      </c>
      <c r="G111">
        <v>32</v>
      </c>
      <c r="H111">
        <v>3.1748021039363987</v>
      </c>
      <c r="J111" s="5" t="s">
        <v>190</v>
      </c>
      <c r="K111">
        <f t="shared" si="5"/>
        <v>19.213796010896818</v>
      </c>
      <c r="L111">
        <f t="shared" si="5"/>
        <v>33.072927559740421</v>
      </c>
      <c r="M111">
        <f t="shared" si="6"/>
        <v>5.3546644620532113</v>
      </c>
      <c r="N111">
        <f t="shared" si="7"/>
        <v>0.3149802624737183</v>
      </c>
      <c r="O111">
        <f t="shared" si="8"/>
        <v>3.1498026247371831</v>
      </c>
    </row>
    <row r="112" spans="1:15" ht="16.5" x14ac:dyDescent="0.3">
      <c r="A112" s="5" t="s">
        <v>191</v>
      </c>
      <c r="B112">
        <v>90</v>
      </c>
      <c r="C112">
        <v>108</v>
      </c>
      <c r="D112" s="24">
        <v>25</v>
      </c>
      <c r="E112" s="21">
        <v>3</v>
      </c>
      <c r="F112">
        <v>19</v>
      </c>
      <c r="G112">
        <v>39</v>
      </c>
      <c r="H112">
        <v>3.391211443014166</v>
      </c>
      <c r="J112" s="5" t="s">
        <v>191</v>
      </c>
      <c r="K112">
        <f t="shared" si="5"/>
        <v>26.539188579762069</v>
      </c>
      <c r="L112">
        <f t="shared" si="5"/>
        <v>31.847026295714482</v>
      </c>
      <c r="M112">
        <f t="shared" si="6"/>
        <v>7.3719968277116861</v>
      </c>
      <c r="N112">
        <f t="shared" si="7"/>
        <v>0.88463961932540225</v>
      </c>
      <c r="O112">
        <f t="shared" si="8"/>
        <v>5.6027175890608811</v>
      </c>
    </row>
    <row r="113" spans="1:15" ht="16.5" x14ac:dyDescent="0.3">
      <c r="A113" s="5" t="s">
        <v>192</v>
      </c>
      <c r="B113">
        <v>50</v>
      </c>
      <c r="C113">
        <v>75</v>
      </c>
      <c r="D113" s="24">
        <v>18</v>
      </c>
      <c r="E113" s="21">
        <v>1</v>
      </c>
      <c r="F113">
        <v>10</v>
      </c>
      <c r="G113">
        <v>13</v>
      </c>
      <c r="H113">
        <v>2.3513346877207573</v>
      </c>
      <c r="J113" s="5" t="s">
        <v>192</v>
      </c>
      <c r="K113">
        <f t="shared" si="5"/>
        <v>21.264518514149511</v>
      </c>
      <c r="L113">
        <f t="shared" si="5"/>
        <v>31.896777771224265</v>
      </c>
      <c r="M113">
        <f t="shared" si="6"/>
        <v>7.6552266650938234</v>
      </c>
      <c r="N113">
        <f t="shared" si="7"/>
        <v>0.42529037028299022</v>
      </c>
      <c r="O113">
        <f t="shared" si="8"/>
        <v>4.2529037028299017</v>
      </c>
    </row>
    <row r="114" spans="1:15" ht="16.5" x14ac:dyDescent="0.3">
      <c r="A114" s="5" t="s">
        <v>193</v>
      </c>
      <c r="B114">
        <v>56</v>
      </c>
      <c r="C114">
        <v>75</v>
      </c>
      <c r="D114" s="24">
        <v>17</v>
      </c>
      <c r="E114" s="21">
        <v>1</v>
      </c>
      <c r="F114">
        <v>8</v>
      </c>
      <c r="G114">
        <v>23</v>
      </c>
      <c r="H114">
        <v>2.8438669798515654</v>
      </c>
      <c r="J114" s="5" t="s">
        <v>193</v>
      </c>
      <c r="K114">
        <f t="shared" si="5"/>
        <v>19.691497667349722</v>
      </c>
      <c r="L114">
        <f t="shared" si="5"/>
        <v>26.37254151877195</v>
      </c>
      <c r="M114">
        <f t="shared" si="6"/>
        <v>5.9777760775883086</v>
      </c>
      <c r="N114">
        <f t="shared" si="7"/>
        <v>0.35163388691695935</v>
      </c>
      <c r="O114">
        <f t="shared" si="8"/>
        <v>2.8130710953356748</v>
      </c>
    </row>
    <row r="115" spans="1:15" ht="16.5" x14ac:dyDescent="0.3">
      <c r="A115" s="5" t="s">
        <v>194</v>
      </c>
      <c r="B115">
        <v>57</v>
      </c>
      <c r="C115">
        <v>77</v>
      </c>
      <c r="D115" s="24">
        <v>17</v>
      </c>
      <c r="E115" s="21">
        <v>1</v>
      </c>
      <c r="F115">
        <v>7</v>
      </c>
      <c r="G115">
        <v>26</v>
      </c>
      <c r="H115">
        <v>2.9624960684073702</v>
      </c>
      <c r="J115" s="5" t="s">
        <v>194</v>
      </c>
      <c r="K115">
        <f t="shared" si="5"/>
        <v>19.240531863606165</v>
      </c>
      <c r="L115">
        <f t="shared" si="5"/>
        <v>25.991595675397804</v>
      </c>
      <c r="M115">
        <f t="shared" si="6"/>
        <v>5.7384042400228914</v>
      </c>
      <c r="N115">
        <f t="shared" si="7"/>
        <v>0.33755319058958189</v>
      </c>
      <c r="O115">
        <f t="shared" si="8"/>
        <v>2.362872334127073</v>
      </c>
    </row>
    <row r="116" spans="1:15" ht="16.5" x14ac:dyDescent="0.3">
      <c r="A116" s="5" t="s">
        <v>195</v>
      </c>
      <c r="B116">
        <v>66</v>
      </c>
      <c r="C116">
        <v>98</v>
      </c>
      <c r="D116" s="24">
        <v>18</v>
      </c>
      <c r="E116" s="21">
        <v>1</v>
      </c>
      <c r="F116">
        <v>10</v>
      </c>
      <c r="G116">
        <v>31</v>
      </c>
      <c r="H116">
        <v>3.1413806523913927</v>
      </c>
      <c r="J116" s="5" t="s">
        <v>195</v>
      </c>
      <c r="K116">
        <f t="shared" si="5"/>
        <v>21.009870277821044</v>
      </c>
      <c r="L116">
        <f t="shared" si="5"/>
        <v>31.19647404888579</v>
      </c>
      <c r="M116">
        <f t="shared" si="6"/>
        <v>5.729964621223921</v>
      </c>
      <c r="N116">
        <f t="shared" si="7"/>
        <v>0.31833136784577337</v>
      </c>
      <c r="O116">
        <f t="shared" si="8"/>
        <v>3.1833136784577336</v>
      </c>
    </row>
    <row r="117" spans="1:15" ht="16.5" x14ac:dyDescent="0.3">
      <c r="A117" s="5" t="s">
        <v>196</v>
      </c>
      <c r="B117">
        <v>55</v>
      </c>
      <c r="C117">
        <v>86</v>
      </c>
      <c r="D117" s="24">
        <v>16</v>
      </c>
      <c r="E117" s="21">
        <v>1</v>
      </c>
      <c r="F117">
        <v>12</v>
      </c>
      <c r="G117">
        <v>25</v>
      </c>
      <c r="H117">
        <v>2.9240177382128656</v>
      </c>
      <c r="J117" s="5" t="s">
        <v>196</v>
      </c>
      <c r="K117">
        <f t="shared" si="5"/>
        <v>18.809735413443669</v>
      </c>
      <c r="L117">
        <f t="shared" si="5"/>
        <v>29.411586282839192</v>
      </c>
      <c r="M117">
        <f t="shared" si="6"/>
        <v>5.4719230293654313</v>
      </c>
      <c r="N117">
        <f t="shared" si="7"/>
        <v>0.34199518933533946</v>
      </c>
      <c r="O117">
        <f t="shared" si="8"/>
        <v>4.1039422720240735</v>
      </c>
    </row>
    <row r="118" spans="1:15" ht="16.5" x14ac:dyDescent="0.3">
      <c r="A118" s="5" t="s">
        <v>197</v>
      </c>
      <c r="B118">
        <v>55</v>
      </c>
      <c r="C118">
        <v>107</v>
      </c>
      <c r="D118" s="24">
        <v>25</v>
      </c>
      <c r="E118" s="21">
        <v>3</v>
      </c>
      <c r="F118">
        <v>12</v>
      </c>
      <c r="G118">
        <v>25</v>
      </c>
      <c r="H118">
        <v>2.9240177382128656</v>
      </c>
      <c r="J118" s="5" t="s">
        <v>197</v>
      </c>
      <c r="K118">
        <f t="shared" si="5"/>
        <v>18.809735413443669</v>
      </c>
      <c r="L118">
        <f t="shared" si="5"/>
        <v>36.593485258881323</v>
      </c>
      <c r="M118">
        <f t="shared" si="6"/>
        <v>8.5498797333834862</v>
      </c>
      <c r="N118">
        <f t="shared" si="7"/>
        <v>1.0259855680060184</v>
      </c>
      <c r="O118">
        <f t="shared" si="8"/>
        <v>4.1039422720240735</v>
      </c>
    </row>
    <row r="119" spans="1:15" ht="16.5" x14ac:dyDescent="0.3">
      <c r="A119" s="5" t="s">
        <v>198</v>
      </c>
      <c r="B119">
        <v>117</v>
      </c>
      <c r="C119">
        <v>11</v>
      </c>
      <c r="D119" s="24">
        <v>28.5</v>
      </c>
      <c r="E119" s="21">
        <v>1.5</v>
      </c>
      <c r="F119">
        <v>21</v>
      </c>
      <c r="G119">
        <v>39</v>
      </c>
      <c r="H119">
        <v>3.391211443014166</v>
      </c>
      <c r="J119" s="5" t="s">
        <v>198</v>
      </c>
      <c r="K119">
        <f t="shared" si="5"/>
        <v>34.500945153690687</v>
      </c>
      <c r="L119">
        <f t="shared" si="5"/>
        <v>3.2436786041931418</v>
      </c>
      <c r="M119">
        <f t="shared" si="6"/>
        <v>8.4040763835913221</v>
      </c>
      <c r="N119">
        <f t="shared" si="7"/>
        <v>0.44231980966270112</v>
      </c>
      <c r="O119">
        <f t="shared" si="8"/>
        <v>6.1924773352778164</v>
      </c>
    </row>
    <row r="120" spans="1:15" ht="16.5" x14ac:dyDescent="0.3">
      <c r="A120" s="5" t="s">
        <v>199</v>
      </c>
      <c r="B120">
        <v>92</v>
      </c>
      <c r="C120">
        <v>97</v>
      </c>
      <c r="D120" s="24">
        <v>25</v>
      </c>
      <c r="E120" s="21">
        <v>2</v>
      </c>
      <c r="F120">
        <v>18</v>
      </c>
      <c r="G120">
        <v>27</v>
      </c>
      <c r="H120">
        <v>2.9999999999999996</v>
      </c>
      <c r="J120" s="5" t="s">
        <v>199</v>
      </c>
      <c r="K120">
        <f t="shared" si="5"/>
        <v>30.666666666666671</v>
      </c>
      <c r="L120">
        <f t="shared" si="5"/>
        <v>32.333333333333336</v>
      </c>
      <c r="M120">
        <f t="shared" si="6"/>
        <v>8.3333333333333339</v>
      </c>
      <c r="N120">
        <f t="shared" si="7"/>
        <v>0.66666666666666674</v>
      </c>
      <c r="O120">
        <f t="shared" si="8"/>
        <v>6.0000000000000009</v>
      </c>
    </row>
    <row r="121" spans="1:15" ht="16.5" x14ac:dyDescent="0.3">
      <c r="A121" s="5" t="s">
        <v>200</v>
      </c>
      <c r="B121">
        <v>88</v>
      </c>
      <c r="C121">
        <v>90</v>
      </c>
      <c r="D121" s="24">
        <v>25</v>
      </c>
      <c r="E121" s="21">
        <v>2</v>
      </c>
      <c r="F121">
        <v>17.5</v>
      </c>
      <c r="G121">
        <v>29</v>
      </c>
      <c r="H121">
        <v>3.0723168256858471</v>
      </c>
      <c r="J121" s="5" t="s">
        <v>200</v>
      </c>
      <c r="K121">
        <f t="shared" si="5"/>
        <v>28.642879296914753</v>
      </c>
      <c r="L121">
        <f t="shared" si="5"/>
        <v>29.293853826390087</v>
      </c>
      <c r="M121">
        <f t="shared" si="6"/>
        <v>8.1371816184416907</v>
      </c>
      <c r="N121">
        <f t="shared" si="7"/>
        <v>0.6509745294753353</v>
      </c>
      <c r="O121">
        <f t="shared" si="8"/>
        <v>5.6960271329091841</v>
      </c>
    </row>
    <row r="122" spans="1:15" ht="16.5" x14ac:dyDescent="0.3">
      <c r="A122" s="5" t="s">
        <v>201</v>
      </c>
      <c r="B122">
        <v>95</v>
      </c>
      <c r="C122">
        <v>11</v>
      </c>
      <c r="D122" s="24">
        <v>26</v>
      </c>
      <c r="E122" s="21">
        <v>1.5</v>
      </c>
      <c r="F122">
        <v>19</v>
      </c>
      <c r="G122">
        <v>31.5</v>
      </c>
      <c r="H122">
        <v>3.1581797988281894</v>
      </c>
      <c r="J122" s="5" t="s">
        <v>201</v>
      </c>
      <c r="K122">
        <f t="shared" si="5"/>
        <v>30.080617967111557</v>
      </c>
      <c r="L122">
        <f t="shared" si="5"/>
        <v>3.4830189225076542</v>
      </c>
      <c r="M122">
        <f t="shared" si="6"/>
        <v>8.232590180472636</v>
      </c>
      <c r="N122">
        <f t="shared" si="7"/>
        <v>0.47495712579649829</v>
      </c>
      <c r="O122">
        <f t="shared" si="8"/>
        <v>6.0161235934223116</v>
      </c>
    </row>
    <row r="123" spans="1:15" ht="16.5" x14ac:dyDescent="0.3">
      <c r="A123" s="5" t="s">
        <v>372</v>
      </c>
      <c r="B123">
        <v>142</v>
      </c>
      <c r="C123">
        <v>75</v>
      </c>
      <c r="D123" s="24">
        <v>26</v>
      </c>
      <c r="E123" s="21">
        <v>2</v>
      </c>
      <c r="F123">
        <v>18</v>
      </c>
      <c r="G123">
        <v>18</v>
      </c>
      <c r="H123">
        <v>2.6207413942088964</v>
      </c>
      <c r="J123" s="5" t="s">
        <v>372</v>
      </c>
      <c r="K123">
        <f t="shared" si="5"/>
        <v>54.183140814191049</v>
      </c>
      <c r="L123">
        <f t="shared" si="5"/>
        <v>28.617856063833297</v>
      </c>
      <c r="M123">
        <f t="shared" si="6"/>
        <v>9.9208567687955433</v>
      </c>
      <c r="N123">
        <f t="shared" si="7"/>
        <v>0.76314282836888803</v>
      </c>
      <c r="O123">
        <f t="shared" si="8"/>
        <v>6.8682854553199917</v>
      </c>
    </row>
    <row r="124" spans="1:15" ht="16.5" x14ac:dyDescent="0.3">
      <c r="A124" s="5" t="s">
        <v>202</v>
      </c>
      <c r="B124">
        <v>94</v>
      </c>
      <c r="C124">
        <v>101</v>
      </c>
      <c r="D124" s="24">
        <v>31</v>
      </c>
      <c r="E124" s="21">
        <v>2</v>
      </c>
      <c r="F124">
        <v>17</v>
      </c>
      <c r="G124">
        <v>33.5</v>
      </c>
      <c r="H124">
        <v>3.2236528636334572</v>
      </c>
      <c r="J124" s="5" t="s">
        <v>202</v>
      </c>
      <c r="K124">
        <f t="shared" si="5"/>
        <v>29.159467218207336</v>
      </c>
      <c r="L124">
        <f t="shared" si="5"/>
        <v>31.330916904669586</v>
      </c>
      <c r="M124">
        <f t="shared" si="6"/>
        <v>9.6164200400470996</v>
      </c>
      <c r="N124">
        <f t="shared" si="7"/>
        <v>0.62041419613207105</v>
      </c>
      <c r="O124">
        <f t="shared" si="8"/>
        <v>5.2735206671226038</v>
      </c>
    </row>
    <row r="125" spans="1:15" ht="16.5" x14ac:dyDescent="0.3">
      <c r="A125" s="5" t="s">
        <v>203</v>
      </c>
      <c r="B125">
        <v>59</v>
      </c>
      <c r="C125">
        <v>98</v>
      </c>
      <c r="D125" s="24">
        <v>17</v>
      </c>
      <c r="E125" s="21">
        <v>1</v>
      </c>
      <c r="F125">
        <v>11</v>
      </c>
      <c r="G125">
        <v>25</v>
      </c>
      <c r="H125">
        <v>2.9240177382128656</v>
      </c>
      <c r="J125" s="5" t="s">
        <v>203</v>
      </c>
      <c r="K125">
        <f t="shared" si="5"/>
        <v>20.177716170785029</v>
      </c>
      <c r="L125">
        <f t="shared" si="5"/>
        <v>33.515528554863266</v>
      </c>
      <c r="M125">
        <f t="shared" si="6"/>
        <v>5.8139182187007705</v>
      </c>
      <c r="N125">
        <f t="shared" si="7"/>
        <v>0.34199518933533946</v>
      </c>
      <c r="O125">
        <f t="shared" si="8"/>
        <v>3.7619470826887338</v>
      </c>
    </row>
    <row r="126" spans="1:15" ht="16.5" x14ac:dyDescent="0.3">
      <c r="A126" s="5" t="s">
        <v>204</v>
      </c>
      <c r="B126">
        <v>66</v>
      </c>
      <c r="C126">
        <v>106</v>
      </c>
      <c r="D126" s="24">
        <v>23</v>
      </c>
      <c r="E126" s="21">
        <v>1.5</v>
      </c>
      <c r="F126">
        <v>14</v>
      </c>
      <c r="G126">
        <v>31.5</v>
      </c>
      <c r="H126">
        <v>3.1581797988281894</v>
      </c>
      <c r="J126" s="5" t="s">
        <v>204</v>
      </c>
      <c r="K126">
        <f t="shared" si="5"/>
        <v>20.898113535045923</v>
      </c>
      <c r="L126">
        <f t="shared" si="5"/>
        <v>33.563636889619211</v>
      </c>
      <c r="M126">
        <f t="shared" si="6"/>
        <v>7.2826759288796401</v>
      </c>
      <c r="N126">
        <f t="shared" si="7"/>
        <v>0.47495712579649829</v>
      </c>
      <c r="O126">
        <f t="shared" si="8"/>
        <v>4.4329331741006506</v>
      </c>
    </row>
    <row r="127" spans="1:15" ht="16.5" x14ac:dyDescent="0.3">
      <c r="A127" s="5" t="s">
        <v>205</v>
      </c>
      <c r="B127">
        <v>84</v>
      </c>
      <c r="C127">
        <v>90</v>
      </c>
      <c r="D127" s="24">
        <v>26</v>
      </c>
      <c r="E127" s="21">
        <v>2</v>
      </c>
      <c r="F127">
        <v>18</v>
      </c>
      <c r="G127">
        <v>23</v>
      </c>
      <c r="H127">
        <v>2.8438669798515654</v>
      </c>
      <c r="J127" s="5" t="s">
        <v>205</v>
      </c>
      <c r="K127">
        <f t="shared" si="5"/>
        <v>29.537246501024583</v>
      </c>
      <c r="L127">
        <f t="shared" si="5"/>
        <v>31.647049822526338</v>
      </c>
      <c r="M127">
        <f t="shared" si="6"/>
        <v>9.1424810598409429</v>
      </c>
      <c r="N127">
        <f t="shared" si="7"/>
        <v>0.7032677738339187</v>
      </c>
      <c r="O127">
        <f t="shared" si="8"/>
        <v>6.3294099645052677</v>
      </c>
    </row>
    <row r="128" spans="1:15" ht="16.5" x14ac:dyDescent="0.3">
      <c r="A128" s="5" t="s">
        <v>206</v>
      </c>
      <c r="B128">
        <v>62</v>
      </c>
      <c r="C128">
        <v>100</v>
      </c>
      <c r="D128" s="24">
        <v>18</v>
      </c>
      <c r="E128" s="25">
        <v>1</v>
      </c>
      <c r="F128">
        <v>11</v>
      </c>
      <c r="G128">
        <v>28</v>
      </c>
      <c r="H128">
        <v>3.0365889718756618</v>
      </c>
      <c r="J128" s="5" t="s">
        <v>206</v>
      </c>
      <c r="K128">
        <f t="shared" si="5"/>
        <v>20.417646436258838</v>
      </c>
      <c r="L128">
        <f t="shared" si="5"/>
        <v>32.931687800417485</v>
      </c>
      <c r="M128">
        <f t="shared" si="6"/>
        <v>5.9277038040751471</v>
      </c>
      <c r="N128">
        <f t="shared" si="7"/>
        <v>0.32931687800417481</v>
      </c>
      <c r="O128">
        <f t="shared" si="8"/>
        <v>3.6224856580459233</v>
      </c>
    </row>
    <row r="129" spans="1:15" ht="16.5" x14ac:dyDescent="0.3">
      <c r="A129" s="5" t="s">
        <v>207</v>
      </c>
      <c r="B129">
        <v>93</v>
      </c>
      <c r="C129">
        <v>108</v>
      </c>
      <c r="D129" s="24">
        <v>26</v>
      </c>
      <c r="E129" s="21">
        <v>3</v>
      </c>
      <c r="F129">
        <v>18</v>
      </c>
      <c r="G129">
        <v>34</v>
      </c>
      <c r="H129">
        <v>3.2396118012774835</v>
      </c>
      <c r="J129" s="5" t="s">
        <v>207</v>
      </c>
      <c r="K129">
        <f t="shared" si="5"/>
        <v>28.707143233435282</v>
      </c>
      <c r="L129">
        <f t="shared" si="5"/>
        <v>33.337327625924843</v>
      </c>
      <c r="M129">
        <f t="shared" si="6"/>
        <v>8.0256529469819071</v>
      </c>
      <c r="N129">
        <f t="shared" si="7"/>
        <v>0.92603687849791239</v>
      </c>
      <c r="O129">
        <f t="shared" si="8"/>
        <v>5.5562212709874741</v>
      </c>
    </row>
    <row r="130" spans="1:15" ht="16.5" x14ac:dyDescent="0.3">
      <c r="A130" s="5" t="s">
        <v>208</v>
      </c>
      <c r="B130">
        <v>90</v>
      </c>
      <c r="C130">
        <v>132</v>
      </c>
      <c r="D130" s="24">
        <v>29</v>
      </c>
      <c r="E130" s="21">
        <v>3</v>
      </c>
      <c r="F130">
        <v>20</v>
      </c>
      <c r="G130">
        <v>62</v>
      </c>
      <c r="H130">
        <v>3.9578916096804058</v>
      </c>
      <c r="J130" s="5" t="s">
        <v>208</v>
      </c>
      <c r="K130">
        <f t="shared" si="5"/>
        <v>22.739379668678541</v>
      </c>
      <c r="L130">
        <f t="shared" si="5"/>
        <v>33.351090180728526</v>
      </c>
      <c r="M130">
        <f t="shared" si="6"/>
        <v>7.3271334487964186</v>
      </c>
      <c r="N130">
        <f t="shared" si="7"/>
        <v>0.75797932228928466</v>
      </c>
      <c r="O130">
        <f t="shared" si="8"/>
        <v>5.0531954819285643</v>
      </c>
    </row>
    <row r="131" spans="1:15" ht="16.5" x14ac:dyDescent="0.3">
      <c r="A131" s="20" t="s">
        <v>330</v>
      </c>
      <c r="B131">
        <v>86</v>
      </c>
      <c r="C131">
        <v>92</v>
      </c>
      <c r="D131" s="24">
        <v>24</v>
      </c>
      <c r="E131" s="21">
        <v>1</v>
      </c>
      <c r="F131">
        <v>17</v>
      </c>
      <c r="G131">
        <v>24.5</v>
      </c>
      <c r="H131">
        <v>2.9043928667818522</v>
      </c>
      <c r="J131" s="20" t="s">
        <v>330</v>
      </c>
      <c r="K131">
        <f t="shared" ref="K131:L194" si="9">B131/$H131</f>
        <v>29.610319245581397</v>
      </c>
      <c r="L131">
        <f t="shared" si="9"/>
        <v>31.676155472017307</v>
      </c>
      <c r="M131">
        <f t="shared" si="6"/>
        <v>8.2633449057436454</v>
      </c>
      <c r="N131">
        <f t="shared" si="7"/>
        <v>0.34430603773931856</v>
      </c>
      <c r="O131">
        <f t="shared" si="8"/>
        <v>5.8532026415684157</v>
      </c>
    </row>
    <row r="132" spans="1:15" ht="16.5" x14ac:dyDescent="0.3">
      <c r="A132" s="5" t="s">
        <v>209</v>
      </c>
      <c r="B132">
        <v>83</v>
      </c>
      <c r="C132">
        <v>96</v>
      </c>
      <c r="D132" s="24">
        <v>25</v>
      </c>
      <c r="E132" s="21">
        <v>1</v>
      </c>
      <c r="F132">
        <v>17</v>
      </c>
      <c r="G132">
        <v>25</v>
      </c>
      <c r="H132">
        <v>2.9240177382128656</v>
      </c>
      <c r="J132" s="5" t="s">
        <v>209</v>
      </c>
      <c r="K132">
        <f t="shared" si="9"/>
        <v>28.385600714833174</v>
      </c>
      <c r="L132">
        <f t="shared" si="9"/>
        <v>32.831538176192588</v>
      </c>
      <c r="M132">
        <f t="shared" si="6"/>
        <v>8.5498797333834862</v>
      </c>
      <c r="N132">
        <f t="shared" si="7"/>
        <v>0.34199518933533946</v>
      </c>
      <c r="O132">
        <f t="shared" si="8"/>
        <v>5.8139182187007705</v>
      </c>
    </row>
    <row r="133" spans="1:15" ht="16.5" x14ac:dyDescent="0.3">
      <c r="A133" s="5" t="s">
        <v>210</v>
      </c>
      <c r="B133">
        <v>84</v>
      </c>
      <c r="C133">
        <v>92</v>
      </c>
      <c r="D133" s="24">
        <v>25</v>
      </c>
      <c r="E133" s="21">
        <v>1.5</v>
      </c>
      <c r="F133">
        <v>16</v>
      </c>
      <c r="G133">
        <v>28</v>
      </c>
      <c r="H133">
        <v>3.0365889718756618</v>
      </c>
      <c r="J133" s="5" t="s">
        <v>210</v>
      </c>
      <c r="K133">
        <f t="shared" si="9"/>
        <v>27.662617752350688</v>
      </c>
      <c r="L133">
        <f t="shared" si="9"/>
        <v>30.297152776384085</v>
      </c>
      <c r="M133">
        <f t="shared" si="6"/>
        <v>8.2329219501043713</v>
      </c>
      <c r="N133">
        <f t="shared" si="7"/>
        <v>0.49397531700626224</v>
      </c>
      <c r="O133">
        <f t="shared" si="8"/>
        <v>5.2690700480667969</v>
      </c>
    </row>
    <row r="134" spans="1:15" ht="16.5" x14ac:dyDescent="0.3">
      <c r="A134" s="5" t="s">
        <v>211</v>
      </c>
      <c r="B134">
        <v>83</v>
      </c>
      <c r="C134">
        <v>94</v>
      </c>
      <c r="D134" s="24">
        <v>26</v>
      </c>
      <c r="E134" s="21">
        <v>2</v>
      </c>
      <c r="F134">
        <v>15</v>
      </c>
      <c r="G134">
        <v>24.5</v>
      </c>
      <c r="H134">
        <v>2.9043928667818522</v>
      </c>
      <c r="J134" s="5" t="s">
        <v>211</v>
      </c>
      <c r="K134">
        <f t="shared" si="9"/>
        <v>28.577401132363441</v>
      </c>
      <c r="L134">
        <f t="shared" si="9"/>
        <v>32.364767547495944</v>
      </c>
      <c r="M134">
        <f t="shared" si="6"/>
        <v>8.951956981222283</v>
      </c>
      <c r="N134">
        <f t="shared" si="7"/>
        <v>0.68861207547863712</v>
      </c>
      <c r="O134">
        <f t="shared" si="8"/>
        <v>5.1645905660897782</v>
      </c>
    </row>
    <row r="135" spans="1:15" ht="16.5" x14ac:dyDescent="0.3">
      <c r="A135" s="5" t="s">
        <v>212</v>
      </c>
      <c r="B135">
        <v>105</v>
      </c>
      <c r="C135">
        <v>150</v>
      </c>
      <c r="D135" s="24">
        <v>35</v>
      </c>
      <c r="E135" s="21">
        <v>3</v>
      </c>
      <c r="F135">
        <v>24</v>
      </c>
      <c r="G135">
        <v>104</v>
      </c>
      <c r="H135">
        <v>4.7026693754415136</v>
      </c>
      <c r="J135" s="5" t="s">
        <v>212</v>
      </c>
      <c r="K135">
        <f t="shared" si="9"/>
        <v>22.327744439856989</v>
      </c>
      <c r="L135">
        <f t="shared" si="9"/>
        <v>31.896777771224272</v>
      </c>
      <c r="M135">
        <f t="shared" si="6"/>
        <v>7.44258147995233</v>
      </c>
      <c r="N135">
        <f t="shared" si="7"/>
        <v>0.63793555542448543</v>
      </c>
      <c r="O135">
        <f t="shared" si="8"/>
        <v>5.1034844433958835</v>
      </c>
    </row>
    <row r="136" spans="1:15" ht="16.5" x14ac:dyDescent="0.3">
      <c r="A136" s="5" t="s">
        <v>213</v>
      </c>
      <c r="B136">
        <v>85</v>
      </c>
      <c r="C136">
        <v>85</v>
      </c>
      <c r="D136" s="24">
        <v>25</v>
      </c>
      <c r="E136" s="21">
        <v>1</v>
      </c>
      <c r="F136">
        <v>16</v>
      </c>
      <c r="G136">
        <v>24</v>
      </c>
      <c r="H136">
        <v>2.8844991406148166</v>
      </c>
      <c r="J136" s="5" t="s">
        <v>213</v>
      </c>
      <c r="K136">
        <f t="shared" si="9"/>
        <v>29.467854159901975</v>
      </c>
      <c r="L136">
        <f t="shared" si="9"/>
        <v>29.467854159901975</v>
      </c>
      <c r="M136">
        <f t="shared" si="6"/>
        <v>8.6670159293829343</v>
      </c>
      <c r="N136">
        <f t="shared" si="7"/>
        <v>0.34668063717531739</v>
      </c>
      <c r="O136">
        <f t="shared" si="8"/>
        <v>5.5468901948050782</v>
      </c>
    </row>
    <row r="137" spans="1:15" ht="16.5" x14ac:dyDescent="0.3">
      <c r="A137" s="5" t="s">
        <v>214</v>
      </c>
      <c r="B137">
        <v>110</v>
      </c>
      <c r="C137">
        <v>78</v>
      </c>
      <c r="D137" s="24">
        <v>25</v>
      </c>
      <c r="E137" s="21">
        <v>1</v>
      </c>
      <c r="F137">
        <v>17</v>
      </c>
      <c r="G137">
        <v>17</v>
      </c>
      <c r="H137">
        <v>2.5712815906582351</v>
      </c>
      <c r="J137" s="5" t="s">
        <v>214</v>
      </c>
      <c r="K137">
        <f t="shared" si="9"/>
        <v>42.780223060610233</v>
      </c>
      <c r="L137">
        <f t="shared" si="9"/>
        <v>30.335067261159985</v>
      </c>
      <c r="M137">
        <f t="shared" si="6"/>
        <v>9.7227779683205089</v>
      </c>
      <c r="N137">
        <f t="shared" si="7"/>
        <v>0.3889111187328203</v>
      </c>
      <c r="O137">
        <f t="shared" si="8"/>
        <v>6.6114890184579451</v>
      </c>
    </row>
    <row r="138" spans="1:15" ht="16.5" x14ac:dyDescent="0.3">
      <c r="A138" s="5" t="s">
        <v>215</v>
      </c>
      <c r="B138">
        <v>75</v>
      </c>
      <c r="C138">
        <v>90</v>
      </c>
      <c r="D138" s="24">
        <v>25</v>
      </c>
      <c r="E138" s="21">
        <v>2</v>
      </c>
      <c r="F138">
        <v>14</v>
      </c>
      <c r="G138">
        <v>24</v>
      </c>
      <c r="H138">
        <v>2.8844991406148166</v>
      </c>
      <c r="J138" s="5" t="s">
        <v>215</v>
      </c>
      <c r="K138">
        <f t="shared" si="9"/>
        <v>26.001047788148803</v>
      </c>
      <c r="L138">
        <f t="shared" si="9"/>
        <v>31.201257345778565</v>
      </c>
      <c r="M138">
        <f t="shared" si="6"/>
        <v>8.6670159293829343</v>
      </c>
      <c r="N138">
        <f t="shared" si="7"/>
        <v>0.69336127435063477</v>
      </c>
      <c r="O138">
        <f t="shared" si="8"/>
        <v>4.8535289204544432</v>
      </c>
    </row>
    <row r="139" spans="1:15" ht="16.5" x14ac:dyDescent="0.3">
      <c r="A139" s="5" t="s">
        <v>216</v>
      </c>
      <c r="B139">
        <v>83</v>
      </c>
      <c r="C139">
        <v>90</v>
      </c>
      <c r="D139" s="24">
        <v>25</v>
      </c>
      <c r="E139" s="21">
        <v>3</v>
      </c>
      <c r="F139">
        <v>20</v>
      </c>
      <c r="G139">
        <v>22</v>
      </c>
      <c r="H139">
        <v>2.8020393306553872</v>
      </c>
      <c r="J139" s="5" t="s">
        <v>216</v>
      </c>
      <c r="K139">
        <f t="shared" si="9"/>
        <v>29.621283003399739</v>
      </c>
      <c r="L139">
        <f t="shared" si="9"/>
        <v>32.119463497662366</v>
      </c>
      <c r="M139">
        <f t="shared" si="6"/>
        <v>8.9220731937951019</v>
      </c>
      <c r="N139">
        <f t="shared" si="7"/>
        <v>1.0706487832554121</v>
      </c>
      <c r="O139">
        <f t="shared" si="8"/>
        <v>7.1376585550360812</v>
      </c>
    </row>
    <row r="140" spans="1:15" ht="16.5" x14ac:dyDescent="0.3">
      <c r="A140" s="5" t="s">
        <v>373</v>
      </c>
      <c r="B140">
        <v>110</v>
      </c>
      <c r="C140">
        <v>78</v>
      </c>
      <c r="D140" s="24">
        <v>25</v>
      </c>
      <c r="E140" s="21">
        <v>1</v>
      </c>
      <c r="F140">
        <v>15</v>
      </c>
      <c r="G140">
        <v>15.5</v>
      </c>
      <c r="H140">
        <v>2.4933154761193226</v>
      </c>
      <c r="J140" s="5" t="s">
        <v>373</v>
      </c>
      <c r="K140">
        <f t="shared" si="9"/>
        <v>44.11796303097897</v>
      </c>
      <c r="L140">
        <f t="shared" si="9"/>
        <v>31.283646512875997</v>
      </c>
      <c r="M140">
        <f t="shared" si="6"/>
        <v>10.026809779767948</v>
      </c>
      <c r="N140">
        <f t="shared" si="7"/>
        <v>0.40107239119071791</v>
      </c>
      <c r="O140">
        <f t="shared" si="8"/>
        <v>6.0160858678607685</v>
      </c>
    </row>
    <row r="141" spans="1:15" ht="16.5" x14ac:dyDescent="0.3">
      <c r="A141" s="5" t="s">
        <v>217</v>
      </c>
      <c r="B141">
        <v>65</v>
      </c>
      <c r="C141">
        <v>107</v>
      </c>
      <c r="D141" s="24">
        <v>17</v>
      </c>
      <c r="E141" s="21">
        <v>1</v>
      </c>
      <c r="F141">
        <v>14</v>
      </c>
      <c r="G141">
        <v>27</v>
      </c>
      <c r="H141">
        <v>2.9999999999999996</v>
      </c>
      <c r="J141" s="5" t="s">
        <v>217</v>
      </c>
      <c r="K141">
        <f t="shared" si="9"/>
        <v>21.666666666666671</v>
      </c>
      <c r="L141">
        <f t="shared" si="9"/>
        <v>35.666666666666671</v>
      </c>
      <c r="M141">
        <f t="shared" si="6"/>
        <v>5.6666666666666679</v>
      </c>
      <c r="N141">
        <f t="shared" si="7"/>
        <v>0.33333333333333337</v>
      </c>
      <c r="O141">
        <f t="shared" si="8"/>
        <v>4.666666666666667</v>
      </c>
    </row>
    <row r="142" spans="1:15" ht="16.5" x14ac:dyDescent="0.3">
      <c r="A142" s="5" t="s">
        <v>218</v>
      </c>
      <c r="B142">
        <v>66</v>
      </c>
      <c r="C142">
        <v>110</v>
      </c>
      <c r="D142" s="24">
        <v>18</v>
      </c>
      <c r="E142" s="21">
        <v>1</v>
      </c>
      <c r="F142">
        <v>13</v>
      </c>
      <c r="G142">
        <v>27</v>
      </c>
      <c r="H142">
        <v>2.9999999999999996</v>
      </c>
      <c r="J142" s="5" t="s">
        <v>218</v>
      </c>
      <c r="K142">
        <f t="shared" si="9"/>
        <v>22.000000000000004</v>
      </c>
      <c r="L142">
        <f t="shared" si="9"/>
        <v>36.666666666666671</v>
      </c>
      <c r="M142">
        <f t="shared" si="6"/>
        <v>6.0000000000000009</v>
      </c>
      <c r="N142">
        <f t="shared" si="7"/>
        <v>0.33333333333333337</v>
      </c>
      <c r="O142">
        <f t="shared" si="8"/>
        <v>4.3333333333333339</v>
      </c>
    </row>
    <row r="143" spans="1:15" ht="16.5" x14ac:dyDescent="0.3">
      <c r="A143" s="5" t="s">
        <v>219</v>
      </c>
      <c r="B143">
        <v>65</v>
      </c>
      <c r="C143">
        <v>112</v>
      </c>
      <c r="D143" s="24">
        <v>16</v>
      </c>
      <c r="E143" s="21">
        <v>1</v>
      </c>
      <c r="F143">
        <v>13</v>
      </c>
      <c r="G143">
        <v>26</v>
      </c>
      <c r="H143">
        <v>2.9624960684073702</v>
      </c>
      <c r="J143" s="5" t="s">
        <v>219</v>
      </c>
      <c r="K143">
        <f t="shared" si="9"/>
        <v>21.940957388322822</v>
      </c>
      <c r="L143">
        <f t="shared" si="9"/>
        <v>37.805957346033168</v>
      </c>
      <c r="M143">
        <f t="shared" si="6"/>
        <v>5.4008510494333102</v>
      </c>
      <c r="N143">
        <f t="shared" si="7"/>
        <v>0.33755319058958189</v>
      </c>
      <c r="O143">
        <f t="shared" si="8"/>
        <v>4.3881914776645639</v>
      </c>
    </row>
    <row r="144" spans="1:15" ht="16.5" x14ac:dyDescent="0.3">
      <c r="A144" s="5" t="s">
        <v>220</v>
      </c>
      <c r="B144">
        <v>53</v>
      </c>
      <c r="C144">
        <v>85</v>
      </c>
      <c r="D144" s="24">
        <v>15</v>
      </c>
      <c r="E144" s="21">
        <v>1</v>
      </c>
      <c r="F144">
        <v>11</v>
      </c>
      <c r="G144">
        <v>16</v>
      </c>
      <c r="H144">
        <v>2.5198420997897459</v>
      </c>
      <c r="J144" s="5" t="s">
        <v>220</v>
      </c>
      <c r="K144">
        <f t="shared" si="9"/>
        <v>21.033063938578646</v>
      </c>
      <c r="L144">
        <f t="shared" si="9"/>
        <v>33.732272354324245</v>
      </c>
      <c r="M144">
        <f t="shared" si="6"/>
        <v>5.9527539448807492</v>
      </c>
      <c r="N144">
        <f t="shared" si="7"/>
        <v>0.39685026299204995</v>
      </c>
      <c r="O144">
        <f t="shared" si="8"/>
        <v>4.3653528929125489</v>
      </c>
    </row>
    <row r="145" spans="1:15" ht="16.5" x14ac:dyDescent="0.3">
      <c r="A145" s="5" t="s">
        <v>221</v>
      </c>
      <c r="B145">
        <v>86</v>
      </c>
      <c r="C145">
        <v>125</v>
      </c>
      <c r="D145" s="24">
        <v>30</v>
      </c>
      <c r="E145" s="21">
        <v>3</v>
      </c>
      <c r="F145">
        <v>20</v>
      </c>
      <c r="G145">
        <v>73.5</v>
      </c>
      <c r="H145">
        <v>4.1888593641200274</v>
      </c>
      <c r="J145" s="5" t="s">
        <v>221</v>
      </c>
      <c r="K145">
        <f t="shared" si="9"/>
        <v>20.530648686045446</v>
      </c>
      <c r="L145">
        <f t="shared" si="9"/>
        <v>29.841059136693961</v>
      </c>
      <c r="M145">
        <f t="shared" si="6"/>
        <v>7.1618541928065511</v>
      </c>
      <c r="N145">
        <f t="shared" si="7"/>
        <v>0.71618541928065504</v>
      </c>
      <c r="O145">
        <f t="shared" si="8"/>
        <v>4.7745694618710335</v>
      </c>
    </row>
    <row r="146" spans="1:15" ht="16.5" x14ac:dyDescent="0.3">
      <c r="A146" s="5" t="s">
        <v>222</v>
      </c>
      <c r="B146">
        <v>87</v>
      </c>
      <c r="C146">
        <v>130</v>
      </c>
      <c r="D146" s="24">
        <v>28</v>
      </c>
      <c r="E146" s="21">
        <v>3</v>
      </c>
      <c r="F146">
        <v>20</v>
      </c>
      <c r="G146">
        <v>54</v>
      </c>
      <c r="H146">
        <v>3.7797631496846198</v>
      </c>
      <c r="J146" s="5" t="s">
        <v>222</v>
      </c>
      <c r="K146">
        <f t="shared" si="9"/>
        <v>23.017315253538889</v>
      </c>
      <c r="L146">
        <f t="shared" si="9"/>
        <v>34.393689459310984</v>
      </c>
      <c r="M146">
        <f t="shared" ref="M146:M209" si="10">D146/$H146</f>
        <v>7.4078715758515967</v>
      </c>
      <c r="N146">
        <f t="shared" ref="N146:N209" si="11">E146/$H146</f>
        <v>0.79370052598409968</v>
      </c>
      <c r="O146">
        <f t="shared" ref="O146:O209" si="12">F146/$H146</f>
        <v>5.2913368398939982</v>
      </c>
    </row>
    <row r="147" spans="1:15" ht="16.5" x14ac:dyDescent="0.3">
      <c r="A147" s="5" t="s">
        <v>223</v>
      </c>
      <c r="B147">
        <v>70</v>
      </c>
      <c r="C147">
        <v>96</v>
      </c>
      <c r="D147" s="24">
        <v>23</v>
      </c>
      <c r="E147" s="21">
        <v>2</v>
      </c>
      <c r="F147">
        <v>14</v>
      </c>
      <c r="G147">
        <v>23.5</v>
      </c>
      <c r="H147">
        <v>2.8643271579912191</v>
      </c>
      <c r="J147" s="5" t="s">
        <v>223</v>
      </c>
      <c r="K147">
        <f t="shared" si="9"/>
        <v>24.438549138741433</v>
      </c>
      <c r="L147">
        <f t="shared" si="9"/>
        <v>33.515724533131106</v>
      </c>
      <c r="M147">
        <f t="shared" si="10"/>
        <v>8.0298090027293281</v>
      </c>
      <c r="N147">
        <f t="shared" si="11"/>
        <v>0.69824426110689808</v>
      </c>
      <c r="O147">
        <f t="shared" si="12"/>
        <v>4.887709827748286</v>
      </c>
    </row>
    <row r="148" spans="1:15" ht="16.5" x14ac:dyDescent="0.3">
      <c r="A148" s="5" t="s">
        <v>224</v>
      </c>
      <c r="B148">
        <v>68</v>
      </c>
      <c r="C148">
        <v>63</v>
      </c>
      <c r="D148" s="24">
        <v>20</v>
      </c>
      <c r="E148" s="21">
        <v>1</v>
      </c>
      <c r="F148">
        <v>11</v>
      </c>
      <c r="G148">
        <v>14</v>
      </c>
      <c r="H148">
        <v>2.4101422641752297</v>
      </c>
      <c r="J148" s="5" t="s">
        <v>224</v>
      </c>
      <c r="K148">
        <f t="shared" si="9"/>
        <v>28.214102134452279</v>
      </c>
      <c r="L148">
        <f t="shared" si="9"/>
        <v>26.139535801036672</v>
      </c>
      <c r="M148">
        <f t="shared" si="10"/>
        <v>8.2982653336624352</v>
      </c>
      <c r="N148">
        <f t="shared" si="11"/>
        <v>0.41491326668312178</v>
      </c>
      <c r="O148">
        <f t="shared" si="12"/>
        <v>4.5640459335143397</v>
      </c>
    </row>
    <row r="149" spans="1:15" ht="16.5" x14ac:dyDescent="0.3">
      <c r="A149" s="5" t="s">
        <v>225</v>
      </c>
      <c r="B149">
        <v>126</v>
      </c>
      <c r="C149">
        <v>110</v>
      </c>
      <c r="D149" s="24">
        <v>30</v>
      </c>
      <c r="E149" s="21">
        <v>1</v>
      </c>
      <c r="F149">
        <v>20</v>
      </c>
      <c r="G149">
        <v>43</v>
      </c>
      <c r="H149">
        <v>3.5033980603867239</v>
      </c>
      <c r="J149" s="5" t="s">
        <v>225</v>
      </c>
      <c r="K149">
        <f t="shared" si="9"/>
        <v>35.965082422318702</v>
      </c>
      <c r="L149">
        <f t="shared" si="9"/>
        <v>31.398087829008393</v>
      </c>
      <c r="M149">
        <f t="shared" si="10"/>
        <v>8.5631148624568336</v>
      </c>
      <c r="N149">
        <f t="shared" si="11"/>
        <v>0.28543716208189446</v>
      </c>
      <c r="O149">
        <f t="shared" si="12"/>
        <v>5.7087432416378894</v>
      </c>
    </row>
    <row r="150" spans="1:15" ht="16.5" x14ac:dyDescent="0.3">
      <c r="A150" s="5" t="s">
        <v>226</v>
      </c>
      <c r="B150">
        <v>85</v>
      </c>
      <c r="C150">
        <v>86</v>
      </c>
      <c r="D150" s="24">
        <v>25</v>
      </c>
      <c r="E150" s="21">
        <v>1</v>
      </c>
      <c r="F150">
        <v>17</v>
      </c>
      <c r="G150">
        <v>26.5</v>
      </c>
      <c r="H150">
        <v>2.9813659788718456</v>
      </c>
      <c r="J150" s="5" t="s">
        <v>226</v>
      </c>
      <c r="K150">
        <f t="shared" si="9"/>
        <v>28.51042126406908</v>
      </c>
      <c r="L150">
        <f t="shared" si="9"/>
        <v>28.845837984822836</v>
      </c>
      <c r="M150">
        <f t="shared" si="10"/>
        <v>8.385418018843847</v>
      </c>
      <c r="N150">
        <f t="shared" si="11"/>
        <v>0.33541672075375389</v>
      </c>
      <c r="O150">
        <f t="shared" si="12"/>
        <v>5.7020842528138163</v>
      </c>
    </row>
    <row r="151" spans="1:15" ht="16.5" x14ac:dyDescent="0.3">
      <c r="A151" s="5" t="s">
        <v>227</v>
      </c>
      <c r="B151">
        <v>91</v>
      </c>
      <c r="C151">
        <v>102</v>
      </c>
      <c r="D151" s="24">
        <v>23</v>
      </c>
      <c r="E151" s="21">
        <v>1.5</v>
      </c>
      <c r="F151">
        <v>17</v>
      </c>
      <c r="G151">
        <v>30</v>
      </c>
      <c r="H151">
        <v>3.1072325059538586</v>
      </c>
      <c r="J151" s="5" t="s">
        <v>227</v>
      </c>
      <c r="K151">
        <f t="shared" si="9"/>
        <v>29.286511333037438</v>
      </c>
      <c r="L151">
        <f t="shared" si="9"/>
        <v>32.826639076591412</v>
      </c>
      <c r="M151">
        <f t="shared" si="10"/>
        <v>7.4020852819764951</v>
      </c>
      <c r="N151">
        <f t="shared" si="11"/>
        <v>0.48274469230281492</v>
      </c>
      <c r="O151">
        <f t="shared" si="12"/>
        <v>5.4711065127652354</v>
      </c>
    </row>
    <row r="152" spans="1:15" ht="16.5" x14ac:dyDescent="0.3">
      <c r="A152" s="5" t="s">
        <v>228</v>
      </c>
      <c r="B152">
        <v>82</v>
      </c>
      <c r="C152">
        <v>135</v>
      </c>
      <c r="D152" s="24">
        <v>27</v>
      </c>
      <c r="E152" s="21">
        <v>2</v>
      </c>
      <c r="F152">
        <v>19</v>
      </c>
      <c r="G152">
        <v>53.5</v>
      </c>
      <c r="H152">
        <v>3.7680610216961803</v>
      </c>
      <c r="J152" s="5" t="s">
        <v>228</v>
      </c>
      <c r="K152">
        <f t="shared" si="9"/>
        <v>21.761855640832476</v>
      </c>
      <c r="L152">
        <f t="shared" si="9"/>
        <v>35.827445262346146</v>
      </c>
      <c r="M152">
        <f t="shared" si="10"/>
        <v>7.1654890524692298</v>
      </c>
      <c r="N152">
        <f t="shared" si="11"/>
        <v>0.53077696684957254</v>
      </c>
      <c r="O152">
        <f t="shared" si="12"/>
        <v>5.0423811850709397</v>
      </c>
    </row>
    <row r="153" spans="1:15" ht="16.5" x14ac:dyDescent="0.3">
      <c r="A153" s="5" t="s">
        <v>229</v>
      </c>
      <c r="B153">
        <v>91</v>
      </c>
      <c r="C153">
        <v>100</v>
      </c>
      <c r="D153" s="24">
        <v>26</v>
      </c>
      <c r="E153" s="21">
        <v>1</v>
      </c>
      <c r="F153">
        <v>20</v>
      </c>
      <c r="G153">
        <v>36</v>
      </c>
      <c r="H153">
        <v>3.3019272488946263</v>
      </c>
      <c r="J153" s="5" t="s">
        <v>229</v>
      </c>
      <c r="K153">
        <f t="shared" si="9"/>
        <v>27.559662324620788</v>
      </c>
      <c r="L153">
        <f t="shared" si="9"/>
        <v>30.285343213868998</v>
      </c>
      <c r="M153">
        <f t="shared" si="10"/>
        <v>7.8741892356059395</v>
      </c>
      <c r="N153">
        <f t="shared" si="11"/>
        <v>0.30285343213868998</v>
      </c>
      <c r="O153">
        <f t="shared" si="12"/>
        <v>6.0570686427737996</v>
      </c>
    </row>
    <row r="154" spans="1:15" ht="16.5" x14ac:dyDescent="0.3">
      <c r="A154" s="5" t="s">
        <v>230</v>
      </c>
      <c r="B154">
        <v>87</v>
      </c>
      <c r="C154">
        <v>103</v>
      </c>
      <c r="D154" s="24">
        <v>27</v>
      </c>
      <c r="E154" s="21">
        <v>2</v>
      </c>
      <c r="F154">
        <v>17</v>
      </c>
      <c r="G154">
        <v>25.5</v>
      </c>
      <c r="H154">
        <v>2.9433826584416676</v>
      </c>
      <c r="J154" s="5" t="s">
        <v>230</v>
      </c>
      <c r="K154">
        <f t="shared" si="9"/>
        <v>29.557828558404609</v>
      </c>
      <c r="L154">
        <f t="shared" si="9"/>
        <v>34.993751051904304</v>
      </c>
      <c r="M154">
        <f t="shared" si="10"/>
        <v>9.17311920778074</v>
      </c>
      <c r="N154">
        <f t="shared" si="11"/>
        <v>0.67949031168746232</v>
      </c>
      <c r="O154">
        <f t="shared" si="12"/>
        <v>5.7756676493434291</v>
      </c>
    </row>
    <row r="155" spans="1:15" ht="16.5" x14ac:dyDescent="0.3">
      <c r="A155" s="5" t="s">
        <v>231</v>
      </c>
      <c r="B155">
        <v>86</v>
      </c>
      <c r="C155">
        <v>91</v>
      </c>
      <c r="D155" s="24">
        <v>25</v>
      </c>
      <c r="E155" s="21">
        <v>2</v>
      </c>
      <c r="F155">
        <v>17</v>
      </c>
      <c r="G155">
        <v>23</v>
      </c>
      <c r="H155">
        <v>2.8438669798515654</v>
      </c>
      <c r="J155" s="5" t="s">
        <v>231</v>
      </c>
      <c r="K155">
        <f t="shared" si="9"/>
        <v>30.240514274858501</v>
      </c>
      <c r="L155">
        <f t="shared" si="9"/>
        <v>31.998683709443299</v>
      </c>
      <c r="M155">
        <f t="shared" si="10"/>
        <v>8.7908471729239839</v>
      </c>
      <c r="N155">
        <f t="shared" si="11"/>
        <v>0.7032677738339187</v>
      </c>
      <c r="O155">
        <f t="shared" si="12"/>
        <v>5.9777760775883086</v>
      </c>
    </row>
    <row r="156" spans="1:15" ht="16.5" x14ac:dyDescent="0.3">
      <c r="A156" s="5" t="s">
        <v>232</v>
      </c>
      <c r="B156">
        <v>91</v>
      </c>
      <c r="C156">
        <v>102</v>
      </c>
      <c r="D156" s="24">
        <v>26</v>
      </c>
      <c r="E156" s="21">
        <v>1.5</v>
      </c>
      <c r="F156">
        <v>17</v>
      </c>
      <c r="G156">
        <v>34</v>
      </c>
      <c r="H156">
        <v>3.2396118012774835</v>
      </c>
      <c r="J156" s="5" t="s">
        <v>232</v>
      </c>
      <c r="K156">
        <f t="shared" si="9"/>
        <v>28.089785314436675</v>
      </c>
      <c r="L156">
        <f t="shared" si="9"/>
        <v>31.485253868929021</v>
      </c>
      <c r="M156">
        <f t="shared" si="10"/>
        <v>8.0256529469819071</v>
      </c>
      <c r="N156">
        <f t="shared" si="11"/>
        <v>0.46301843924895619</v>
      </c>
      <c r="O156">
        <f t="shared" si="12"/>
        <v>5.2475423114881696</v>
      </c>
    </row>
    <row r="157" spans="1:15" ht="16.5" x14ac:dyDescent="0.3">
      <c r="A157" s="5" t="s">
        <v>233</v>
      </c>
      <c r="B157">
        <v>95</v>
      </c>
      <c r="C157">
        <v>115</v>
      </c>
      <c r="D157" s="24">
        <v>26</v>
      </c>
      <c r="E157" s="21">
        <v>1.5</v>
      </c>
      <c r="F157">
        <v>20</v>
      </c>
      <c r="G157">
        <v>38</v>
      </c>
      <c r="H157">
        <v>3.3619754067989627</v>
      </c>
      <c r="J157" s="5" t="s">
        <v>233</v>
      </c>
      <c r="K157">
        <f t="shared" si="9"/>
        <v>28.257196589802643</v>
      </c>
      <c r="L157">
        <f t="shared" si="9"/>
        <v>34.206080082392674</v>
      </c>
      <c r="M157">
        <f t="shared" si="10"/>
        <v>7.733548540367039</v>
      </c>
      <c r="N157">
        <f t="shared" si="11"/>
        <v>0.44616626194425224</v>
      </c>
      <c r="O157">
        <f t="shared" si="12"/>
        <v>5.9488834925900296</v>
      </c>
    </row>
    <row r="158" spans="1:15" ht="16.5" x14ac:dyDescent="0.3">
      <c r="A158" s="5" t="s">
        <v>234</v>
      </c>
      <c r="B158">
        <v>86</v>
      </c>
      <c r="C158">
        <v>99</v>
      </c>
      <c r="D158" s="24">
        <v>26</v>
      </c>
      <c r="E158" s="21">
        <v>1</v>
      </c>
      <c r="F158">
        <v>17</v>
      </c>
      <c r="G158">
        <v>28</v>
      </c>
      <c r="H158">
        <v>3.0365889718756618</v>
      </c>
      <c r="J158" s="5" t="s">
        <v>234</v>
      </c>
      <c r="K158">
        <f t="shared" si="9"/>
        <v>28.321251508359037</v>
      </c>
      <c r="L158">
        <f t="shared" si="9"/>
        <v>32.602370922413307</v>
      </c>
      <c r="M158">
        <f t="shared" si="10"/>
        <v>8.562238828108546</v>
      </c>
      <c r="N158">
        <f t="shared" si="11"/>
        <v>0.32931687800417481</v>
      </c>
      <c r="O158">
        <f t="shared" si="12"/>
        <v>5.5983869260709724</v>
      </c>
    </row>
    <row r="159" spans="1:15" ht="16.5" x14ac:dyDescent="0.3">
      <c r="A159" s="5" t="s">
        <v>235</v>
      </c>
      <c r="B159">
        <v>54</v>
      </c>
      <c r="C159">
        <v>82</v>
      </c>
      <c r="D159" s="24">
        <v>15</v>
      </c>
      <c r="E159" s="21">
        <v>1</v>
      </c>
      <c r="F159">
        <v>11</v>
      </c>
      <c r="G159">
        <v>16</v>
      </c>
      <c r="H159">
        <v>2.5198420997897459</v>
      </c>
      <c r="J159" s="5" t="s">
        <v>235</v>
      </c>
      <c r="K159">
        <f t="shared" si="9"/>
        <v>21.429914201570696</v>
      </c>
      <c r="L159">
        <f t="shared" si="9"/>
        <v>32.541721565348091</v>
      </c>
      <c r="M159">
        <f t="shared" si="10"/>
        <v>5.9527539448807492</v>
      </c>
      <c r="N159">
        <f t="shared" si="11"/>
        <v>0.39685026299204995</v>
      </c>
      <c r="O159">
        <f t="shared" si="12"/>
        <v>4.3653528929125489</v>
      </c>
    </row>
    <row r="160" spans="1:15" ht="16.5" x14ac:dyDescent="0.3">
      <c r="A160" s="5" t="s">
        <v>236</v>
      </c>
      <c r="B160">
        <v>83</v>
      </c>
      <c r="C160">
        <v>85</v>
      </c>
      <c r="D160" s="24">
        <v>25</v>
      </c>
      <c r="E160" s="21">
        <v>3</v>
      </c>
      <c r="F160">
        <v>15</v>
      </c>
      <c r="G160">
        <v>32.5</v>
      </c>
      <c r="H160">
        <v>3.1912521494299533</v>
      </c>
      <c r="J160" s="5" t="s">
        <v>236</v>
      </c>
      <c r="K160">
        <f t="shared" si="9"/>
        <v>26.008599795170092</v>
      </c>
      <c r="L160">
        <f t="shared" si="9"/>
        <v>26.63531304324648</v>
      </c>
      <c r="M160">
        <f t="shared" si="10"/>
        <v>7.833915600954847</v>
      </c>
      <c r="N160">
        <f t="shared" si="11"/>
        <v>0.94006987211458171</v>
      </c>
      <c r="O160">
        <f t="shared" si="12"/>
        <v>4.7003493605729085</v>
      </c>
    </row>
    <row r="161" spans="1:15" ht="16.5" x14ac:dyDescent="0.3">
      <c r="A161" s="5" t="s">
        <v>237</v>
      </c>
      <c r="B161">
        <v>70</v>
      </c>
      <c r="C161">
        <v>120</v>
      </c>
      <c r="D161" s="24">
        <v>20</v>
      </c>
      <c r="E161" s="21">
        <v>1</v>
      </c>
      <c r="F161">
        <v>12</v>
      </c>
      <c r="G161">
        <v>37</v>
      </c>
      <c r="H161">
        <v>3.3322218516459525</v>
      </c>
      <c r="J161" s="5" t="s">
        <v>237</v>
      </c>
      <c r="K161">
        <f t="shared" si="9"/>
        <v>21.007004670299327</v>
      </c>
      <c r="L161">
        <f t="shared" si="9"/>
        <v>36.012008006227418</v>
      </c>
      <c r="M161">
        <f t="shared" si="10"/>
        <v>6.0020013343712364</v>
      </c>
      <c r="N161">
        <f t="shared" si="11"/>
        <v>0.30010006671856182</v>
      </c>
      <c r="O161">
        <f t="shared" si="12"/>
        <v>3.6012008006227418</v>
      </c>
    </row>
    <row r="162" spans="1:15" ht="16.5" x14ac:dyDescent="0.3">
      <c r="A162" s="5" t="s">
        <v>238</v>
      </c>
      <c r="B162">
        <v>67</v>
      </c>
      <c r="C162">
        <v>86</v>
      </c>
      <c r="D162" s="24">
        <v>21</v>
      </c>
      <c r="E162" s="21">
        <v>1</v>
      </c>
      <c r="F162">
        <v>15</v>
      </c>
      <c r="G162">
        <v>23</v>
      </c>
      <c r="H162">
        <v>2.8438669798515654</v>
      </c>
      <c r="J162" s="5" t="s">
        <v>238</v>
      </c>
      <c r="K162">
        <f t="shared" si="9"/>
        <v>23.559470423436274</v>
      </c>
      <c r="L162">
        <f t="shared" si="9"/>
        <v>30.240514274858501</v>
      </c>
      <c r="M162">
        <f t="shared" si="10"/>
        <v>7.3843116252561458</v>
      </c>
      <c r="N162">
        <f t="shared" si="11"/>
        <v>0.35163388691695935</v>
      </c>
      <c r="O162">
        <f t="shared" si="12"/>
        <v>5.2745083037543896</v>
      </c>
    </row>
    <row r="163" spans="1:15" ht="16.5" x14ac:dyDescent="0.3">
      <c r="A163" s="5" t="s">
        <v>239</v>
      </c>
      <c r="B163">
        <v>54</v>
      </c>
      <c r="C163">
        <v>78</v>
      </c>
      <c r="D163" s="24">
        <v>21</v>
      </c>
      <c r="E163" s="21">
        <v>1</v>
      </c>
      <c r="F163">
        <v>11</v>
      </c>
      <c r="G163">
        <v>17</v>
      </c>
      <c r="H163">
        <v>2.5712815906582351</v>
      </c>
      <c r="J163" s="5" t="s">
        <v>239</v>
      </c>
      <c r="K163">
        <f t="shared" si="9"/>
        <v>21.001200411572299</v>
      </c>
      <c r="L163">
        <f t="shared" si="9"/>
        <v>30.335067261159985</v>
      </c>
      <c r="M163">
        <f t="shared" si="10"/>
        <v>8.1671334933892261</v>
      </c>
      <c r="N163">
        <f t="shared" si="11"/>
        <v>0.3889111187328203</v>
      </c>
      <c r="O163">
        <f t="shared" si="12"/>
        <v>4.2780223060610236</v>
      </c>
    </row>
    <row r="164" spans="1:15" ht="16.5" x14ac:dyDescent="0.3">
      <c r="A164" s="5" t="s">
        <v>240</v>
      </c>
      <c r="B164">
        <v>87</v>
      </c>
      <c r="C164">
        <v>100</v>
      </c>
      <c r="D164" s="24">
        <v>26</v>
      </c>
      <c r="E164" s="21">
        <v>2</v>
      </c>
      <c r="F164">
        <v>17</v>
      </c>
      <c r="G164">
        <v>27</v>
      </c>
      <c r="H164">
        <v>2.9999999999999996</v>
      </c>
      <c r="J164" s="5" t="s">
        <v>240</v>
      </c>
      <c r="K164">
        <f t="shared" si="9"/>
        <v>29.000000000000004</v>
      </c>
      <c r="L164">
        <f t="shared" si="9"/>
        <v>33.333333333333336</v>
      </c>
      <c r="M164">
        <f t="shared" si="10"/>
        <v>8.6666666666666679</v>
      </c>
      <c r="N164">
        <f t="shared" si="11"/>
        <v>0.66666666666666674</v>
      </c>
      <c r="O164">
        <f t="shared" si="12"/>
        <v>5.6666666666666679</v>
      </c>
    </row>
    <row r="165" spans="1:15" ht="16.5" x14ac:dyDescent="0.3">
      <c r="A165" s="5" t="s">
        <v>241</v>
      </c>
      <c r="B165">
        <v>92</v>
      </c>
      <c r="C165">
        <v>140</v>
      </c>
      <c r="D165" s="24">
        <v>30</v>
      </c>
      <c r="E165" s="21">
        <v>3</v>
      </c>
      <c r="F165">
        <v>15</v>
      </c>
      <c r="G165">
        <v>86</v>
      </c>
      <c r="H165">
        <v>4.4140049624421032</v>
      </c>
      <c r="J165" s="5" t="s">
        <v>241</v>
      </c>
      <c r="K165">
        <f t="shared" si="9"/>
        <v>20.84274956254237</v>
      </c>
      <c r="L165">
        <f t="shared" si="9"/>
        <v>31.717227595173174</v>
      </c>
      <c r="M165">
        <f t="shared" si="10"/>
        <v>6.7965487703942511</v>
      </c>
      <c r="N165">
        <f t="shared" si="11"/>
        <v>0.67965487703942518</v>
      </c>
      <c r="O165">
        <f t="shared" si="12"/>
        <v>3.3982743851971255</v>
      </c>
    </row>
    <row r="166" spans="1:15" ht="16.5" x14ac:dyDescent="0.3">
      <c r="A166" s="5" t="s">
        <v>242</v>
      </c>
      <c r="B166">
        <v>83</v>
      </c>
      <c r="C166">
        <v>125</v>
      </c>
      <c r="D166" s="24">
        <v>28</v>
      </c>
      <c r="E166" s="21">
        <v>3</v>
      </c>
      <c r="F166">
        <v>15</v>
      </c>
      <c r="G166">
        <v>74</v>
      </c>
      <c r="H166">
        <v>4.198336453808408</v>
      </c>
      <c r="J166" s="5" t="s">
        <v>242</v>
      </c>
      <c r="K166">
        <f t="shared" si="9"/>
        <v>19.769735206598028</v>
      </c>
      <c r="L166">
        <f t="shared" si="9"/>
        <v>29.773697600298235</v>
      </c>
      <c r="M166">
        <f t="shared" si="10"/>
        <v>6.6693082624668047</v>
      </c>
      <c r="N166">
        <f t="shared" si="11"/>
        <v>0.71456874240715762</v>
      </c>
      <c r="O166">
        <f t="shared" si="12"/>
        <v>3.5728437120357883</v>
      </c>
    </row>
    <row r="167" spans="1:15" ht="16.5" x14ac:dyDescent="0.3">
      <c r="A167" s="5" t="s">
        <v>243</v>
      </c>
      <c r="B167">
        <v>90</v>
      </c>
      <c r="C167">
        <v>145</v>
      </c>
      <c r="D167" s="24">
        <v>30</v>
      </c>
      <c r="E167" s="21">
        <v>3</v>
      </c>
      <c r="F167">
        <v>16</v>
      </c>
      <c r="G167">
        <v>80</v>
      </c>
      <c r="H167">
        <v>4.3088693800637659</v>
      </c>
      <c r="J167" s="5" t="s">
        <v>243</v>
      </c>
      <c r="K167">
        <f t="shared" si="9"/>
        <v>20.887149751257514</v>
      </c>
      <c r="L167">
        <f t="shared" si="9"/>
        <v>33.651519043692659</v>
      </c>
      <c r="M167">
        <f t="shared" si="10"/>
        <v>6.9623832504191707</v>
      </c>
      <c r="N167">
        <f t="shared" si="11"/>
        <v>0.69623832504191707</v>
      </c>
      <c r="O167">
        <f t="shared" si="12"/>
        <v>3.7132710668902247</v>
      </c>
    </row>
    <row r="168" spans="1:15" ht="16.5" x14ac:dyDescent="0.3">
      <c r="A168" s="5" t="s">
        <v>244</v>
      </c>
      <c r="B168">
        <v>57</v>
      </c>
      <c r="C168">
        <v>97</v>
      </c>
      <c r="D168" s="24">
        <v>18</v>
      </c>
      <c r="E168" s="21">
        <v>1</v>
      </c>
      <c r="F168">
        <v>13</v>
      </c>
      <c r="G168">
        <v>26</v>
      </c>
      <c r="H168">
        <v>2.9624960684073702</v>
      </c>
      <c r="J168" s="5" t="s">
        <v>244</v>
      </c>
      <c r="K168">
        <f t="shared" si="9"/>
        <v>19.240531863606165</v>
      </c>
      <c r="L168">
        <f t="shared" si="9"/>
        <v>32.742659487189442</v>
      </c>
      <c r="M168">
        <f t="shared" si="10"/>
        <v>6.0759574306124735</v>
      </c>
      <c r="N168">
        <f t="shared" si="11"/>
        <v>0.33755319058958189</v>
      </c>
      <c r="O168">
        <f t="shared" si="12"/>
        <v>4.3881914776645639</v>
      </c>
    </row>
    <row r="169" spans="1:15" ht="16.5" x14ac:dyDescent="0.3">
      <c r="A169" s="5" t="s">
        <v>245</v>
      </c>
      <c r="B169">
        <v>85</v>
      </c>
      <c r="C169">
        <v>98</v>
      </c>
      <c r="D169" s="24">
        <v>23</v>
      </c>
      <c r="E169" s="21">
        <v>1.5</v>
      </c>
      <c r="F169">
        <v>15</v>
      </c>
      <c r="G169">
        <v>28</v>
      </c>
      <c r="H169">
        <v>3.0365889718756618</v>
      </c>
      <c r="J169" s="5" t="s">
        <v>245</v>
      </c>
      <c r="K169">
        <f t="shared" si="9"/>
        <v>27.991934630354862</v>
      </c>
      <c r="L169">
        <f t="shared" si="9"/>
        <v>32.273054044409136</v>
      </c>
      <c r="M169">
        <f t="shared" si="10"/>
        <v>7.5742881940960212</v>
      </c>
      <c r="N169">
        <f t="shared" si="11"/>
        <v>0.49397531700626224</v>
      </c>
      <c r="O169">
        <f t="shared" si="12"/>
        <v>4.9397531700626223</v>
      </c>
    </row>
    <row r="170" spans="1:15" ht="16.5" x14ac:dyDescent="0.3">
      <c r="A170" s="5" t="s">
        <v>246</v>
      </c>
      <c r="B170">
        <v>89</v>
      </c>
      <c r="C170">
        <v>90</v>
      </c>
      <c r="D170" s="24">
        <v>26.5</v>
      </c>
      <c r="E170" s="21">
        <v>1.5</v>
      </c>
      <c r="F170">
        <v>19</v>
      </c>
      <c r="G170">
        <v>24</v>
      </c>
      <c r="H170">
        <v>2.8844991406148166</v>
      </c>
      <c r="J170" s="5" t="s">
        <v>246</v>
      </c>
      <c r="K170">
        <f t="shared" si="9"/>
        <v>30.854576708603247</v>
      </c>
      <c r="L170">
        <f t="shared" si="9"/>
        <v>31.201257345778565</v>
      </c>
      <c r="M170">
        <f t="shared" si="10"/>
        <v>9.1870368851459112</v>
      </c>
      <c r="N170">
        <f t="shared" si="11"/>
        <v>0.52002095576297602</v>
      </c>
      <c r="O170">
        <f t="shared" si="12"/>
        <v>6.5869321063310302</v>
      </c>
    </row>
    <row r="171" spans="1:15" ht="16.5" x14ac:dyDescent="0.3">
      <c r="A171" s="5" t="s">
        <v>247</v>
      </c>
      <c r="B171">
        <v>91</v>
      </c>
      <c r="C171">
        <v>100</v>
      </c>
      <c r="D171" s="24">
        <v>26</v>
      </c>
      <c r="E171" s="21">
        <v>3</v>
      </c>
      <c r="F171">
        <v>18</v>
      </c>
      <c r="G171">
        <v>32.5</v>
      </c>
      <c r="H171">
        <v>3.1912521494299533</v>
      </c>
      <c r="J171" s="5" t="s">
        <v>247</v>
      </c>
      <c r="K171">
        <f t="shared" si="9"/>
        <v>28.515452787475642</v>
      </c>
      <c r="L171">
        <f t="shared" si="9"/>
        <v>31.335662403819388</v>
      </c>
      <c r="M171">
        <f t="shared" si="10"/>
        <v>8.1472722249930403</v>
      </c>
      <c r="N171">
        <f t="shared" si="11"/>
        <v>0.94006987211458171</v>
      </c>
      <c r="O171">
        <f t="shared" si="12"/>
        <v>5.6404192326874902</v>
      </c>
    </row>
    <row r="172" spans="1:15" ht="16.5" x14ac:dyDescent="0.3">
      <c r="A172" s="5" t="s">
        <v>248</v>
      </c>
      <c r="B172">
        <v>95</v>
      </c>
      <c r="C172">
        <v>120</v>
      </c>
      <c r="D172" s="24">
        <v>30</v>
      </c>
      <c r="E172" s="21">
        <v>4</v>
      </c>
      <c r="F172">
        <v>16</v>
      </c>
      <c r="G172">
        <v>68</v>
      </c>
      <c r="H172">
        <v>4.0816551019173479</v>
      </c>
      <c r="J172" s="5" t="s">
        <v>248</v>
      </c>
      <c r="K172">
        <f t="shared" si="9"/>
        <v>23.274871988908121</v>
      </c>
      <c r="L172">
        <f t="shared" si="9"/>
        <v>29.399838301778679</v>
      </c>
      <c r="M172">
        <f t="shared" si="10"/>
        <v>7.3499595754446698</v>
      </c>
      <c r="N172">
        <f t="shared" si="11"/>
        <v>0.97999461005928923</v>
      </c>
      <c r="O172">
        <f t="shared" si="12"/>
        <v>3.9199784402371569</v>
      </c>
    </row>
    <row r="173" spans="1:15" ht="16.5" x14ac:dyDescent="0.3">
      <c r="A173" s="5" t="s">
        <v>249</v>
      </c>
      <c r="B173">
        <v>126</v>
      </c>
      <c r="C173">
        <v>110</v>
      </c>
      <c r="D173" s="24">
        <v>30</v>
      </c>
      <c r="E173" s="21">
        <v>1</v>
      </c>
      <c r="F173">
        <v>21</v>
      </c>
      <c r="G173">
        <v>39</v>
      </c>
      <c r="H173">
        <v>3.391211443014166</v>
      </c>
      <c r="J173" s="5" t="s">
        <v>249</v>
      </c>
      <c r="K173">
        <f t="shared" si="9"/>
        <v>37.154864011666895</v>
      </c>
      <c r="L173">
        <f t="shared" si="9"/>
        <v>32.43678604193142</v>
      </c>
      <c r="M173">
        <f t="shared" si="10"/>
        <v>8.8463961932540229</v>
      </c>
      <c r="N173">
        <f t="shared" si="11"/>
        <v>0.29487987310846742</v>
      </c>
      <c r="O173">
        <f t="shared" si="12"/>
        <v>6.1924773352778164</v>
      </c>
    </row>
    <row r="174" spans="1:15" ht="16.5" x14ac:dyDescent="0.3">
      <c r="A174" s="5" t="s">
        <v>250</v>
      </c>
      <c r="B174">
        <v>82</v>
      </c>
      <c r="C174">
        <v>93</v>
      </c>
      <c r="D174" s="24">
        <v>25</v>
      </c>
      <c r="E174" s="21">
        <v>1.5</v>
      </c>
      <c r="F174">
        <v>18</v>
      </c>
      <c r="G174">
        <v>25</v>
      </c>
      <c r="H174">
        <v>2.9240177382128656</v>
      </c>
      <c r="J174" s="5" t="s">
        <v>250</v>
      </c>
      <c r="K174">
        <f t="shared" si="9"/>
        <v>28.043605525497835</v>
      </c>
      <c r="L174">
        <f t="shared" si="9"/>
        <v>31.80555260818657</v>
      </c>
      <c r="M174">
        <f t="shared" si="10"/>
        <v>8.5498797333834862</v>
      </c>
      <c r="N174">
        <f t="shared" si="11"/>
        <v>0.51299278400300918</v>
      </c>
      <c r="O174">
        <f t="shared" si="12"/>
        <v>6.1559134080361098</v>
      </c>
    </row>
    <row r="175" spans="1:15" ht="16.5" x14ac:dyDescent="0.3">
      <c r="A175" s="5" t="s">
        <v>374</v>
      </c>
      <c r="B175">
        <v>102</v>
      </c>
      <c r="C175">
        <v>78</v>
      </c>
      <c r="D175" s="24">
        <v>25</v>
      </c>
      <c r="E175" s="21">
        <v>1</v>
      </c>
      <c r="F175">
        <v>13</v>
      </c>
      <c r="G175">
        <v>13</v>
      </c>
      <c r="H175">
        <v>2.3513346877207573</v>
      </c>
      <c r="J175" s="5" t="s">
        <v>374</v>
      </c>
      <c r="K175">
        <f t="shared" si="9"/>
        <v>43.379617768865003</v>
      </c>
      <c r="L175">
        <f t="shared" si="9"/>
        <v>33.172648882073233</v>
      </c>
      <c r="M175">
        <f t="shared" si="10"/>
        <v>10.632259257074756</v>
      </c>
      <c r="N175">
        <f t="shared" si="11"/>
        <v>0.42529037028299022</v>
      </c>
      <c r="O175">
        <f t="shared" si="12"/>
        <v>5.528774813678873</v>
      </c>
    </row>
    <row r="176" spans="1:15" ht="16.5" x14ac:dyDescent="0.3">
      <c r="A176" s="5" t="s">
        <v>251</v>
      </c>
      <c r="B176">
        <v>60</v>
      </c>
      <c r="C176">
        <v>95</v>
      </c>
      <c r="D176" s="24">
        <v>24</v>
      </c>
      <c r="E176" s="21">
        <v>1.5</v>
      </c>
      <c r="F176">
        <v>10</v>
      </c>
      <c r="G176">
        <v>19</v>
      </c>
      <c r="H176">
        <v>2.6684016487219444</v>
      </c>
      <c r="J176" s="5" t="s">
        <v>251</v>
      </c>
      <c r="K176">
        <f t="shared" si="9"/>
        <v>22.485370607058933</v>
      </c>
      <c r="L176">
        <f t="shared" si="9"/>
        <v>35.601836794509971</v>
      </c>
      <c r="M176">
        <f t="shared" si="10"/>
        <v>8.9941482428235719</v>
      </c>
      <c r="N176">
        <f t="shared" si="11"/>
        <v>0.56213426517647325</v>
      </c>
      <c r="O176">
        <f t="shared" si="12"/>
        <v>3.747561767843155</v>
      </c>
    </row>
    <row r="177" spans="1:15" ht="16.5" x14ac:dyDescent="0.3">
      <c r="A177" s="5" t="s">
        <v>252</v>
      </c>
      <c r="B177">
        <v>74</v>
      </c>
      <c r="C177">
        <v>112</v>
      </c>
      <c r="D177" s="24">
        <v>18</v>
      </c>
      <c r="E177" s="21">
        <v>1</v>
      </c>
      <c r="F177">
        <v>10</v>
      </c>
      <c r="G177">
        <v>33</v>
      </c>
      <c r="H177">
        <v>3.2075343299958265</v>
      </c>
      <c r="J177" s="5" t="s">
        <v>252</v>
      </c>
      <c r="K177">
        <f t="shared" si="9"/>
        <v>23.070680587258526</v>
      </c>
      <c r="L177">
        <f t="shared" si="9"/>
        <v>34.917786834769664</v>
      </c>
      <c r="M177">
        <f t="shared" si="10"/>
        <v>5.6117871698736961</v>
      </c>
      <c r="N177">
        <f t="shared" si="11"/>
        <v>0.311765953881872</v>
      </c>
      <c r="O177">
        <f t="shared" si="12"/>
        <v>3.1176595388187196</v>
      </c>
    </row>
    <row r="178" spans="1:15" x14ac:dyDescent="0.25">
      <c r="A178" s="5" t="s">
        <v>253</v>
      </c>
      <c r="B178">
        <v>88</v>
      </c>
      <c r="C178">
        <v>143</v>
      </c>
      <c r="D178">
        <v>30</v>
      </c>
      <c r="E178">
        <v>3</v>
      </c>
      <c r="F178">
        <v>15</v>
      </c>
      <c r="G178">
        <v>81</v>
      </c>
      <c r="H178">
        <v>4.3267487109222253</v>
      </c>
      <c r="J178" s="5" t="s">
        <v>253</v>
      </c>
      <c r="K178">
        <f t="shared" si="9"/>
        <v>20.338597380951949</v>
      </c>
      <c r="L178">
        <f t="shared" si="9"/>
        <v>33.050220744046918</v>
      </c>
      <c r="M178">
        <f t="shared" si="10"/>
        <v>6.9336127435063464</v>
      </c>
      <c r="N178">
        <f t="shared" si="11"/>
        <v>0.69336127435063466</v>
      </c>
      <c r="O178">
        <f t="shared" si="12"/>
        <v>3.4668063717531732</v>
      </c>
    </row>
    <row r="179" spans="1:15" x14ac:dyDescent="0.25">
      <c r="A179" s="5" t="s">
        <v>254</v>
      </c>
      <c r="B179">
        <v>67</v>
      </c>
      <c r="C179">
        <v>94</v>
      </c>
      <c r="D179">
        <v>21</v>
      </c>
      <c r="E179">
        <v>1</v>
      </c>
      <c r="F179">
        <v>15</v>
      </c>
      <c r="G179">
        <v>27</v>
      </c>
      <c r="H179">
        <v>2.9999999999999996</v>
      </c>
      <c r="J179" s="5" t="s">
        <v>254</v>
      </c>
      <c r="K179">
        <f t="shared" si="9"/>
        <v>22.333333333333336</v>
      </c>
      <c r="L179">
        <f t="shared" si="9"/>
        <v>31.333333333333339</v>
      </c>
      <c r="M179">
        <f t="shared" si="10"/>
        <v>7.0000000000000009</v>
      </c>
      <c r="N179">
        <f t="shared" si="11"/>
        <v>0.33333333333333337</v>
      </c>
      <c r="O179">
        <f t="shared" si="12"/>
        <v>5.0000000000000009</v>
      </c>
    </row>
    <row r="180" spans="1:15" x14ac:dyDescent="0.25">
      <c r="A180" s="5" t="s">
        <v>375</v>
      </c>
      <c r="B180">
        <v>112</v>
      </c>
      <c r="C180">
        <v>84</v>
      </c>
      <c r="D180">
        <v>25</v>
      </c>
      <c r="E180">
        <v>1</v>
      </c>
      <c r="F180">
        <v>13</v>
      </c>
      <c r="G180">
        <v>23</v>
      </c>
      <c r="H180">
        <v>2.8438669798515654</v>
      </c>
      <c r="J180" s="5" t="s">
        <v>375</v>
      </c>
      <c r="K180">
        <f t="shared" si="9"/>
        <v>39.382995334699444</v>
      </c>
      <c r="L180">
        <f t="shared" si="9"/>
        <v>29.537246501024583</v>
      </c>
      <c r="M180">
        <f t="shared" si="10"/>
        <v>8.7908471729239839</v>
      </c>
      <c r="N180">
        <f t="shared" si="11"/>
        <v>0.35163388691695935</v>
      </c>
      <c r="O180">
        <f t="shared" si="12"/>
        <v>4.5712405299204715</v>
      </c>
    </row>
    <row r="181" spans="1:15" x14ac:dyDescent="0.25">
      <c r="A181" s="5" t="s">
        <v>255</v>
      </c>
      <c r="B181">
        <v>61</v>
      </c>
      <c r="C181">
        <v>135</v>
      </c>
      <c r="D181">
        <v>29</v>
      </c>
      <c r="E181">
        <v>3</v>
      </c>
      <c r="F181">
        <v>17</v>
      </c>
      <c r="G181">
        <v>87</v>
      </c>
      <c r="H181">
        <v>4.4310476216936339</v>
      </c>
      <c r="J181" s="5" t="s">
        <v>255</v>
      </c>
      <c r="K181">
        <f t="shared" si="9"/>
        <v>13.76649614446811</v>
      </c>
      <c r="L181">
        <f t="shared" si="9"/>
        <v>30.466835729560572</v>
      </c>
      <c r="M181">
        <f t="shared" si="10"/>
        <v>6.5447276752389376</v>
      </c>
      <c r="N181">
        <f t="shared" si="11"/>
        <v>0.67704079399023498</v>
      </c>
      <c r="O181">
        <f t="shared" si="12"/>
        <v>3.8365644992779981</v>
      </c>
    </row>
    <row r="182" spans="1:15" x14ac:dyDescent="0.25">
      <c r="A182" s="5" t="s">
        <v>256</v>
      </c>
      <c r="B182">
        <v>53</v>
      </c>
      <c r="C182">
        <v>100</v>
      </c>
      <c r="D182">
        <v>21</v>
      </c>
      <c r="E182">
        <v>1</v>
      </c>
      <c r="F182">
        <v>15</v>
      </c>
      <c r="G182">
        <v>26</v>
      </c>
      <c r="H182">
        <v>2.9624960684073702</v>
      </c>
      <c r="J182" s="5" t="s">
        <v>256</v>
      </c>
      <c r="K182">
        <f t="shared" si="9"/>
        <v>17.89031910124784</v>
      </c>
      <c r="L182">
        <f t="shared" si="9"/>
        <v>33.755319058958186</v>
      </c>
      <c r="M182">
        <f t="shared" si="10"/>
        <v>7.0886170023812189</v>
      </c>
      <c r="N182">
        <f t="shared" si="11"/>
        <v>0.33755319058958189</v>
      </c>
      <c r="O182">
        <f t="shared" si="12"/>
        <v>5.0632978588437281</v>
      </c>
    </row>
    <row r="183" spans="1:15" x14ac:dyDescent="0.25">
      <c r="A183" s="5" t="s">
        <v>257</v>
      </c>
      <c r="B183">
        <v>94</v>
      </c>
      <c r="C183">
        <v>125</v>
      </c>
      <c r="D183">
        <v>27</v>
      </c>
      <c r="E183">
        <v>3</v>
      </c>
      <c r="F183">
        <v>19</v>
      </c>
      <c r="G183">
        <v>93</v>
      </c>
      <c r="H183">
        <v>4.5306548960834929</v>
      </c>
      <c r="J183" s="5" t="s">
        <v>257</v>
      </c>
      <c r="K183">
        <f t="shared" si="9"/>
        <v>20.747552430280649</v>
      </c>
      <c r="L183">
        <f t="shared" si="9"/>
        <v>27.589830359415757</v>
      </c>
      <c r="M183">
        <f t="shared" si="10"/>
        <v>5.9594033576338035</v>
      </c>
      <c r="N183">
        <f t="shared" si="11"/>
        <v>0.66215592862597816</v>
      </c>
      <c r="O183">
        <f t="shared" si="12"/>
        <v>4.193654214631195</v>
      </c>
    </row>
    <row r="184" spans="1:15" x14ac:dyDescent="0.25">
      <c r="A184" s="5" t="s">
        <v>258</v>
      </c>
      <c r="B184">
        <v>91</v>
      </c>
      <c r="C184">
        <v>100</v>
      </c>
      <c r="D184">
        <v>26</v>
      </c>
      <c r="E184">
        <v>3</v>
      </c>
      <c r="F184">
        <v>18</v>
      </c>
      <c r="G184">
        <v>32.5</v>
      </c>
      <c r="H184">
        <v>3.1912521494299533</v>
      </c>
      <c r="J184" s="5" t="s">
        <v>258</v>
      </c>
      <c r="K184">
        <f t="shared" si="9"/>
        <v>28.515452787475642</v>
      </c>
      <c r="L184">
        <f t="shared" si="9"/>
        <v>31.335662403819388</v>
      </c>
      <c r="M184">
        <f t="shared" si="10"/>
        <v>8.1472722249930403</v>
      </c>
      <c r="N184">
        <f t="shared" si="11"/>
        <v>0.94006987211458171</v>
      </c>
      <c r="O184">
        <f t="shared" si="12"/>
        <v>5.6404192326874902</v>
      </c>
    </row>
    <row r="185" spans="1:15" x14ac:dyDescent="0.25">
      <c r="A185" s="5" t="s">
        <v>259</v>
      </c>
      <c r="B185">
        <v>65</v>
      </c>
      <c r="C185">
        <v>97</v>
      </c>
      <c r="D185">
        <v>20</v>
      </c>
      <c r="E185">
        <v>1</v>
      </c>
      <c r="F185">
        <v>12</v>
      </c>
      <c r="G185">
        <v>32</v>
      </c>
      <c r="H185">
        <v>3.1748021039363987</v>
      </c>
      <c r="J185" s="5" t="s">
        <v>259</v>
      </c>
      <c r="K185">
        <f t="shared" si="9"/>
        <v>20.473717060791689</v>
      </c>
      <c r="L185">
        <f t="shared" si="9"/>
        <v>30.553085459950676</v>
      </c>
      <c r="M185">
        <f t="shared" si="10"/>
        <v>6.2996052494743662</v>
      </c>
      <c r="N185">
        <f t="shared" si="11"/>
        <v>0.3149802624737183</v>
      </c>
      <c r="O185">
        <f t="shared" si="12"/>
        <v>3.7797631496846198</v>
      </c>
    </row>
    <row r="186" spans="1:15" x14ac:dyDescent="0.25">
      <c r="A186" s="5" t="s">
        <v>260</v>
      </c>
      <c r="B186">
        <v>86</v>
      </c>
      <c r="C186">
        <v>12</v>
      </c>
      <c r="D186">
        <v>28</v>
      </c>
      <c r="E186">
        <v>3</v>
      </c>
      <c r="F186">
        <v>19</v>
      </c>
      <c r="G186">
        <v>67</v>
      </c>
      <c r="H186">
        <v>4.0615481004456786</v>
      </c>
      <c r="J186" s="5" t="s">
        <v>260</v>
      </c>
      <c r="K186">
        <f t="shared" si="9"/>
        <v>21.174192173315173</v>
      </c>
      <c r="L186">
        <f t="shared" si="9"/>
        <v>2.9545384427881638</v>
      </c>
      <c r="M186">
        <f t="shared" si="10"/>
        <v>6.8939230331723822</v>
      </c>
      <c r="N186">
        <f t="shared" si="11"/>
        <v>0.73863461069704095</v>
      </c>
      <c r="O186">
        <f t="shared" si="12"/>
        <v>4.6780192010812591</v>
      </c>
    </row>
    <row r="187" spans="1:15" x14ac:dyDescent="0.25">
      <c r="A187" s="5" t="s">
        <v>376</v>
      </c>
      <c r="B187">
        <v>113</v>
      </c>
      <c r="C187">
        <v>84</v>
      </c>
      <c r="D187">
        <v>24</v>
      </c>
      <c r="E187">
        <v>1</v>
      </c>
      <c r="F187">
        <v>12</v>
      </c>
      <c r="G187">
        <v>21</v>
      </c>
      <c r="H187">
        <v>2.7589241763811208</v>
      </c>
      <c r="J187" s="5" t="s">
        <v>376</v>
      </c>
      <c r="K187">
        <f t="shared" si="9"/>
        <v>40.9579940497756</v>
      </c>
      <c r="L187">
        <f t="shared" si="9"/>
        <v>30.44665044408098</v>
      </c>
      <c r="M187">
        <f t="shared" si="10"/>
        <v>8.6990429840231371</v>
      </c>
      <c r="N187">
        <f t="shared" si="11"/>
        <v>0.36246012433429736</v>
      </c>
      <c r="O187">
        <f t="shared" si="12"/>
        <v>4.3495214920115686</v>
      </c>
    </row>
    <row r="188" spans="1:15" x14ac:dyDescent="0.25">
      <c r="A188" s="5" t="s">
        <v>261</v>
      </c>
      <c r="B188">
        <v>64</v>
      </c>
      <c r="C188">
        <v>105</v>
      </c>
      <c r="D188">
        <v>18</v>
      </c>
      <c r="E188">
        <v>1.5</v>
      </c>
      <c r="F188">
        <v>13</v>
      </c>
      <c r="G188">
        <v>37</v>
      </c>
      <c r="H188">
        <v>3.3322218516459525</v>
      </c>
      <c r="J188" s="5" t="s">
        <v>261</v>
      </c>
      <c r="K188">
        <f t="shared" si="9"/>
        <v>19.206404269987956</v>
      </c>
      <c r="L188">
        <f t="shared" si="9"/>
        <v>31.510507005448993</v>
      </c>
      <c r="M188">
        <f t="shared" si="10"/>
        <v>5.4018012009341128</v>
      </c>
      <c r="N188">
        <f t="shared" si="11"/>
        <v>0.45015010007784273</v>
      </c>
      <c r="O188">
        <f t="shared" si="12"/>
        <v>3.9013008673413037</v>
      </c>
    </row>
    <row r="189" spans="1:15" x14ac:dyDescent="0.25">
      <c r="A189" s="5" t="s">
        <v>262</v>
      </c>
      <c r="B189">
        <v>78</v>
      </c>
      <c r="C189">
        <v>110</v>
      </c>
      <c r="D189">
        <v>28</v>
      </c>
      <c r="E189">
        <v>3</v>
      </c>
      <c r="F189">
        <v>17</v>
      </c>
      <c r="G189">
        <v>63</v>
      </c>
      <c r="H189">
        <v>3.9790572078963913</v>
      </c>
      <c r="J189" s="5" t="s">
        <v>262</v>
      </c>
      <c r="K189">
        <f t="shared" si="9"/>
        <v>19.602633469358</v>
      </c>
      <c r="L189">
        <f t="shared" si="9"/>
        <v>27.644739508068977</v>
      </c>
      <c r="M189">
        <f t="shared" si="10"/>
        <v>7.0368427838721033</v>
      </c>
      <c r="N189">
        <f t="shared" si="11"/>
        <v>0.75394744112915391</v>
      </c>
      <c r="O189">
        <f t="shared" si="12"/>
        <v>4.2723688330652054</v>
      </c>
    </row>
    <row r="190" spans="1:15" x14ac:dyDescent="0.25">
      <c r="A190" s="5" t="s">
        <v>263</v>
      </c>
      <c r="B190">
        <v>96</v>
      </c>
      <c r="C190">
        <v>130</v>
      </c>
      <c r="D190">
        <v>29</v>
      </c>
      <c r="E190">
        <v>3</v>
      </c>
      <c r="F190">
        <v>16</v>
      </c>
      <c r="G190">
        <v>71</v>
      </c>
      <c r="H190">
        <v>4.1408177494228529</v>
      </c>
      <c r="J190" s="5" t="s">
        <v>263</v>
      </c>
      <c r="K190">
        <f t="shared" si="9"/>
        <v>23.183826434616805</v>
      </c>
      <c r="L190">
        <f t="shared" si="9"/>
        <v>31.39476496354359</v>
      </c>
      <c r="M190">
        <f t="shared" si="10"/>
        <v>7.0034475687904933</v>
      </c>
      <c r="N190">
        <f t="shared" si="11"/>
        <v>0.72449457608177514</v>
      </c>
      <c r="O190">
        <f t="shared" si="12"/>
        <v>3.8639710724361342</v>
      </c>
    </row>
    <row r="191" spans="1:15" x14ac:dyDescent="0.25">
      <c r="A191" s="5" t="s">
        <v>264</v>
      </c>
      <c r="B191">
        <v>74</v>
      </c>
      <c r="C191">
        <v>85</v>
      </c>
      <c r="D191">
        <v>22</v>
      </c>
      <c r="E191">
        <v>1</v>
      </c>
      <c r="F191">
        <v>14</v>
      </c>
      <c r="G191">
        <v>26</v>
      </c>
      <c r="H191">
        <v>2.9624960684073702</v>
      </c>
      <c r="J191" s="5" t="s">
        <v>264</v>
      </c>
      <c r="K191">
        <f t="shared" si="9"/>
        <v>24.978936103629056</v>
      </c>
      <c r="L191">
        <f t="shared" si="9"/>
        <v>28.692021200114457</v>
      </c>
      <c r="M191">
        <f t="shared" si="10"/>
        <v>7.4261701929708011</v>
      </c>
      <c r="N191">
        <f t="shared" si="11"/>
        <v>0.33755319058958189</v>
      </c>
      <c r="O191">
        <f t="shared" si="12"/>
        <v>4.725744668254146</v>
      </c>
    </row>
    <row r="192" spans="1:15" x14ac:dyDescent="0.25">
      <c r="A192" s="5" t="s">
        <v>265</v>
      </c>
      <c r="B192">
        <v>66</v>
      </c>
      <c r="C192">
        <v>93</v>
      </c>
      <c r="D192">
        <v>22</v>
      </c>
      <c r="E192">
        <v>1</v>
      </c>
      <c r="F192">
        <v>15</v>
      </c>
      <c r="G192">
        <v>26</v>
      </c>
      <c r="H192">
        <v>2.9624960684073702</v>
      </c>
      <c r="J192" s="5" t="s">
        <v>265</v>
      </c>
      <c r="K192">
        <f t="shared" si="9"/>
        <v>22.278510578912403</v>
      </c>
      <c r="L192">
        <f t="shared" si="9"/>
        <v>31.392446724831114</v>
      </c>
      <c r="M192">
        <f t="shared" si="10"/>
        <v>7.4261701929708011</v>
      </c>
      <c r="N192">
        <f t="shared" si="11"/>
        <v>0.33755319058958189</v>
      </c>
      <c r="O192">
        <f t="shared" si="12"/>
        <v>5.0632978588437281</v>
      </c>
    </row>
    <row r="193" spans="1:15" x14ac:dyDescent="0.25">
      <c r="A193" s="5" t="s">
        <v>266</v>
      </c>
      <c r="B193">
        <v>90</v>
      </c>
      <c r="C193">
        <v>128</v>
      </c>
      <c r="D193">
        <v>29</v>
      </c>
      <c r="E193">
        <v>3</v>
      </c>
      <c r="F193">
        <v>20</v>
      </c>
      <c r="G193">
        <v>76</v>
      </c>
      <c r="H193">
        <v>4.2358235842548932</v>
      </c>
      <c r="J193" s="5" t="s">
        <v>266</v>
      </c>
      <c r="K193">
        <f t="shared" si="9"/>
        <v>21.247343806890754</v>
      </c>
      <c r="L193">
        <f t="shared" si="9"/>
        <v>30.218444525355739</v>
      </c>
      <c r="M193">
        <f t="shared" si="10"/>
        <v>6.8463663377759092</v>
      </c>
      <c r="N193">
        <f t="shared" si="11"/>
        <v>0.70824479356302517</v>
      </c>
      <c r="O193">
        <f t="shared" si="12"/>
        <v>4.7216319570868341</v>
      </c>
    </row>
    <row r="194" spans="1:15" x14ac:dyDescent="0.25">
      <c r="A194" s="5" t="s">
        <v>267</v>
      </c>
      <c r="B194">
        <v>85</v>
      </c>
      <c r="C194">
        <v>115</v>
      </c>
      <c r="D194">
        <v>27</v>
      </c>
      <c r="E194">
        <v>3</v>
      </c>
      <c r="F194">
        <v>15</v>
      </c>
      <c r="G194">
        <v>56</v>
      </c>
      <c r="H194">
        <v>3.8258623655447783</v>
      </c>
      <c r="J194" s="5" t="s">
        <v>267</v>
      </c>
      <c r="K194">
        <f t="shared" si="9"/>
        <v>22.217213239425185</v>
      </c>
      <c r="L194">
        <f t="shared" si="9"/>
        <v>30.058582618045836</v>
      </c>
      <c r="M194">
        <f t="shared" si="10"/>
        <v>7.0572324407585878</v>
      </c>
      <c r="N194">
        <f t="shared" si="11"/>
        <v>0.78413693786206529</v>
      </c>
      <c r="O194">
        <f t="shared" si="12"/>
        <v>3.9206846893103267</v>
      </c>
    </row>
    <row r="195" spans="1:15" x14ac:dyDescent="0.25">
      <c r="A195" s="5" t="s">
        <v>377</v>
      </c>
      <c r="B195">
        <v>118</v>
      </c>
      <c r="C195">
        <v>88</v>
      </c>
      <c r="D195">
        <v>25</v>
      </c>
      <c r="E195">
        <v>1</v>
      </c>
      <c r="F195">
        <v>15</v>
      </c>
      <c r="G195">
        <v>21</v>
      </c>
      <c r="H195">
        <v>2.7589241763811208</v>
      </c>
      <c r="J195" s="5" t="s">
        <v>377</v>
      </c>
      <c r="K195">
        <f t="shared" ref="K195:L237" si="13">B195/$H195</f>
        <v>42.77029467144709</v>
      </c>
      <c r="L195">
        <f t="shared" si="13"/>
        <v>31.896490941418168</v>
      </c>
      <c r="M195">
        <f t="shared" si="10"/>
        <v>9.0615031083574351</v>
      </c>
      <c r="N195">
        <f t="shared" si="11"/>
        <v>0.36246012433429736</v>
      </c>
      <c r="O195">
        <f t="shared" si="12"/>
        <v>5.4369018650144607</v>
      </c>
    </row>
    <row r="196" spans="1:15" x14ac:dyDescent="0.25">
      <c r="A196" s="5" t="s">
        <v>378</v>
      </c>
      <c r="B196">
        <v>101</v>
      </c>
      <c r="C196">
        <v>72</v>
      </c>
      <c r="D196">
        <v>22</v>
      </c>
      <c r="E196">
        <v>1</v>
      </c>
      <c r="F196">
        <v>10</v>
      </c>
      <c r="G196">
        <v>11</v>
      </c>
      <c r="H196">
        <v>2.2239800905693157</v>
      </c>
      <c r="J196" s="5" t="s">
        <v>378</v>
      </c>
      <c r="K196">
        <f t="shared" si="13"/>
        <v>45.414075615283522</v>
      </c>
      <c r="L196">
        <f t="shared" si="13"/>
        <v>32.37439053762786</v>
      </c>
      <c r="M196">
        <f t="shared" si="10"/>
        <v>9.8921748864974006</v>
      </c>
      <c r="N196">
        <f t="shared" si="11"/>
        <v>0.44964431302260915</v>
      </c>
      <c r="O196">
        <f t="shared" si="12"/>
        <v>4.4964431302260914</v>
      </c>
    </row>
    <row r="197" spans="1:15" x14ac:dyDescent="0.25">
      <c r="A197" s="5" t="s">
        <v>268</v>
      </c>
      <c r="B197">
        <v>85</v>
      </c>
      <c r="C197">
        <v>85</v>
      </c>
      <c r="D197">
        <v>25</v>
      </c>
      <c r="E197">
        <v>1</v>
      </c>
      <c r="F197">
        <v>17</v>
      </c>
      <c r="G197">
        <v>24</v>
      </c>
      <c r="H197">
        <v>2.8844991406148166</v>
      </c>
      <c r="J197" s="5" t="s">
        <v>268</v>
      </c>
      <c r="K197">
        <f t="shared" si="13"/>
        <v>29.467854159901975</v>
      </c>
      <c r="L197">
        <f t="shared" si="13"/>
        <v>29.467854159901975</v>
      </c>
      <c r="M197">
        <f t="shared" si="10"/>
        <v>8.6670159293829343</v>
      </c>
      <c r="N197">
        <f t="shared" si="11"/>
        <v>0.34668063717531739</v>
      </c>
      <c r="O197">
        <f t="shared" si="12"/>
        <v>5.8935708319803952</v>
      </c>
    </row>
    <row r="198" spans="1:15" x14ac:dyDescent="0.25">
      <c r="A198" s="5" t="s">
        <v>269</v>
      </c>
      <c r="B198">
        <v>66</v>
      </c>
      <c r="C198">
        <v>80</v>
      </c>
      <c r="D198">
        <v>20</v>
      </c>
      <c r="E198">
        <v>1</v>
      </c>
      <c r="F198">
        <v>15</v>
      </c>
      <c r="G198">
        <v>11.5</v>
      </c>
      <c r="H198">
        <v>2.2571787177370006</v>
      </c>
      <c r="J198" s="5" t="s">
        <v>269</v>
      </c>
      <c r="K198">
        <f t="shared" si="13"/>
        <v>29.240041774880012</v>
      </c>
      <c r="L198">
        <f t="shared" si="13"/>
        <v>35.442474878642443</v>
      </c>
      <c r="M198">
        <f t="shared" si="10"/>
        <v>8.8606187196606108</v>
      </c>
      <c r="N198">
        <f t="shared" si="11"/>
        <v>0.4430309359830305</v>
      </c>
      <c r="O198">
        <f t="shared" si="12"/>
        <v>6.6454640397454572</v>
      </c>
    </row>
    <row r="199" spans="1:15" x14ac:dyDescent="0.25">
      <c r="A199" s="5" t="s">
        <v>270</v>
      </c>
      <c r="B199">
        <v>84</v>
      </c>
      <c r="C199">
        <v>85</v>
      </c>
      <c r="D199">
        <v>25</v>
      </c>
      <c r="E199">
        <v>1</v>
      </c>
      <c r="F199">
        <v>15</v>
      </c>
      <c r="G199">
        <v>28</v>
      </c>
      <c r="H199">
        <v>3.0365889718756618</v>
      </c>
      <c r="J199" s="5" t="s">
        <v>270</v>
      </c>
      <c r="K199">
        <f t="shared" si="13"/>
        <v>27.662617752350688</v>
      </c>
      <c r="L199">
        <f t="shared" si="13"/>
        <v>27.991934630354862</v>
      </c>
      <c r="M199">
        <f t="shared" si="10"/>
        <v>8.2329219501043713</v>
      </c>
      <c r="N199">
        <f t="shared" si="11"/>
        <v>0.32931687800417481</v>
      </c>
      <c r="O199">
        <f t="shared" si="12"/>
        <v>4.9397531700626223</v>
      </c>
    </row>
    <row r="200" spans="1:15" x14ac:dyDescent="0.25">
      <c r="A200" s="5" t="s">
        <v>271</v>
      </c>
      <c r="B200">
        <v>61</v>
      </c>
      <c r="C200">
        <v>101</v>
      </c>
      <c r="D200">
        <v>21</v>
      </c>
      <c r="E200">
        <v>1</v>
      </c>
      <c r="F200">
        <v>11</v>
      </c>
      <c r="G200">
        <v>31</v>
      </c>
      <c r="H200">
        <v>3.1413806523913927</v>
      </c>
      <c r="J200" s="5" t="s">
        <v>271</v>
      </c>
      <c r="K200">
        <f t="shared" si="13"/>
        <v>19.418213438592176</v>
      </c>
      <c r="L200">
        <f t="shared" si="13"/>
        <v>32.151468152423114</v>
      </c>
      <c r="M200">
        <f t="shared" si="10"/>
        <v>6.6849587247612412</v>
      </c>
      <c r="N200">
        <f t="shared" si="11"/>
        <v>0.31833136784577337</v>
      </c>
      <c r="O200">
        <f t="shared" si="12"/>
        <v>3.5016450463035071</v>
      </c>
    </row>
    <row r="201" spans="1:15" x14ac:dyDescent="0.25">
      <c r="A201" s="5" t="s">
        <v>272</v>
      </c>
      <c r="B201">
        <v>86</v>
      </c>
      <c r="C201">
        <v>95</v>
      </c>
      <c r="D201">
        <v>25</v>
      </c>
      <c r="E201">
        <v>2</v>
      </c>
      <c r="F201">
        <v>17</v>
      </c>
      <c r="G201">
        <v>29</v>
      </c>
      <c r="H201">
        <v>3.0723168256858471</v>
      </c>
      <c r="J201" s="5" t="s">
        <v>272</v>
      </c>
      <c r="K201">
        <f t="shared" si="13"/>
        <v>27.991904767439419</v>
      </c>
      <c r="L201">
        <f t="shared" si="13"/>
        <v>30.921290150078427</v>
      </c>
      <c r="M201">
        <f t="shared" si="10"/>
        <v>8.1371816184416907</v>
      </c>
      <c r="N201">
        <f t="shared" si="11"/>
        <v>0.6509745294753353</v>
      </c>
      <c r="O201">
        <f t="shared" si="12"/>
        <v>5.5332835005403496</v>
      </c>
    </row>
    <row r="202" spans="1:15" x14ac:dyDescent="0.25">
      <c r="A202" s="5" t="s">
        <v>273</v>
      </c>
      <c r="B202">
        <v>93</v>
      </c>
      <c r="C202">
        <v>132</v>
      </c>
      <c r="D202">
        <v>28</v>
      </c>
      <c r="E202">
        <v>3</v>
      </c>
      <c r="F202">
        <v>17</v>
      </c>
      <c r="G202">
        <v>64</v>
      </c>
      <c r="H202">
        <v>3.9999999999999991</v>
      </c>
      <c r="J202" s="5" t="s">
        <v>273</v>
      </c>
      <c r="K202">
        <f t="shared" si="13"/>
        <v>23.250000000000004</v>
      </c>
      <c r="L202">
        <f t="shared" si="13"/>
        <v>33.000000000000007</v>
      </c>
      <c r="M202">
        <f t="shared" si="10"/>
        <v>7.0000000000000018</v>
      </c>
      <c r="N202">
        <f t="shared" si="11"/>
        <v>0.75000000000000022</v>
      </c>
      <c r="O202">
        <f t="shared" si="12"/>
        <v>4.2500000000000009</v>
      </c>
    </row>
    <row r="203" spans="1:15" x14ac:dyDescent="0.25">
      <c r="A203" s="5" t="s">
        <v>274</v>
      </c>
      <c r="B203">
        <v>82</v>
      </c>
      <c r="C203">
        <v>130</v>
      </c>
      <c r="D203">
        <v>27</v>
      </c>
      <c r="E203">
        <v>3</v>
      </c>
      <c r="F203">
        <v>18</v>
      </c>
      <c r="G203">
        <v>60.5</v>
      </c>
      <c r="H203">
        <v>3.925712205269845</v>
      </c>
      <c r="J203" s="5" t="s">
        <v>274</v>
      </c>
      <c r="K203">
        <f t="shared" si="13"/>
        <v>20.887929555794702</v>
      </c>
      <c r="L203">
        <f t="shared" si="13"/>
        <v>33.115010271381848</v>
      </c>
      <c r="M203">
        <f t="shared" si="10"/>
        <v>6.877732902517768</v>
      </c>
      <c r="N203">
        <f t="shared" si="11"/>
        <v>0.76419254472419651</v>
      </c>
      <c r="O203">
        <f t="shared" si="12"/>
        <v>4.5851552683451793</v>
      </c>
    </row>
    <row r="204" spans="1:15" x14ac:dyDescent="0.25">
      <c r="A204" s="5" t="s">
        <v>275</v>
      </c>
      <c r="B204">
        <v>215</v>
      </c>
      <c r="C204">
        <v>160</v>
      </c>
      <c r="D204">
        <v>33</v>
      </c>
      <c r="E204">
        <v>3</v>
      </c>
      <c r="F204">
        <v>30</v>
      </c>
      <c r="G204">
        <v>100</v>
      </c>
      <c r="H204">
        <v>4.6415888336127793</v>
      </c>
      <c r="J204" s="5" t="s">
        <v>275</v>
      </c>
      <c r="K204">
        <f t="shared" si="13"/>
        <v>46.320345835685494</v>
      </c>
      <c r="L204">
        <f t="shared" si="13"/>
        <v>34.470955040510134</v>
      </c>
      <c r="M204">
        <f t="shared" si="10"/>
        <v>7.1096344771052156</v>
      </c>
      <c r="N204">
        <f t="shared" si="11"/>
        <v>0.64633040700956501</v>
      </c>
      <c r="O204">
        <f t="shared" si="12"/>
        <v>6.463304070095651</v>
      </c>
    </row>
    <row r="205" spans="1:15" x14ac:dyDescent="0.25">
      <c r="A205" s="5" t="s">
        <v>276</v>
      </c>
      <c r="B205">
        <v>210</v>
      </c>
      <c r="C205">
        <v>160</v>
      </c>
      <c r="D205">
        <v>33</v>
      </c>
      <c r="E205">
        <v>3</v>
      </c>
      <c r="F205">
        <v>30</v>
      </c>
      <c r="G205">
        <v>100</v>
      </c>
      <c r="H205">
        <v>4.6415888336127793</v>
      </c>
      <c r="J205" s="5" t="s">
        <v>276</v>
      </c>
      <c r="K205">
        <f t="shared" si="13"/>
        <v>45.243128490669555</v>
      </c>
      <c r="L205">
        <f t="shared" si="13"/>
        <v>34.470955040510134</v>
      </c>
      <c r="M205">
        <f t="shared" si="10"/>
        <v>7.1096344771052156</v>
      </c>
      <c r="N205">
        <f t="shared" si="11"/>
        <v>0.64633040700956501</v>
      </c>
      <c r="O205">
        <f t="shared" si="12"/>
        <v>6.463304070095651</v>
      </c>
    </row>
    <row r="206" spans="1:15" x14ac:dyDescent="0.25">
      <c r="A206" s="5" t="s">
        <v>277</v>
      </c>
      <c r="B206">
        <v>300</v>
      </c>
      <c r="C206">
        <v>240</v>
      </c>
      <c r="D206">
        <v>40</v>
      </c>
      <c r="E206">
        <v>3</v>
      </c>
      <c r="F206">
        <v>37</v>
      </c>
      <c r="G206">
        <v>470</v>
      </c>
      <c r="H206">
        <v>7.7749800973425858</v>
      </c>
      <c r="J206" s="5" t="s">
        <v>277</v>
      </c>
      <c r="K206">
        <f t="shared" si="13"/>
        <v>38.585307774940432</v>
      </c>
      <c r="L206">
        <f t="shared" si="13"/>
        <v>30.868246219952347</v>
      </c>
      <c r="M206">
        <f t="shared" si="10"/>
        <v>5.1447077033253912</v>
      </c>
      <c r="N206">
        <f t="shared" si="11"/>
        <v>0.38585307774940431</v>
      </c>
      <c r="O206">
        <f t="shared" si="12"/>
        <v>4.7588546255759869</v>
      </c>
    </row>
    <row r="207" spans="1:15" x14ac:dyDescent="0.25">
      <c r="A207" s="5" t="s">
        <v>278</v>
      </c>
      <c r="B207">
        <v>210</v>
      </c>
      <c r="C207">
        <v>190</v>
      </c>
      <c r="D207">
        <v>40</v>
      </c>
      <c r="E207">
        <v>2</v>
      </c>
      <c r="F207">
        <v>30</v>
      </c>
      <c r="G207">
        <v>100</v>
      </c>
      <c r="H207">
        <v>4.6415888336127793</v>
      </c>
      <c r="J207" s="5" t="s">
        <v>278</v>
      </c>
      <c r="K207">
        <f t="shared" si="13"/>
        <v>45.243128490669555</v>
      </c>
      <c r="L207">
        <f t="shared" si="13"/>
        <v>40.934259110605787</v>
      </c>
      <c r="M207">
        <f t="shared" si="10"/>
        <v>8.6177387601275335</v>
      </c>
      <c r="N207">
        <f t="shared" si="11"/>
        <v>0.43088693800637673</v>
      </c>
      <c r="O207">
        <f t="shared" si="12"/>
        <v>6.463304070095651</v>
      </c>
    </row>
    <row r="208" spans="1:15" x14ac:dyDescent="0.25">
      <c r="A208" s="5" t="s">
        <v>279</v>
      </c>
      <c r="B208">
        <v>114</v>
      </c>
      <c r="C208">
        <v>131</v>
      </c>
      <c r="D208">
        <v>28</v>
      </c>
      <c r="E208">
        <v>3</v>
      </c>
      <c r="F208">
        <v>16</v>
      </c>
      <c r="G208">
        <v>59</v>
      </c>
      <c r="H208">
        <v>3.8929964158732604</v>
      </c>
      <c r="J208" s="5" t="s">
        <v>279</v>
      </c>
      <c r="K208">
        <f t="shared" si="13"/>
        <v>29.28335601213956</v>
      </c>
      <c r="L208">
        <f t="shared" si="13"/>
        <v>33.650172259563881</v>
      </c>
      <c r="M208">
        <f t="shared" si="10"/>
        <v>7.1924032310518218</v>
      </c>
      <c r="N208">
        <f t="shared" si="11"/>
        <v>0.77061463189840951</v>
      </c>
      <c r="O208">
        <f t="shared" si="12"/>
        <v>4.1099447034581837</v>
      </c>
    </row>
    <row r="209" spans="1:15" x14ac:dyDescent="0.25">
      <c r="A209" s="5" t="s">
        <v>280</v>
      </c>
      <c r="B209">
        <v>230</v>
      </c>
      <c r="C209">
        <v>210</v>
      </c>
      <c r="D209">
        <v>43</v>
      </c>
      <c r="E209">
        <v>3</v>
      </c>
      <c r="F209">
        <v>45</v>
      </c>
      <c r="G209">
        <v>252</v>
      </c>
      <c r="H209">
        <v>6.3163595976563789</v>
      </c>
      <c r="J209" s="5" t="s">
        <v>280</v>
      </c>
      <c r="K209">
        <f t="shared" si="13"/>
        <v>36.413379644398198</v>
      </c>
      <c r="L209">
        <f t="shared" si="13"/>
        <v>33.246998805754878</v>
      </c>
      <c r="M209">
        <f t="shared" si="10"/>
        <v>6.8077188030831417</v>
      </c>
      <c r="N209">
        <f t="shared" si="11"/>
        <v>0.47495712579649829</v>
      </c>
      <c r="O209">
        <f t="shared" si="12"/>
        <v>7.1243568869474743</v>
      </c>
    </row>
    <row r="210" spans="1:15" x14ac:dyDescent="0.25">
      <c r="A210" s="5" t="s">
        <v>281</v>
      </c>
      <c r="B210">
        <v>95</v>
      </c>
      <c r="C210">
        <v>103</v>
      </c>
      <c r="D210">
        <v>25</v>
      </c>
      <c r="E210">
        <v>2.5</v>
      </c>
      <c r="F210">
        <v>20</v>
      </c>
      <c r="G210">
        <v>31</v>
      </c>
      <c r="H210">
        <v>3.1413806523913927</v>
      </c>
      <c r="J210" s="5" t="s">
        <v>281</v>
      </c>
      <c r="K210">
        <f t="shared" si="13"/>
        <v>30.24147994534847</v>
      </c>
      <c r="L210">
        <f t="shared" si="13"/>
        <v>32.788130888114658</v>
      </c>
      <c r="M210">
        <f t="shared" ref="M210:M237" si="14">D210/$H210</f>
        <v>7.9582841961443345</v>
      </c>
      <c r="N210">
        <f t="shared" ref="N210:N237" si="15">E210/$H210</f>
        <v>0.7958284196144334</v>
      </c>
      <c r="O210">
        <f t="shared" ref="O210:O237" si="16">F210/$H210</f>
        <v>6.3666273569154672</v>
      </c>
    </row>
    <row r="211" spans="1:15" x14ac:dyDescent="0.25">
      <c r="A211" s="5" t="s">
        <v>282</v>
      </c>
      <c r="B211">
        <v>82</v>
      </c>
      <c r="C211">
        <v>103</v>
      </c>
      <c r="D211">
        <v>25</v>
      </c>
      <c r="E211">
        <v>1.5</v>
      </c>
      <c r="F211">
        <v>17</v>
      </c>
      <c r="G211">
        <v>32</v>
      </c>
      <c r="H211">
        <v>3.1748021039363987</v>
      </c>
      <c r="J211" s="5" t="s">
        <v>282</v>
      </c>
      <c r="K211">
        <f t="shared" si="13"/>
        <v>25.8283815228449</v>
      </c>
      <c r="L211">
        <f t="shared" si="13"/>
        <v>32.442967034792986</v>
      </c>
      <c r="M211">
        <f t="shared" si="14"/>
        <v>7.8745065618429582</v>
      </c>
      <c r="N211">
        <f t="shared" si="15"/>
        <v>0.47247039371057747</v>
      </c>
      <c r="O211">
        <f t="shared" si="16"/>
        <v>5.3546644620532113</v>
      </c>
    </row>
    <row r="212" spans="1:15" x14ac:dyDescent="0.25">
      <c r="A212" s="5" t="s">
        <v>379</v>
      </c>
      <c r="B212">
        <v>130</v>
      </c>
      <c r="C212">
        <v>95</v>
      </c>
      <c r="D212">
        <v>26</v>
      </c>
      <c r="E212">
        <v>2</v>
      </c>
      <c r="F212">
        <v>16</v>
      </c>
      <c r="G212">
        <v>43</v>
      </c>
      <c r="H212">
        <v>3.5033980603867239</v>
      </c>
      <c r="J212" s="5" t="s">
        <v>379</v>
      </c>
      <c r="K212">
        <f t="shared" si="13"/>
        <v>37.10683107064628</v>
      </c>
      <c r="L212">
        <f t="shared" si="13"/>
        <v>27.116530397779975</v>
      </c>
      <c r="M212">
        <f t="shared" si="14"/>
        <v>7.4213662141292565</v>
      </c>
      <c r="N212">
        <f t="shared" si="15"/>
        <v>0.57087432416378892</v>
      </c>
      <c r="O212">
        <f t="shared" si="16"/>
        <v>4.5669945933103113</v>
      </c>
    </row>
    <row r="213" spans="1:15" x14ac:dyDescent="0.25">
      <c r="A213" s="5" t="s">
        <v>380</v>
      </c>
      <c r="B213">
        <v>120</v>
      </c>
      <c r="C213">
        <v>104</v>
      </c>
      <c r="D213">
        <v>25</v>
      </c>
      <c r="E213">
        <v>2</v>
      </c>
      <c r="F213">
        <v>18</v>
      </c>
      <c r="G213">
        <v>30</v>
      </c>
      <c r="H213">
        <v>3.1072325059538586</v>
      </c>
      <c r="J213" s="5" t="s">
        <v>380</v>
      </c>
      <c r="K213">
        <f t="shared" si="13"/>
        <v>38.619575384225193</v>
      </c>
      <c r="L213">
        <f t="shared" si="13"/>
        <v>33.470298666328503</v>
      </c>
      <c r="M213">
        <f t="shared" si="14"/>
        <v>8.0457448717135822</v>
      </c>
      <c r="N213">
        <f t="shared" si="15"/>
        <v>0.64365958973708659</v>
      </c>
      <c r="O213">
        <f t="shared" si="16"/>
        <v>5.792936307633779</v>
      </c>
    </row>
    <row r="214" spans="1:15" x14ac:dyDescent="0.25">
      <c r="A214" s="5" t="s">
        <v>381</v>
      </c>
      <c r="B214">
        <v>110</v>
      </c>
      <c r="C214">
        <v>85</v>
      </c>
      <c r="D214">
        <v>25</v>
      </c>
      <c r="E214">
        <v>1.5</v>
      </c>
      <c r="F214">
        <v>15</v>
      </c>
      <c r="G214">
        <v>22.5</v>
      </c>
      <c r="H214">
        <v>2.8231080866430851</v>
      </c>
      <c r="J214" s="5" t="s">
        <v>381</v>
      </c>
      <c r="K214">
        <f t="shared" si="13"/>
        <v>38.964147536695741</v>
      </c>
      <c r="L214">
        <f t="shared" si="13"/>
        <v>30.108659460173985</v>
      </c>
      <c r="M214">
        <f t="shared" si="14"/>
        <v>8.8554880765217607</v>
      </c>
      <c r="N214">
        <f t="shared" si="15"/>
        <v>0.53132928459130557</v>
      </c>
      <c r="O214">
        <f t="shared" si="16"/>
        <v>5.3132928459130557</v>
      </c>
    </row>
    <row r="215" spans="1:15" x14ac:dyDescent="0.25">
      <c r="A215" s="5" t="s">
        <v>382</v>
      </c>
      <c r="B215">
        <v>110</v>
      </c>
      <c r="C215">
        <v>102</v>
      </c>
      <c r="D215">
        <v>25</v>
      </c>
      <c r="E215">
        <v>2</v>
      </c>
      <c r="F215">
        <v>19</v>
      </c>
      <c r="G215">
        <v>35</v>
      </c>
      <c r="H215">
        <v>3.2710663101885888</v>
      </c>
      <c r="J215" s="5" t="s">
        <v>382</v>
      </c>
      <c r="K215">
        <f t="shared" si="13"/>
        <v>33.628177960616796</v>
      </c>
      <c r="L215">
        <f t="shared" si="13"/>
        <v>31.182492290753753</v>
      </c>
      <c r="M215">
        <f t="shared" si="14"/>
        <v>7.6427677183219984</v>
      </c>
      <c r="N215">
        <f t="shared" si="15"/>
        <v>0.61142141746575984</v>
      </c>
      <c r="O215">
        <f t="shared" si="16"/>
        <v>5.8085034659247192</v>
      </c>
    </row>
    <row r="216" spans="1:15" x14ac:dyDescent="0.25">
      <c r="A216" s="5" t="s">
        <v>283</v>
      </c>
      <c r="B216">
        <v>89</v>
      </c>
      <c r="C216">
        <v>106</v>
      </c>
      <c r="D216">
        <v>27</v>
      </c>
      <c r="E216">
        <v>2.5</v>
      </c>
      <c r="F216">
        <v>16</v>
      </c>
      <c r="G216">
        <v>19.5</v>
      </c>
      <c r="H216">
        <v>2.6916063060436417</v>
      </c>
      <c r="J216" s="5" t="s">
        <v>283</v>
      </c>
      <c r="K216">
        <f t="shared" si="13"/>
        <v>33.065756979452161</v>
      </c>
      <c r="L216">
        <f t="shared" si="13"/>
        <v>39.381688087886843</v>
      </c>
      <c r="M216">
        <f t="shared" si="14"/>
        <v>10.031184701631554</v>
      </c>
      <c r="N216">
        <f t="shared" si="15"/>
        <v>0.92881339829921805</v>
      </c>
      <c r="O216">
        <f t="shared" si="16"/>
        <v>5.9444057491149955</v>
      </c>
    </row>
    <row r="217" spans="1:15" x14ac:dyDescent="0.25">
      <c r="A217" s="5" t="s">
        <v>294</v>
      </c>
      <c r="B217">
        <v>119</v>
      </c>
      <c r="C217">
        <v>92</v>
      </c>
      <c r="D217">
        <v>26</v>
      </c>
      <c r="E217">
        <v>2</v>
      </c>
      <c r="F217">
        <v>17</v>
      </c>
      <c r="G217">
        <v>25</v>
      </c>
      <c r="H217">
        <v>2.9240177382128656</v>
      </c>
      <c r="J217" s="5" t="s">
        <v>294</v>
      </c>
      <c r="K217">
        <f t="shared" si="13"/>
        <v>40.697427530905394</v>
      </c>
      <c r="L217">
        <f t="shared" si="13"/>
        <v>31.463557418851231</v>
      </c>
      <c r="M217">
        <f t="shared" si="14"/>
        <v>8.8918749227188254</v>
      </c>
      <c r="N217">
        <f t="shared" si="15"/>
        <v>0.68399037867067891</v>
      </c>
      <c r="O217">
        <f t="shared" si="16"/>
        <v>5.8139182187007705</v>
      </c>
    </row>
    <row r="218" spans="1:15" x14ac:dyDescent="0.25">
      <c r="A218" s="5" t="s">
        <v>383</v>
      </c>
      <c r="B218">
        <v>110</v>
      </c>
      <c r="C218">
        <v>83</v>
      </c>
      <c r="D218">
        <v>26</v>
      </c>
      <c r="E218">
        <v>1.5</v>
      </c>
      <c r="F218">
        <v>16</v>
      </c>
      <c r="G218">
        <v>19.5</v>
      </c>
      <c r="H218">
        <v>2.6916063060436417</v>
      </c>
      <c r="J218" s="5" t="s">
        <v>383</v>
      </c>
      <c r="K218">
        <f t="shared" si="13"/>
        <v>40.867789525165591</v>
      </c>
      <c r="L218">
        <f t="shared" si="13"/>
        <v>30.836604823534039</v>
      </c>
      <c r="M218">
        <f t="shared" si="14"/>
        <v>9.6596593423118673</v>
      </c>
      <c r="N218">
        <f t="shared" si="15"/>
        <v>0.55728803897953083</v>
      </c>
      <c r="O218">
        <f t="shared" si="16"/>
        <v>5.9444057491149955</v>
      </c>
    </row>
    <row r="219" spans="1:15" x14ac:dyDescent="0.25">
      <c r="A219" s="5" t="s">
        <v>384</v>
      </c>
      <c r="B219">
        <v>119</v>
      </c>
      <c r="C219">
        <v>92</v>
      </c>
      <c r="D219">
        <v>26</v>
      </c>
      <c r="E219">
        <v>2</v>
      </c>
      <c r="F219">
        <v>17</v>
      </c>
      <c r="G219">
        <v>25</v>
      </c>
      <c r="H219">
        <v>2.9240177382128656</v>
      </c>
      <c r="J219" s="5" t="s">
        <v>384</v>
      </c>
      <c r="K219">
        <f t="shared" si="13"/>
        <v>40.697427530905394</v>
      </c>
      <c r="L219">
        <f t="shared" si="13"/>
        <v>31.463557418851231</v>
      </c>
      <c r="M219">
        <f t="shared" si="14"/>
        <v>8.8918749227188254</v>
      </c>
      <c r="N219">
        <f t="shared" si="15"/>
        <v>0.68399037867067891</v>
      </c>
      <c r="O219">
        <f t="shared" si="16"/>
        <v>5.8139182187007705</v>
      </c>
    </row>
    <row r="220" spans="1:15" x14ac:dyDescent="0.25">
      <c r="A220" s="5" t="s">
        <v>284</v>
      </c>
      <c r="B220">
        <v>79</v>
      </c>
      <c r="C220">
        <v>99</v>
      </c>
      <c r="D220">
        <v>26</v>
      </c>
      <c r="E220">
        <v>2</v>
      </c>
      <c r="F220">
        <v>17</v>
      </c>
      <c r="G220">
        <v>28</v>
      </c>
      <c r="H220">
        <v>3.0365889718756618</v>
      </c>
      <c r="J220" s="5" t="s">
        <v>284</v>
      </c>
      <c r="K220">
        <f t="shared" si="13"/>
        <v>26.016033362329811</v>
      </c>
      <c r="L220">
        <f t="shared" si="13"/>
        <v>32.602370922413307</v>
      </c>
      <c r="M220">
        <f t="shared" si="14"/>
        <v>8.562238828108546</v>
      </c>
      <c r="N220">
        <f t="shared" si="15"/>
        <v>0.65863375600834961</v>
      </c>
      <c r="O220">
        <f t="shared" si="16"/>
        <v>5.5983869260709724</v>
      </c>
    </row>
    <row r="221" spans="1:15" x14ac:dyDescent="0.25">
      <c r="A221" s="5" t="s">
        <v>385</v>
      </c>
      <c r="B221">
        <v>127</v>
      </c>
      <c r="C221">
        <v>95</v>
      </c>
      <c r="D221">
        <v>27</v>
      </c>
      <c r="E221">
        <v>1</v>
      </c>
      <c r="F221">
        <v>16</v>
      </c>
      <c r="G221">
        <v>18</v>
      </c>
      <c r="H221">
        <v>2.6207413942088964</v>
      </c>
      <c r="J221" s="5" t="s">
        <v>385</v>
      </c>
      <c r="K221">
        <f t="shared" si="13"/>
        <v>48.459569601424384</v>
      </c>
      <c r="L221">
        <f t="shared" si="13"/>
        <v>36.249284347522178</v>
      </c>
      <c r="M221">
        <f t="shared" si="14"/>
        <v>10.302428182979988</v>
      </c>
      <c r="N221">
        <f t="shared" si="15"/>
        <v>0.38157141418444401</v>
      </c>
      <c r="O221">
        <f t="shared" si="16"/>
        <v>6.1051426269511042</v>
      </c>
    </row>
    <row r="222" spans="1:15" x14ac:dyDescent="0.25">
      <c r="A222" s="5" t="s">
        <v>285</v>
      </c>
      <c r="B222">
        <v>93</v>
      </c>
      <c r="C222">
        <v>105</v>
      </c>
      <c r="D222">
        <v>25</v>
      </c>
      <c r="E222">
        <v>2</v>
      </c>
      <c r="F222">
        <v>18</v>
      </c>
      <c r="G222">
        <v>35</v>
      </c>
      <c r="H222">
        <v>3.2710663101885888</v>
      </c>
      <c r="J222" s="5" t="s">
        <v>285</v>
      </c>
      <c r="K222">
        <f t="shared" si="13"/>
        <v>28.431095912157836</v>
      </c>
      <c r="L222">
        <f t="shared" si="13"/>
        <v>32.099624416952395</v>
      </c>
      <c r="M222">
        <f t="shared" si="14"/>
        <v>7.6427677183219984</v>
      </c>
      <c r="N222">
        <f t="shared" si="15"/>
        <v>0.61142141746575984</v>
      </c>
      <c r="O222">
        <f t="shared" si="16"/>
        <v>5.5027927571918394</v>
      </c>
    </row>
    <row r="223" spans="1:15" x14ac:dyDescent="0.25">
      <c r="A223" s="5" t="s">
        <v>286</v>
      </c>
      <c r="B223">
        <v>79</v>
      </c>
      <c r="C223">
        <v>104</v>
      </c>
      <c r="D223">
        <v>26</v>
      </c>
      <c r="E223">
        <v>2</v>
      </c>
      <c r="F223">
        <v>165</v>
      </c>
      <c r="G223">
        <v>32</v>
      </c>
      <c r="H223">
        <v>3.1748021039363987</v>
      </c>
      <c r="J223" s="5" t="s">
        <v>286</v>
      </c>
      <c r="K223">
        <f t="shared" si="13"/>
        <v>24.883440735423747</v>
      </c>
      <c r="L223">
        <f t="shared" si="13"/>
        <v>32.757947297266703</v>
      </c>
      <c r="M223">
        <f t="shared" si="14"/>
        <v>8.1894868243166759</v>
      </c>
      <c r="N223">
        <f t="shared" si="15"/>
        <v>0.6299605249474366</v>
      </c>
      <c r="O223">
        <f t="shared" si="16"/>
        <v>51.971743308163525</v>
      </c>
    </row>
    <row r="224" spans="1:15" x14ac:dyDescent="0.25">
      <c r="A224" s="5" t="s">
        <v>287</v>
      </c>
      <c r="B224">
        <v>137</v>
      </c>
      <c r="C224">
        <v>105</v>
      </c>
      <c r="D224">
        <v>27</v>
      </c>
      <c r="E224">
        <v>2</v>
      </c>
      <c r="F224">
        <v>17</v>
      </c>
      <c r="G224">
        <v>44</v>
      </c>
      <c r="H224">
        <v>3.5303483353260625</v>
      </c>
      <c r="J224" s="5" t="s">
        <v>287</v>
      </c>
      <c r="K224">
        <f t="shared" si="13"/>
        <v>38.806368943575279</v>
      </c>
      <c r="L224">
        <f t="shared" si="13"/>
        <v>29.742107584492004</v>
      </c>
      <c r="M224">
        <f t="shared" si="14"/>
        <v>7.6479705217265153</v>
      </c>
      <c r="N224">
        <f t="shared" si="15"/>
        <v>0.56651633494270481</v>
      </c>
      <c r="O224">
        <f t="shared" si="16"/>
        <v>4.8153888470129909</v>
      </c>
    </row>
    <row r="225" spans="1:17" x14ac:dyDescent="0.25">
      <c r="A225" s="5" t="s">
        <v>288</v>
      </c>
      <c r="B225">
        <v>90</v>
      </c>
      <c r="C225">
        <v>110</v>
      </c>
      <c r="D225">
        <v>28</v>
      </c>
      <c r="E225">
        <v>2</v>
      </c>
      <c r="F225">
        <v>21</v>
      </c>
      <c r="G225">
        <v>35.5</v>
      </c>
      <c r="H225">
        <v>3.2865692257212142</v>
      </c>
      <c r="J225" s="5" t="s">
        <v>288</v>
      </c>
      <c r="K225">
        <f t="shared" si="13"/>
        <v>27.384179008202739</v>
      </c>
      <c r="L225">
        <f t="shared" si="13"/>
        <v>33.46955212113668</v>
      </c>
      <c r="M225">
        <f t="shared" si="14"/>
        <v>8.519522358107519</v>
      </c>
      <c r="N225">
        <f t="shared" si="15"/>
        <v>0.60853731129339417</v>
      </c>
      <c r="O225">
        <f t="shared" si="16"/>
        <v>6.3896417685806384</v>
      </c>
    </row>
    <row r="226" spans="1:17" x14ac:dyDescent="0.25">
      <c r="A226" s="5" t="s">
        <v>289</v>
      </c>
      <c r="B226">
        <v>100</v>
      </c>
      <c r="C226">
        <v>110</v>
      </c>
      <c r="D226">
        <v>26</v>
      </c>
      <c r="E226">
        <v>2</v>
      </c>
      <c r="F226">
        <v>20</v>
      </c>
      <c r="G226">
        <v>38</v>
      </c>
      <c r="H226">
        <v>3.3619754067989627</v>
      </c>
      <c r="J226" s="5" t="s">
        <v>289</v>
      </c>
      <c r="K226">
        <f t="shared" si="13"/>
        <v>29.74441746295015</v>
      </c>
      <c r="L226">
        <f t="shared" si="13"/>
        <v>32.718859209245167</v>
      </c>
      <c r="M226">
        <f t="shared" si="14"/>
        <v>7.733548540367039</v>
      </c>
      <c r="N226">
        <f t="shared" si="15"/>
        <v>0.59488834925900302</v>
      </c>
      <c r="O226">
        <f t="shared" si="16"/>
        <v>5.9488834925900296</v>
      </c>
    </row>
    <row r="227" spans="1:17" x14ac:dyDescent="0.25">
      <c r="A227" s="5" t="s">
        <v>290</v>
      </c>
      <c r="B227">
        <v>93</v>
      </c>
      <c r="C227">
        <v>110</v>
      </c>
      <c r="D227">
        <v>25</v>
      </c>
      <c r="E227">
        <v>2</v>
      </c>
      <c r="F227">
        <v>18</v>
      </c>
      <c r="G227">
        <v>42</v>
      </c>
      <c r="H227">
        <v>3.4760266448864496</v>
      </c>
      <c r="J227" s="5" t="s">
        <v>290</v>
      </c>
      <c r="K227">
        <f t="shared" si="13"/>
        <v>26.754685593912644</v>
      </c>
      <c r="L227">
        <f t="shared" si="13"/>
        <v>31.645327046563345</v>
      </c>
      <c r="M227">
        <f t="shared" si="14"/>
        <v>7.1921197833098507</v>
      </c>
      <c r="N227">
        <f t="shared" si="15"/>
        <v>0.5753695826647881</v>
      </c>
      <c r="O227">
        <f t="shared" si="16"/>
        <v>5.1783262439830926</v>
      </c>
    </row>
    <row r="228" spans="1:17" x14ac:dyDescent="0.25">
      <c r="A228" s="5" t="s">
        <v>386</v>
      </c>
      <c r="B228">
        <v>121</v>
      </c>
      <c r="C228">
        <v>93</v>
      </c>
      <c r="D228">
        <v>28</v>
      </c>
      <c r="E228">
        <v>1.5</v>
      </c>
      <c r="F228">
        <v>16</v>
      </c>
      <c r="G228">
        <v>25.5</v>
      </c>
      <c r="H228">
        <v>2.9433826584416676</v>
      </c>
      <c r="J228" s="5" t="s">
        <v>386</v>
      </c>
      <c r="K228">
        <f t="shared" si="13"/>
        <v>41.109163857091467</v>
      </c>
      <c r="L228">
        <f t="shared" si="13"/>
        <v>31.596299493466997</v>
      </c>
      <c r="M228">
        <f t="shared" si="14"/>
        <v>9.5128643636244714</v>
      </c>
      <c r="N228">
        <f t="shared" si="15"/>
        <v>0.50961773376559671</v>
      </c>
      <c r="O228">
        <f t="shared" si="16"/>
        <v>5.4359224934996986</v>
      </c>
    </row>
    <row r="229" spans="1:17" x14ac:dyDescent="0.25">
      <c r="A229" s="5" t="s">
        <v>291</v>
      </c>
      <c r="B229">
        <v>90</v>
      </c>
      <c r="C229">
        <v>100</v>
      </c>
      <c r="D229">
        <v>23</v>
      </c>
      <c r="E229">
        <v>2</v>
      </c>
      <c r="F229">
        <v>19</v>
      </c>
      <c r="G229">
        <v>29</v>
      </c>
      <c r="H229">
        <v>3.0723168256858471</v>
      </c>
      <c r="J229" s="5" t="s">
        <v>291</v>
      </c>
      <c r="K229">
        <f t="shared" si="13"/>
        <v>29.293853826390087</v>
      </c>
      <c r="L229">
        <f t="shared" si="13"/>
        <v>32.548726473766763</v>
      </c>
      <c r="M229">
        <f t="shared" si="14"/>
        <v>7.4862070889663554</v>
      </c>
      <c r="N229">
        <f t="shared" si="15"/>
        <v>0.6509745294753353</v>
      </c>
      <c r="O229">
        <f t="shared" si="16"/>
        <v>6.1842580300156849</v>
      </c>
    </row>
    <row r="230" spans="1:17" x14ac:dyDescent="0.25">
      <c r="A230" s="5" t="s">
        <v>387</v>
      </c>
      <c r="B230">
        <v>115</v>
      </c>
      <c r="C230">
        <v>90</v>
      </c>
      <c r="D230">
        <v>26</v>
      </c>
      <c r="E230">
        <v>1.5</v>
      </c>
      <c r="F230">
        <v>16</v>
      </c>
      <c r="G230">
        <v>23</v>
      </c>
      <c r="H230">
        <v>2.8438669798515654</v>
      </c>
      <c r="J230" s="5" t="s">
        <v>387</v>
      </c>
      <c r="K230">
        <f t="shared" si="13"/>
        <v>40.437896995450323</v>
      </c>
      <c r="L230">
        <f t="shared" si="13"/>
        <v>31.647049822526338</v>
      </c>
      <c r="M230">
        <f t="shared" si="14"/>
        <v>9.1424810598409429</v>
      </c>
      <c r="N230">
        <f t="shared" si="15"/>
        <v>0.52745083037543894</v>
      </c>
      <c r="O230">
        <f t="shared" si="16"/>
        <v>5.6261421906713496</v>
      </c>
    </row>
    <row r="231" spans="1:17" x14ac:dyDescent="0.25">
      <c r="A231" s="5" t="s">
        <v>388</v>
      </c>
      <c r="B231">
        <v>115</v>
      </c>
      <c r="C231">
        <v>77</v>
      </c>
      <c r="D231">
        <v>26</v>
      </c>
      <c r="E231">
        <v>1</v>
      </c>
      <c r="F231">
        <v>15</v>
      </c>
      <c r="G231">
        <v>15</v>
      </c>
      <c r="H231">
        <v>2.4662120743304703</v>
      </c>
      <c r="J231" s="5" t="s">
        <v>388</v>
      </c>
      <c r="K231">
        <f t="shared" si="13"/>
        <v>46.630215299396063</v>
      </c>
      <c r="L231">
        <f t="shared" si="13"/>
        <v>31.221970243943453</v>
      </c>
      <c r="M231">
        <f t="shared" si="14"/>
        <v>10.542483458993892</v>
      </c>
      <c r="N231">
        <f t="shared" si="15"/>
        <v>0.40548013303822666</v>
      </c>
      <c r="O231">
        <f t="shared" si="16"/>
        <v>6.0822019955734001</v>
      </c>
    </row>
    <row r="232" spans="1:17" x14ac:dyDescent="0.25">
      <c r="A232" s="5" t="s">
        <v>292</v>
      </c>
      <c r="B232">
        <v>100</v>
      </c>
      <c r="C232">
        <v>105</v>
      </c>
      <c r="D232">
        <v>29</v>
      </c>
      <c r="E232">
        <v>2</v>
      </c>
      <c r="F232">
        <v>19</v>
      </c>
      <c r="G232">
        <v>42</v>
      </c>
      <c r="H232">
        <v>3.4760266448864496</v>
      </c>
      <c r="J232" s="5" t="s">
        <v>292</v>
      </c>
      <c r="K232">
        <f t="shared" si="13"/>
        <v>28.768479133239403</v>
      </c>
      <c r="L232">
        <f t="shared" si="13"/>
        <v>30.206903089901374</v>
      </c>
      <c r="M232">
        <f t="shared" si="14"/>
        <v>8.3428589486394262</v>
      </c>
      <c r="N232">
        <f t="shared" si="15"/>
        <v>0.5753695826647881</v>
      </c>
      <c r="O232">
        <f t="shared" si="16"/>
        <v>5.4660110353154865</v>
      </c>
    </row>
    <row r="233" spans="1:17" x14ac:dyDescent="0.25">
      <c r="A233" s="5" t="s">
        <v>35</v>
      </c>
      <c r="B233">
        <v>210</v>
      </c>
      <c r="C233">
        <v>170</v>
      </c>
      <c r="D233">
        <v>53</v>
      </c>
      <c r="E233">
        <v>3</v>
      </c>
      <c r="F233">
        <v>30</v>
      </c>
      <c r="G233">
        <v>240</v>
      </c>
      <c r="H233">
        <v>6.2144650119077163</v>
      </c>
      <c r="J233" s="5" t="s">
        <v>35</v>
      </c>
      <c r="K233">
        <f t="shared" si="13"/>
        <v>33.792128461197052</v>
      </c>
      <c r="L233">
        <f t="shared" si="13"/>
        <v>27.355532563826184</v>
      </c>
      <c r="M233">
        <f t="shared" si="14"/>
        <v>8.5284895640163985</v>
      </c>
      <c r="N233">
        <f t="shared" si="15"/>
        <v>0.48274469230281497</v>
      </c>
      <c r="O233">
        <f t="shared" si="16"/>
        <v>4.82744692302815</v>
      </c>
    </row>
    <row r="234" spans="1:17" x14ac:dyDescent="0.25">
      <c r="A234" s="5" t="s">
        <v>36</v>
      </c>
      <c r="B234">
        <v>85</v>
      </c>
      <c r="C234">
        <v>100</v>
      </c>
      <c r="D234">
        <v>25</v>
      </c>
      <c r="E234">
        <v>3</v>
      </c>
      <c r="F234">
        <v>15</v>
      </c>
      <c r="G234">
        <v>26</v>
      </c>
      <c r="H234">
        <v>2.9624960684073702</v>
      </c>
      <c r="J234" s="5" t="s">
        <v>36</v>
      </c>
      <c r="K234">
        <f t="shared" si="13"/>
        <v>28.692021200114457</v>
      </c>
      <c r="L234">
        <f t="shared" si="13"/>
        <v>33.755319058958186</v>
      </c>
      <c r="M234">
        <f t="shared" si="14"/>
        <v>8.4388297647395465</v>
      </c>
      <c r="N234">
        <f t="shared" si="15"/>
        <v>1.0126595717687457</v>
      </c>
      <c r="O234">
        <f t="shared" si="16"/>
        <v>5.0632978588437281</v>
      </c>
    </row>
    <row r="235" spans="1:17" x14ac:dyDescent="0.25">
      <c r="A235" s="5" t="s">
        <v>354</v>
      </c>
      <c r="B235">
        <v>126</v>
      </c>
      <c r="C235">
        <v>85</v>
      </c>
      <c r="D235">
        <v>24.5</v>
      </c>
      <c r="E235">
        <v>1.5</v>
      </c>
      <c r="F235">
        <v>13</v>
      </c>
      <c r="G235">
        <v>13</v>
      </c>
      <c r="H235">
        <v>2.3513346877207573</v>
      </c>
      <c r="J235" s="5" t="s">
        <v>354</v>
      </c>
      <c r="K235">
        <f t="shared" si="13"/>
        <v>53.586586655656767</v>
      </c>
      <c r="L235">
        <f t="shared" si="13"/>
        <v>36.149681474054169</v>
      </c>
      <c r="M235">
        <f t="shared" si="14"/>
        <v>10.41961407193326</v>
      </c>
      <c r="N235">
        <f t="shared" si="15"/>
        <v>0.63793555542448532</v>
      </c>
      <c r="O235">
        <f t="shared" si="16"/>
        <v>5.528774813678873</v>
      </c>
    </row>
    <row r="236" spans="1:17" x14ac:dyDescent="0.25">
      <c r="A236" s="5" t="s">
        <v>38</v>
      </c>
      <c r="B236">
        <v>85</v>
      </c>
      <c r="C236">
        <v>100</v>
      </c>
      <c r="D236">
        <v>25</v>
      </c>
      <c r="E236">
        <v>3</v>
      </c>
      <c r="F236">
        <v>15</v>
      </c>
      <c r="G236">
        <v>26</v>
      </c>
      <c r="H236">
        <v>2.9624960684073702</v>
      </c>
      <c r="J236" s="5" t="s">
        <v>38</v>
      </c>
      <c r="K236">
        <f t="shared" si="13"/>
        <v>28.692021200114457</v>
      </c>
      <c r="L236">
        <f t="shared" si="13"/>
        <v>33.755319058958186</v>
      </c>
      <c r="M236">
        <f t="shared" si="14"/>
        <v>8.4388297647395465</v>
      </c>
      <c r="N236">
        <f t="shared" si="15"/>
        <v>1.0126595717687457</v>
      </c>
      <c r="O236">
        <f t="shared" si="16"/>
        <v>5.0632978588437281</v>
      </c>
    </row>
    <row r="237" spans="1:17" x14ac:dyDescent="0.25">
      <c r="A237" s="5" t="s">
        <v>293</v>
      </c>
      <c r="B237">
        <v>10</v>
      </c>
      <c r="C237">
        <v>504</v>
      </c>
      <c r="D237">
        <v>105.5</v>
      </c>
      <c r="E237">
        <v>1</v>
      </c>
      <c r="F237">
        <v>30</v>
      </c>
      <c r="G237">
        <v>800</v>
      </c>
      <c r="H237">
        <v>9.283177667225555</v>
      </c>
      <c r="J237" s="5" t="s">
        <v>293</v>
      </c>
      <c r="K237">
        <f t="shared" si="13"/>
        <v>1.0772173450159421</v>
      </c>
      <c r="L237">
        <f t="shared" si="13"/>
        <v>54.291754188803488</v>
      </c>
      <c r="M237">
        <f t="shared" si="14"/>
        <v>11.36464298991819</v>
      </c>
      <c r="N237">
        <f t="shared" si="15"/>
        <v>0.10772173450159422</v>
      </c>
      <c r="O237">
        <f t="shared" si="16"/>
        <v>3.2316520350478264</v>
      </c>
    </row>
    <row r="238" spans="1:17" x14ac:dyDescent="0.25">
      <c r="P238" s="1"/>
      <c r="Q238" s="1"/>
    </row>
    <row r="239" spans="1:17" x14ac:dyDescent="0.25">
      <c r="P239" s="1"/>
      <c r="Q23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93"/>
  <sheetViews>
    <sheetView topLeftCell="A52" workbookViewId="0">
      <selection activeCell="D59" sqref="D59"/>
    </sheetView>
  </sheetViews>
  <sheetFormatPr defaultRowHeight="15" x14ac:dyDescent="0.25"/>
  <cols>
    <col min="1" max="1" width="31.140625" bestFit="1" customWidth="1"/>
    <col min="2" max="2" width="12.5703125" bestFit="1" customWidth="1"/>
    <col min="3" max="3" width="12.7109375" bestFit="1" customWidth="1"/>
    <col min="4" max="4" width="13.7109375" bestFit="1" customWidth="1"/>
    <col min="5" max="5" width="12.7109375" bestFit="1" customWidth="1"/>
    <col min="6" max="6" width="14" bestFit="1" customWidth="1"/>
    <col min="7" max="7" width="15.5703125" bestFit="1" customWidth="1"/>
  </cols>
  <sheetData>
    <row r="3" spans="1:7" x14ac:dyDescent="0.25">
      <c r="A3" s="30" t="s">
        <v>405</v>
      </c>
      <c r="B3" t="s">
        <v>431</v>
      </c>
      <c r="C3" t="s">
        <v>432</v>
      </c>
      <c r="D3" t="s">
        <v>433</v>
      </c>
      <c r="E3" t="s">
        <v>434</v>
      </c>
      <c r="F3" t="s">
        <v>435</v>
      </c>
      <c r="G3" t="s">
        <v>430</v>
      </c>
    </row>
    <row r="4" spans="1:7" x14ac:dyDescent="0.25">
      <c r="A4" s="31" t="s">
        <v>398</v>
      </c>
      <c r="B4" s="33">
        <v>28.923421868284048</v>
      </c>
      <c r="C4" s="33">
        <v>35.12355403845396</v>
      </c>
      <c r="D4" s="33">
        <v>7.1112949164202224</v>
      </c>
      <c r="E4" s="33">
        <v>5.0367031524417083</v>
      </c>
      <c r="F4" s="33">
        <v>2</v>
      </c>
      <c r="G4" s="33">
        <v>32.676470588235297</v>
      </c>
    </row>
    <row r="5" spans="1:7" x14ac:dyDescent="0.25">
      <c r="A5" s="32" t="s">
        <v>396</v>
      </c>
      <c r="B5" s="33">
        <v>32.166900959475875</v>
      </c>
      <c r="C5" s="33">
        <v>36.217205502597999</v>
      </c>
      <c r="D5" s="33">
        <v>8.3944588136951968</v>
      </c>
      <c r="E5" s="33">
        <v>5.6932797341473309</v>
      </c>
      <c r="F5" s="33">
        <v>2.125</v>
      </c>
      <c r="G5" s="33">
        <v>30.4375</v>
      </c>
    </row>
    <row r="6" spans="1:7" x14ac:dyDescent="0.25">
      <c r="A6" s="34" t="s">
        <v>410</v>
      </c>
      <c r="B6" s="33">
        <v>35.761106845032479</v>
      </c>
      <c r="C6" s="33">
        <v>48.532930718258363</v>
      </c>
      <c r="D6" s="33">
        <v>10.217459098580708</v>
      </c>
      <c r="E6" s="33">
        <v>6.6413484140774601</v>
      </c>
      <c r="F6" s="33">
        <v>2</v>
      </c>
      <c r="G6" s="33">
        <v>7.5</v>
      </c>
    </row>
    <row r="7" spans="1:7" x14ac:dyDescent="0.25">
      <c r="A7" s="34" t="s">
        <v>414</v>
      </c>
      <c r="B7" s="33">
        <v>28.7985766096661</v>
      </c>
      <c r="C7" s="33">
        <v>36.208943820332202</v>
      </c>
      <c r="D7" s="33">
        <v>8.0602805316768595</v>
      </c>
      <c r="E7" s="33">
        <v>5.8748682557277956</v>
      </c>
      <c r="F7" s="33">
        <v>2.25</v>
      </c>
      <c r="G7" s="33">
        <v>30.75</v>
      </c>
    </row>
    <row r="8" spans="1:7" x14ac:dyDescent="0.25">
      <c r="A8" s="34" t="s">
        <v>415</v>
      </c>
      <c r="B8" s="33">
        <v>31.2174901022487</v>
      </c>
      <c r="C8" s="33">
        <v>35.562192332974035</v>
      </c>
      <c r="D8" s="33">
        <v>8.0457448717135822</v>
      </c>
      <c r="E8" s="33">
        <v>5.4711065127652354</v>
      </c>
      <c r="F8" s="33">
        <v>2</v>
      </c>
      <c r="G8" s="33">
        <v>30</v>
      </c>
    </row>
    <row r="9" spans="1:7" x14ac:dyDescent="0.25">
      <c r="A9" s="34" t="s">
        <v>416</v>
      </c>
      <c r="B9" s="33">
        <v>52.891912147663561</v>
      </c>
      <c r="C9" s="33">
        <v>31.112889498625627</v>
      </c>
      <c r="D9" s="33">
        <v>9.7227779683205089</v>
      </c>
      <c r="E9" s="33">
        <v>6.2225778997251249</v>
      </c>
      <c r="F9" s="33">
        <v>2</v>
      </c>
      <c r="G9" s="33">
        <v>17</v>
      </c>
    </row>
    <row r="10" spans="1:7" x14ac:dyDescent="0.25">
      <c r="A10" s="34" t="s">
        <v>413</v>
      </c>
      <c r="B10" s="33">
        <v>22.270392142197878</v>
      </c>
      <c r="C10" s="33">
        <v>29.69385618959717</v>
      </c>
      <c r="D10" s="33">
        <v>6.9285664442393395</v>
      </c>
      <c r="E10" s="33">
        <v>3.7117320236996463</v>
      </c>
      <c r="F10" s="33">
        <v>2</v>
      </c>
      <c r="G10" s="33">
        <v>66</v>
      </c>
    </row>
    <row r="11" spans="1:7" x14ac:dyDescent="0.25">
      <c r="A11" s="32" t="s">
        <v>397</v>
      </c>
      <c r="B11" s="33">
        <v>26.040329342780201</v>
      </c>
      <c r="C11" s="33">
        <v>34.151419403659247</v>
      </c>
      <c r="D11" s="33">
        <v>5.970704785509132</v>
      </c>
      <c r="E11" s="33">
        <v>4.4530795242589303</v>
      </c>
      <c r="F11" s="33">
        <v>1.8888888888888888</v>
      </c>
      <c r="G11" s="33">
        <v>34.666666666666664</v>
      </c>
    </row>
    <row r="12" spans="1:7" x14ac:dyDescent="0.25">
      <c r="A12" s="34" t="s">
        <v>410</v>
      </c>
      <c r="B12" s="33">
        <v>26.666702056576966</v>
      </c>
      <c r="C12" s="33">
        <v>32.405106296599861</v>
      </c>
      <c r="D12" s="33">
        <v>7.4261701929708011</v>
      </c>
      <c r="E12" s="33">
        <v>4.3881914776645639</v>
      </c>
      <c r="F12" s="33">
        <v>2</v>
      </c>
      <c r="G12" s="33">
        <v>26</v>
      </c>
    </row>
    <row r="13" spans="1:7" x14ac:dyDescent="0.25">
      <c r="A13" s="34" t="s">
        <v>411</v>
      </c>
      <c r="B13" s="33">
        <v>30.170327418483062</v>
      </c>
      <c r="C13" s="33">
        <v>38.061028435624785</v>
      </c>
      <c r="D13" s="33">
        <v>9.2831776672255568</v>
      </c>
      <c r="E13" s="33">
        <v>5.8019860420159732</v>
      </c>
      <c r="F13" s="33">
        <v>2</v>
      </c>
      <c r="G13" s="33">
        <v>10</v>
      </c>
    </row>
    <row r="14" spans="1:7" x14ac:dyDescent="0.25">
      <c r="A14" s="34" t="s">
        <v>412</v>
      </c>
      <c r="B14" s="33">
        <v>47.819635613217507</v>
      </c>
      <c r="C14" s="33">
        <v>38.964147536695741</v>
      </c>
      <c r="D14" s="33">
        <v>4.9590733228521859</v>
      </c>
      <c r="E14" s="33">
        <v>6.3759514150956669</v>
      </c>
      <c r="F14" s="33">
        <v>1</v>
      </c>
      <c r="G14" s="33">
        <v>22.5</v>
      </c>
    </row>
    <row r="15" spans="1:7" x14ac:dyDescent="0.25">
      <c r="A15" s="34" t="s">
        <v>409</v>
      </c>
      <c r="B15" s="33">
        <v>20.757891364990417</v>
      </c>
      <c r="C15" s="33">
        <v>33.909475901838562</v>
      </c>
      <c r="D15" s="33">
        <v>5.0807182084717031</v>
      </c>
      <c r="E15" s="33">
        <v>3.9124707381419306</v>
      </c>
      <c r="F15" s="33">
        <v>1.8</v>
      </c>
      <c r="G15" s="33">
        <v>37.4</v>
      </c>
    </row>
    <row r="16" spans="1:7" x14ac:dyDescent="0.25">
      <c r="A16" s="34" t="s">
        <v>413</v>
      </c>
      <c r="B16" s="33">
        <v>25.916842171792194</v>
      </c>
      <c r="C16" s="33">
        <v>28.385112854820019</v>
      </c>
      <c r="D16" s="33">
        <v>6.6643308441751348</v>
      </c>
      <c r="E16" s="33">
        <v>3.9492330928445245</v>
      </c>
      <c r="F16" s="33">
        <v>3</v>
      </c>
      <c r="G16" s="33">
        <v>66.5</v>
      </c>
    </row>
    <row r="17" spans="1:7" x14ac:dyDescent="0.25">
      <c r="A17" s="31" t="s">
        <v>399</v>
      </c>
      <c r="B17" s="33">
        <v>37.491608739893501</v>
      </c>
      <c r="C17" s="33">
        <v>31.286919352649527</v>
      </c>
      <c r="D17" s="33">
        <v>8.7352844851221274</v>
      </c>
      <c r="E17" s="33">
        <v>5.529447228641609</v>
      </c>
      <c r="F17" s="33">
        <v>1.6153846153846154</v>
      </c>
      <c r="G17" s="33">
        <v>132.69230769230768</v>
      </c>
    </row>
    <row r="18" spans="1:7" x14ac:dyDescent="0.25">
      <c r="A18" s="32" t="s">
        <v>396</v>
      </c>
      <c r="B18" s="33">
        <v>40.423104819530657</v>
      </c>
      <c r="C18" s="33">
        <v>32.084233302720591</v>
      </c>
      <c r="D18" s="33">
        <v>8.861449672053217</v>
      </c>
      <c r="E18" s="33">
        <v>5.7955814819517606</v>
      </c>
      <c r="F18" s="33">
        <v>1.5454545454545454</v>
      </c>
      <c r="G18" s="33">
        <v>47.727272727272727</v>
      </c>
    </row>
    <row r="19" spans="1:7" x14ac:dyDescent="0.25">
      <c r="A19" s="34" t="s">
        <v>420</v>
      </c>
      <c r="B19" s="33">
        <v>24.683011040890591</v>
      </c>
      <c r="C19" s="33">
        <v>26.525026790210784</v>
      </c>
      <c r="D19" s="33">
        <v>8.4732724468728904</v>
      </c>
      <c r="E19" s="33">
        <v>5.5260472479605802</v>
      </c>
      <c r="F19" s="33">
        <v>2</v>
      </c>
      <c r="G19" s="33">
        <v>20</v>
      </c>
    </row>
    <row r="20" spans="1:7" x14ac:dyDescent="0.25">
      <c r="A20" s="34" t="s">
        <v>417</v>
      </c>
      <c r="B20" s="33">
        <v>47.58652678276637</v>
      </c>
      <c r="C20" s="33">
        <v>43.77960464014506</v>
      </c>
      <c r="D20" s="33">
        <v>8.3752287137668802</v>
      </c>
      <c r="E20" s="33">
        <v>7.6138442852426191</v>
      </c>
      <c r="F20" s="33">
        <v>4</v>
      </c>
      <c r="G20" s="33">
        <v>145</v>
      </c>
    </row>
    <row r="21" spans="1:7" x14ac:dyDescent="0.25">
      <c r="A21" s="34" t="s">
        <v>416</v>
      </c>
      <c r="B21" s="33">
        <v>41.489299010543021</v>
      </c>
      <c r="C21" s="33">
        <v>31.234322781041289</v>
      </c>
      <c r="D21" s="33">
        <v>9.1696172855526914</v>
      </c>
      <c r="E21" s="33">
        <v>5.5663409523706404</v>
      </c>
      <c r="F21" s="33">
        <v>1.3333333333333333</v>
      </c>
      <c r="G21" s="33">
        <v>23.833333333333332</v>
      </c>
    </row>
    <row r="22" spans="1:7" x14ac:dyDescent="0.25">
      <c r="A22" s="34" t="s">
        <v>419</v>
      </c>
      <c r="B22" s="33">
        <v>41.149607042640717</v>
      </c>
      <c r="C22" s="33">
        <v>31.73866607110763</v>
      </c>
      <c r="D22" s="33">
        <v>8.5365805062098268</v>
      </c>
      <c r="E22" s="33">
        <v>5.7378196846807787</v>
      </c>
      <c r="F22" s="33">
        <v>1</v>
      </c>
      <c r="G22" s="33">
        <v>72.333333333333329</v>
      </c>
    </row>
    <row r="23" spans="1:7" x14ac:dyDescent="0.25">
      <c r="A23" s="32" t="s">
        <v>397</v>
      </c>
      <c r="B23" s="33">
        <v>21.368380301889147</v>
      </c>
      <c r="C23" s="33">
        <v>26.901692627258655</v>
      </c>
      <c r="D23" s="33">
        <v>8.0413759570011383</v>
      </c>
      <c r="E23" s="33">
        <v>4.0657088354357711</v>
      </c>
      <c r="F23" s="33">
        <v>2</v>
      </c>
      <c r="G23" s="33">
        <v>600</v>
      </c>
    </row>
    <row r="24" spans="1:7" x14ac:dyDescent="0.25">
      <c r="A24" s="34" t="s">
        <v>418</v>
      </c>
      <c r="B24" s="33">
        <v>3.0517343045733032</v>
      </c>
      <c r="C24" s="33">
        <v>17.293161059248717</v>
      </c>
      <c r="D24" s="33">
        <v>9.256927390539019</v>
      </c>
      <c r="E24" s="33">
        <v>3.0517343045733032</v>
      </c>
      <c r="F24" s="33">
        <v>1</v>
      </c>
      <c r="G24" s="33">
        <v>950</v>
      </c>
    </row>
    <row r="25" spans="1:7" x14ac:dyDescent="0.25">
      <c r="A25" s="34" t="s">
        <v>417</v>
      </c>
      <c r="B25" s="33">
        <v>39.685026299204992</v>
      </c>
      <c r="C25" s="33">
        <v>36.510224195268592</v>
      </c>
      <c r="D25" s="33">
        <v>6.8258245234632584</v>
      </c>
      <c r="E25" s="33">
        <v>5.079683366298239</v>
      </c>
      <c r="F25" s="33">
        <v>3</v>
      </c>
      <c r="G25" s="33">
        <v>250</v>
      </c>
    </row>
    <row r="26" spans="1:7" x14ac:dyDescent="0.25">
      <c r="A26" s="31" t="s">
        <v>400</v>
      </c>
      <c r="B26" s="33">
        <v>45.485444803631026</v>
      </c>
      <c r="C26" s="33">
        <v>38.989601585537457</v>
      </c>
      <c r="D26" s="33">
        <v>10.304691697757992</v>
      </c>
      <c r="E26" s="33">
        <v>6.0948524507216604</v>
      </c>
      <c r="F26" s="33">
        <v>2.375</v>
      </c>
      <c r="G26" s="33">
        <v>143.3125</v>
      </c>
    </row>
    <row r="27" spans="1:7" x14ac:dyDescent="0.25">
      <c r="A27" s="32" t="s">
        <v>396</v>
      </c>
      <c r="B27" s="33">
        <v>27.784709428654423</v>
      </c>
      <c r="C27" s="33">
        <v>37.94256018751733</v>
      </c>
      <c r="D27" s="33">
        <v>8.3652888602400406</v>
      </c>
      <c r="E27" s="33">
        <v>5.9752063287428863</v>
      </c>
      <c r="F27" s="33">
        <v>3</v>
      </c>
      <c r="G27" s="33">
        <v>37.5</v>
      </c>
    </row>
    <row r="28" spans="1:7" x14ac:dyDescent="0.25">
      <c r="A28" s="34" t="s">
        <v>413</v>
      </c>
      <c r="B28" s="33">
        <v>27.784709428654423</v>
      </c>
      <c r="C28" s="33">
        <v>37.94256018751733</v>
      </c>
      <c r="D28" s="33">
        <v>8.3652888602400406</v>
      </c>
      <c r="E28" s="33">
        <v>5.9752063287428863</v>
      </c>
      <c r="F28" s="33">
        <v>3</v>
      </c>
      <c r="G28" s="33">
        <v>37.5</v>
      </c>
    </row>
    <row r="29" spans="1:7" x14ac:dyDescent="0.25">
      <c r="A29" s="32" t="s">
        <v>397</v>
      </c>
      <c r="B29" s="33">
        <v>48.014121285770543</v>
      </c>
      <c r="C29" s="33">
        <v>39.139178928111754</v>
      </c>
      <c r="D29" s="33">
        <v>10.581749245974844</v>
      </c>
      <c r="E29" s="33">
        <v>6.1119447538614873</v>
      </c>
      <c r="F29" s="33">
        <v>2.2857142857142856</v>
      </c>
      <c r="G29" s="33">
        <v>158.42857142857142</v>
      </c>
    </row>
    <row r="30" spans="1:7" x14ac:dyDescent="0.25">
      <c r="A30" s="34" t="s">
        <v>420</v>
      </c>
      <c r="B30" s="33">
        <v>27.646244491495363</v>
      </c>
      <c r="C30" s="33">
        <v>38.397561793743556</v>
      </c>
      <c r="D30" s="33">
        <v>8.6010538417985565</v>
      </c>
      <c r="E30" s="33">
        <v>4.6077074152492266</v>
      </c>
      <c r="F30" s="33">
        <v>3</v>
      </c>
      <c r="G30" s="33">
        <v>34.5</v>
      </c>
    </row>
    <row r="31" spans="1:7" x14ac:dyDescent="0.25">
      <c r="A31" s="34" t="s">
        <v>417</v>
      </c>
      <c r="B31" s="33">
        <v>36.000000000000007</v>
      </c>
      <c r="C31" s="33">
        <v>33.000000000000007</v>
      </c>
      <c r="D31" s="33">
        <v>6.0000000000000009</v>
      </c>
      <c r="E31" s="33">
        <v>4.0000000000000009</v>
      </c>
      <c r="F31" s="33">
        <v>4</v>
      </c>
      <c r="G31" s="33">
        <v>1000</v>
      </c>
    </row>
    <row r="32" spans="1:7" x14ac:dyDescent="0.25">
      <c r="A32" s="34" t="s">
        <v>416</v>
      </c>
      <c r="B32" s="33">
        <v>54.490520901779689</v>
      </c>
      <c r="C32" s="33">
        <v>40.515338140607739</v>
      </c>
      <c r="D32" s="33">
        <v>11.89423817600507</v>
      </c>
      <c r="E32" s="33">
        <v>6.8351811723562346</v>
      </c>
      <c r="F32" s="33">
        <v>1.8</v>
      </c>
      <c r="G32" s="33">
        <v>14.9</v>
      </c>
    </row>
    <row r="33" spans="1:7" x14ac:dyDescent="0.25">
      <c r="A33" s="31" t="s">
        <v>436</v>
      </c>
      <c r="B33" s="33">
        <v>26.723828705350179</v>
      </c>
      <c r="C33" s="33">
        <v>30.36498188404633</v>
      </c>
      <c r="D33" s="33">
        <v>7.7488526807679907</v>
      </c>
      <c r="E33" s="33">
        <v>4.9502703245460582</v>
      </c>
      <c r="F33" s="33">
        <v>1.8008849557522124</v>
      </c>
      <c r="G33" s="33">
        <v>35.858407079646021</v>
      </c>
    </row>
    <row r="34" spans="1:7" x14ac:dyDescent="0.25">
      <c r="A34" s="32" t="s">
        <v>396</v>
      </c>
      <c r="B34" s="33">
        <v>26.360022165061253</v>
      </c>
      <c r="C34" s="33">
        <v>30.966737483359438</v>
      </c>
      <c r="D34" s="33">
        <v>7.6733545752195251</v>
      </c>
      <c r="E34" s="33">
        <v>4.8703398872933885</v>
      </c>
      <c r="F34" s="33">
        <v>1.8040540540540539</v>
      </c>
      <c r="G34" s="33">
        <v>38.45945945945946</v>
      </c>
    </row>
    <row r="35" spans="1:7" x14ac:dyDescent="0.25">
      <c r="A35" s="34" t="s">
        <v>410</v>
      </c>
      <c r="B35" s="33">
        <v>24.120359620955661</v>
      </c>
      <c r="C35" s="33">
        <v>31.751014582112639</v>
      </c>
      <c r="D35" s="33">
        <v>7.4829158030104592</v>
      </c>
      <c r="E35" s="33">
        <v>5.0330538320818059</v>
      </c>
      <c r="F35" s="33">
        <v>1.3</v>
      </c>
      <c r="G35" s="33">
        <v>25.5</v>
      </c>
    </row>
    <row r="36" spans="1:7" x14ac:dyDescent="0.25">
      <c r="A36" s="34" t="s">
        <v>426</v>
      </c>
      <c r="B36" s="33">
        <v>29.022375691700354</v>
      </c>
      <c r="C36" s="33">
        <v>31.373102696335835</v>
      </c>
      <c r="D36" s="33">
        <v>8.3936744712022691</v>
      </c>
      <c r="E36" s="33">
        <v>5.8181520716642812</v>
      </c>
      <c r="F36" s="33">
        <v>1.5384615384615385</v>
      </c>
      <c r="G36" s="33">
        <v>28.73076923076923</v>
      </c>
    </row>
    <row r="37" spans="1:7" x14ac:dyDescent="0.25">
      <c r="A37" s="34" t="s">
        <v>427</v>
      </c>
      <c r="B37" s="33">
        <v>28.362695718027901</v>
      </c>
      <c r="C37" s="33">
        <v>31.886357490131839</v>
      </c>
      <c r="D37" s="33">
        <v>8.4262170575528543</v>
      </c>
      <c r="E37" s="33">
        <v>5.4881078393139902</v>
      </c>
      <c r="F37" s="33">
        <v>1.75</v>
      </c>
      <c r="G37" s="33">
        <v>28.75</v>
      </c>
    </row>
    <row r="38" spans="1:7" x14ac:dyDescent="0.25">
      <c r="A38" s="34" t="s">
        <v>408</v>
      </c>
      <c r="B38" s="33">
        <v>30.010666625895166</v>
      </c>
      <c r="C38" s="33">
        <v>29.281005027417677</v>
      </c>
      <c r="D38" s="33">
        <v>8.6716352556953868</v>
      </c>
      <c r="E38" s="33">
        <v>5.7522166325391915</v>
      </c>
      <c r="F38" s="33">
        <v>1.3333333333333333</v>
      </c>
      <c r="G38" s="33">
        <v>27.666666666666668</v>
      </c>
    </row>
    <row r="39" spans="1:7" x14ac:dyDescent="0.25">
      <c r="A39" s="34" t="s">
        <v>423</v>
      </c>
      <c r="B39" s="33">
        <v>35.680464646124562</v>
      </c>
      <c r="C39" s="33">
        <v>32.731665915039883</v>
      </c>
      <c r="D39" s="33">
        <v>8.8463961932540229</v>
      </c>
      <c r="E39" s="33">
        <v>5.7501575256151156</v>
      </c>
      <c r="F39" s="33">
        <v>1.5</v>
      </c>
      <c r="G39" s="33">
        <v>39</v>
      </c>
    </row>
    <row r="40" spans="1:7" x14ac:dyDescent="0.25">
      <c r="A40" s="34" t="s">
        <v>411</v>
      </c>
      <c r="B40" s="33">
        <v>26.358270003240339</v>
      </c>
      <c r="C40" s="33">
        <v>29.651841303281728</v>
      </c>
      <c r="D40" s="33">
        <v>7.9795968949067957</v>
      </c>
      <c r="E40" s="33">
        <v>5.0671469937118196</v>
      </c>
      <c r="F40" s="33">
        <v>1</v>
      </c>
      <c r="G40" s="33">
        <v>19.625</v>
      </c>
    </row>
    <row r="41" spans="1:7" x14ac:dyDescent="0.25">
      <c r="A41" s="34" t="s">
        <v>409</v>
      </c>
      <c r="B41" s="33">
        <v>20.957362874770585</v>
      </c>
      <c r="C41" s="33">
        <v>33.719655567184013</v>
      </c>
      <c r="D41" s="33">
        <v>6.1013558507731531</v>
      </c>
      <c r="E41" s="33">
        <v>4.0572233708321788</v>
      </c>
      <c r="F41" s="33">
        <v>1.0416666666666667</v>
      </c>
      <c r="G41" s="33">
        <v>27.083333333333332</v>
      </c>
    </row>
    <row r="42" spans="1:7" x14ac:dyDescent="0.25">
      <c r="A42" s="34" t="s">
        <v>416</v>
      </c>
      <c r="B42" s="33">
        <v>41.222295168267053</v>
      </c>
      <c r="C42" s="33">
        <v>32.29851715786144</v>
      </c>
      <c r="D42" s="33">
        <v>9.2854831110645719</v>
      </c>
      <c r="E42" s="33">
        <v>5.2623785688987725</v>
      </c>
      <c r="F42" s="33">
        <v>1</v>
      </c>
      <c r="G42" s="33">
        <v>19.5</v>
      </c>
    </row>
    <row r="43" spans="1:7" x14ac:dyDescent="0.25">
      <c r="A43" s="34" t="s">
        <v>413</v>
      </c>
      <c r="B43" s="33">
        <v>21.047931637421254</v>
      </c>
      <c r="C43" s="33">
        <v>29.819909075547372</v>
      </c>
      <c r="D43" s="33">
        <v>7.0216267960419296</v>
      </c>
      <c r="E43" s="33">
        <v>4.1709228322589036</v>
      </c>
      <c r="F43" s="33">
        <v>2.9761904761904763</v>
      </c>
      <c r="G43" s="33">
        <v>67.69047619047619</v>
      </c>
    </row>
    <row r="44" spans="1:7" x14ac:dyDescent="0.25">
      <c r="A44" s="34" t="s">
        <v>421</v>
      </c>
      <c r="B44" s="33">
        <v>27.383418315432873</v>
      </c>
      <c r="C44" s="33">
        <v>3.2766483454364121</v>
      </c>
      <c r="D44" s="33">
        <v>8.1916208635910301</v>
      </c>
      <c r="E44" s="33">
        <v>4.6809262077663032</v>
      </c>
      <c r="F44" s="33">
        <v>4</v>
      </c>
      <c r="G44" s="33">
        <v>78</v>
      </c>
    </row>
    <row r="45" spans="1:7" x14ac:dyDescent="0.25">
      <c r="A45" s="34" t="s">
        <v>428</v>
      </c>
      <c r="B45" s="33">
        <v>21.815467517980061</v>
      </c>
      <c r="C45" s="33">
        <v>32.955280718650727</v>
      </c>
      <c r="D45" s="33">
        <v>8.81901878386428</v>
      </c>
      <c r="E45" s="33">
        <v>5.5699066003353348</v>
      </c>
      <c r="F45" s="33">
        <v>2</v>
      </c>
      <c r="G45" s="33">
        <v>10</v>
      </c>
    </row>
    <row r="46" spans="1:7" x14ac:dyDescent="0.25">
      <c r="A46" s="32" t="s">
        <v>397</v>
      </c>
      <c r="B46" s="33">
        <v>27.414128294616376</v>
      </c>
      <c r="C46" s="33">
        <v>29.223189208426575</v>
      </c>
      <c r="D46" s="33">
        <v>7.8921054964240582</v>
      </c>
      <c r="E46" s="33">
        <v>5.1019332054870246</v>
      </c>
      <c r="F46" s="33">
        <v>1.7948717948717949</v>
      </c>
      <c r="G46" s="33">
        <v>30.923076923076923</v>
      </c>
    </row>
    <row r="47" spans="1:7" x14ac:dyDescent="0.25">
      <c r="A47" s="34" t="s">
        <v>410</v>
      </c>
      <c r="B47" s="33">
        <v>29.893128127934986</v>
      </c>
      <c r="C47" s="33">
        <v>31.699987165519257</v>
      </c>
      <c r="D47" s="33">
        <v>8.5574899421943602</v>
      </c>
      <c r="E47" s="33">
        <v>5.2993170376710133</v>
      </c>
      <c r="F47" s="33">
        <v>1.5</v>
      </c>
      <c r="G47" s="33">
        <v>24.166666666666668</v>
      </c>
    </row>
    <row r="48" spans="1:7" x14ac:dyDescent="0.25">
      <c r="A48" s="34" t="s">
        <v>426</v>
      </c>
      <c r="B48" s="33">
        <v>29.032477276854177</v>
      </c>
      <c r="C48" s="33">
        <v>31.287231347933719</v>
      </c>
      <c r="D48" s="33">
        <v>8.5405163961171926</v>
      </c>
      <c r="E48" s="33">
        <v>5.8243733964080615</v>
      </c>
      <c r="F48" s="33">
        <v>2.25</v>
      </c>
      <c r="G48" s="33">
        <v>27.6</v>
      </c>
    </row>
    <row r="49" spans="1:7" x14ac:dyDescent="0.25">
      <c r="A49" s="34" t="s">
        <v>427</v>
      </c>
      <c r="B49" s="33">
        <v>28.676220045067467</v>
      </c>
      <c r="C49" s="33">
        <v>26.071590278645161</v>
      </c>
      <c r="D49" s="33">
        <v>8.562973247542855</v>
      </c>
      <c r="E49" s="33">
        <v>5.5952136496826865</v>
      </c>
      <c r="F49" s="33">
        <v>1.75</v>
      </c>
      <c r="G49" s="33">
        <v>26.75</v>
      </c>
    </row>
    <row r="50" spans="1:7" x14ac:dyDescent="0.25">
      <c r="A50" s="34" t="s">
        <v>408</v>
      </c>
      <c r="B50" s="33">
        <v>26.539188579762069</v>
      </c>
      <c r="C50" s="33">
        <v>31.847026295714482</v>
      </c>
      <c r="D50" s="33">
        <v>7.3719968277116861</v>
      </c>
      <c r="E50" s="33">
        <v>5.6027175890608811</v>
      </c>
      <c r="F50" s="33">
        <v>3</v>
      </c>
      <c r="G50" s="33">
        <v>39</v>
      </c>
    </row>
    <row r="51" spans="1:7" x14ac:dyDescent="0.25">
      <c r="A51" s="34" t="s">
        <v>423</v>
      </c>
      <c r="B51" s="33">
        <v>34.798868135207236</v>
      </c>
      <c r="C51" s="33">
        <v>12.610606888348476</v>
      </c>
      <c r="D51" s="33">
        <v>8.3624430969138999</v>
      </c>
      <c r="E51" s="33">
        <v>5.9971080368119551</v>
      </c>
      <c r="F51" s="33">
        <v>1.1666666666666667</v>
      </c>
      <c r="G51" s="33">
        <v>41</v>
      </c>
    </row>
    <row r="52" spans="1:7" x14ac:dyDescent="0.25">
      <c r="A52" s="34" t="s">
        <v>411</v>
      </c>
      <c r="B52" s="33">
        <v>25.372208703400815</v>
      </c>
      <c r="C52" s="33">
        <v>32.621411190086761</v>
      </c>
      <c r="D52" s="33">
        <v>7.9741227353545421</v>
      </c>
      <c r="E52" s="33">
        <v>3.6246012433429735</v>
      </c>
      <c r="F52" s="33">
        <v>2</v>
      </c>
      <c r="G52" s="33">
        <v>21</v>
      </c>
    </row>
    <row r="53" spans="1:7" x14ac:dyDescent="0.25">
      <c r="A53" s="34" t="s">
        <v>409</v>
      </c>
      <c r="B53" s="33">
        <v>19.65253668690023</v>
      </c>
      <c r="C53" s="33">
        <v>31.473792352997968</v>
      </c>
      <c r="D53" s="33">
        <v>6.3308077853888216</v>
      </c>
      <c r="E53" s="33">
        <v>3.64175785791141</v>
      </c>
      <c r="F53" s="33">
        <v>1.2</v>
      </c>
      <c r="G53" s="33">
        <v>25.4</v>
      </c>
    </row>
    <row r="54" spans="1:7" x14ac:dyDescent="0.25">
      <c r="A54" s="34" t="s">
        <v>416</v>
      </c>
      <c r="B54" s="33">
        <v>49.150551922585009</v>
      </c>
      <c r="C54" s="33">
        <v>29.950751288354645</v>
      </c>
      <c r="D54" s="33">
        <v>9.9738332742817448</v>
      </c>
      <c r="E54" s="33">
        <v>6.4421856615903801</v>
      </c>
      <c r="F54" s="33">
        <v>1.5</v>
      </c>
      <c r="G54" s="33">
        <v>16.75</v>
      </c>
    </row>
    <row r="55" spans="1:7" x14ac:dyDescent="0.25">
      <c r="A55" s="34" t="s">
        <v>413</v>
      </c>
      <c r="B55" s="33">
        <v>21.813654612236622</v>
      </c>
      <c r="C55" s="33">
        <v>33.233050226055184</v>
      </c>
      <c r="D55" s="33">
        <v>7.1024331756570938</v>
      </c>
      <c r="E55" s="33">
        <v>4.8191753751368722</v>
      </c>
      <c r="F55" s="33">
        <v>3</v>
      </c>
      <c r="G55" s="33">
        <v>61.25</v>
      </c>
    </row>
    <row r="56" spans="1:7" x14ac:dyDescent="0.25">
      <c r="A56" s="34" t="s">
        <v>421</v>
      </c>
      <c r="B56" s="33">
        <v>22.327744439856989</v>
      </c>
      <c r="C56" s="33">
        <v>31.896777771224272</v>
      </c>
      <c r="D56" s="33">
        <v>7.44258147995233</v>
      </c>
      <c r="E56" s="33">
        <v>5.1034844433958835</v>
      </c>
      <c r="F56" s="33">
        <v>3</v>
      </c>
      <c r="G56" s="33">
        <v>104</v>
      </c>
    </row>
    <row r="57" spans="1:7" x14ac:dyDescent="0.25">
      <c r="A57" s="31" t="s">
        <v>437</v>
      </c>
      <c r="B57" s="33">
        <v>38.761446599121612</v>
      </c>
      <c r="C57" s="33">
        <v>34.347102480715975</v>
      </c>
      <c r="D57" s="33">
        <v>7.1343030925632362</v>
      </c>
      <c r="E57" s="33">
        <v>5.9642422547405811</v>
      </c>
      <c r="F57" s="33">
        <v>2.7857142857142856</v>
      </c>
      <c r="G57" s="33">
        <v>158.85714285714286</v>
      </c>
    </row>
    <row r="58" spans="1:7" x14ac:dyDescent="0.25">
      <c r="A58" s="32" t="s">
        <v>396</v>
      </c>
      <c r="B58" s="33">
        <v>30.24147994534847</v>
      </c>
      <c r="C58" s="33">
        <v>32.788130888114658</v>
      </c>
      <c r="D58" s="33">
        <v>7.9582841961443345</v>
      </c>
      <c r="E58" s="33">
        <v>6.3666273569154672</v>
      </c>
      <c r="F58" s="33">
        <v>2.5</v>
      </c>
      <c r="G58" s="33">
        <v>31</v>
      </c>
    </row>
    <row r="59" spans="1:7" x14ac:dyDescent="0.25">
      <c r="A59" s="34" t="s">
        <v>426</v>
      </c>
      <c r="B59" s="33">
        <v>30.24147994534847</v>
      </c>
      <c r="C59" s="33">
        <v>32.788130888114658</v>
      </c>
      <c r="D59" s="33">
        <v>7.9582841961443345</v>
      </c>
      <c r="E59" s="33">
        <v>6.3666273569154672</v>
      </c>
      <c r="F59" s="33">
        <v>2.5</v>
      </c>
      <c r="G59" s="33">
        <v>31</v>
      </c>
    </row>
    <row r="60" spans="1:7" x14ac:dyDescent="0.25">
      <c r="A60" s="32" t="s">
        <v>397</v>
      </c>
      <c r="B60" s="33">
        <v>40.181441041417131</v>
      </c>
      <c r="C60" s="33">
        <v>34.606931079482862</v>
      </c>
      <c r="D60" s="33">
        <v>6.9969729086330537</v>
      </c>
      <c r="E60" s="33">
        <v>5.8971780710447668</v>
      </c>
      <c r="F60" s="33">
        <v>2.8333333333333335</v>
      </c>
      <c r="G60" s="33">
        <v>180.16666666666666</v>
      </c>
    </row>
    <row r="61" spans="1:7" x14ac:dyDescent="0.25">
      <c r="A61" s="34" t="s">
        <v>426</v>
      </c>
      <c r="B61" s="33">
        <v>29.28335601213956</v>
      </c>
      <c r="C61" s="33">
        <v>33.650172259563881</v>
      </c>
      <c r="D61" s="33">
        <v>7.1924032310518218</v>
      </c>
      <c r="E61" s="33">
        <v>4.1099447034581837</v>
      </c>
      <c r="F61" s="33">
        <v>3</v>
      </c>
      <c r="G61" s="33">
        <v>59</v>
      </c>
    </row>
    <row r="62" spans="1:7" x14ac:dyDescent="0.25">
      <c r="A62" s="34" t="s">
        <v>417</v>
      </c>
      <c r="B62" s="33">
        <v>42.361058047272643</v>
      </c>
      <c r="C62" s="33">
        <v>34.798282843466652</v>
      </c>
      <c r="D62" s="33">
        <v>6.9578868441493</v>
      </c>
      <c r="E62" s="33">
        <v>6.2546247445620837</v>
      </c>
      <c r="F62" s="33">
        <v>2.8</v>
      </c>
      <c r="G62" s="33">
        <v>204.4</v>
      </c>
    </row>
    <row r="63" spans="1:7" x14ac:dyDescent="0.25">
      <c r="A63" s="31" t="s">
        <v>438</v>
      </c>
      <c r="B63" s="33">
        <v>34.827041580590972</v>
      </c>
      <c r="C63" s="33">
        <v>32.08965353037042</v>
      </c>
      <c r="D63" s="33">
        <v>8.5514293186006274</v>
      </c>
      <c r="E63" s="33">
        <v>5.666267333003927</v>
      </c>
      <c r="F63" s="33">
        <v>1.8181818181818181</v>
      </c>
      <c r="G63" s="33">
        <v>29.931818181818183</v>
      </c>
    </row>
    <row r="64" spans="1:7" x14ac:dyDescent="0.25">
      <c r="A64" s="32" t="s">
        <v>396</v>
      </c>
      <c r="B64" s="33">
        <v>48.459569601424384</v>
      </c>
      <c r="C64" s="33">
        <v>36.249284347522178</v>
      </c>
      <c r="D64" s="33">
        <v>10.302428182979988</v>
      </c>
      <c r="E64" s="33">
        <v>6.1051426269511042</v>
      </c>
      <c r="F64" s="33">
        <v>1</v>
      </c>
      <c r="G64" s="33">
        <v>18</v>
      </c>
    </row>
    <row r="65" spans="1:7" x14ac:dyDescent="0.25">
      <c r="A65" s="34" t="s">
        <v>416</v>
      </c>
      <c r="B65" s="33">
        <v>48.459569601424384</v>
      </c>
      <c r="C65" s="33">
        <v>36.249284347522178</v>
      </c>
      <c r="D65" s="33">
        <v>10.302428182979988</v>
      </c>
      <c r="E65" s="33">
        <v>6.1051426269511042</v>
      </c>
      <c r="F65" s="33">
        <v>1</v>
      </c>
      <c r="G65" s="33">
        <v>18</v>
      </c>
    </row>
    <row r="66" spans="1:7" x14ac:dyDescent="0.25">
      <c r="A66" s="32" t="s">
        <v>397</v>
      </c>
      <c r="B66" s="33">
        <v>34.177873579598909</v>
      </c>
      <c r="C66" s="33">
        <v>31.891575872410812</v>
      </c>
      <c r="D66" s="33">
        <v>8.4680484202968493</v>
      </c>
      <c r="E66" s="33">
        <v>5.6453685094826325</v>
      </c>
      <c r="F66" s="33">
        <v>1.8571428571428572</v>
      </c>
      <c r="G66" s="33">
        <v>30.5</v>
      </c>
    </row>
    <row r="67" spans="1:7" x14ac:dyDescent="0.25">
      <c r="A67" s="34" t="s">
        <v>420</v>
      </c>
      <c r="B67" s="33">
        <v>29.169795551618986</v>
      </c>
      <c r="C67" s="33">
        <v>32.848865738070614</v>
      </c>
      <c r="D67" s="33">
        <v>8.2242105705755222</v>
      </c>
      <c r="E67" s="33">
        <v>5.7593665447072926</v>
      </c>
      <c r="F67" s="33">
        <v>2</v>
      </c>
      <c r="G67" s="33">
        <v>32.545454545454547</v>
      </c>
    </row>
    <row r="68" spans="1:7" x14ac:dyDescent="0.25">
      <c r="A68" s="34" t="s">
        <v>416</v>
      </c>
      <c r="B68" s="33">
        <v>39.784580573354759</v>
      </c>
      <c r="C68" s="33">
        <v>30.960384735262032</v>
      </c>
      <c r="D68" s="33">
        <v>8.8571922253529554</v>
      </c>
      <c r="E68" s="33">
        <v>5.5982575400380092</v>
      </c>
      <c r="F68" s="33">
        <v>1.6666666666666667</v>
      </c>
      <c r="G68" s="33">
        <v>26.5</v>
      </c>
    </row>
    <row r="69" spans="1:7" x14ac:dyDescent="0.25">
      <c r="A69" s="34" t="s">
        <v>419</v>
      </c>
      <c r="B69" s="33">
        <v>38.806368943575279</v>
      </c>
      <c r="C69" s="33">
        <v>29.742107584492004</v>
      </c>
      <c r="D69" s="33">
        <v>7.6479705217265153</v>
      </c>
      <c r="E69" s="33">
        <v>4.8153888470129909</v>
      </c>
      <c r="F69" s="33">
        <v>2</v>
      </c>
      <c r="G69" s="33">
        <v>44</v>
      </c>
    </row>
    <row r="70" spans="1:7" x14ac:dyDescent="0.25">
      <c r="A70" s="31" t="s">
        <v>439</v>
      </c>
      <c r="B70" s="33">
        <v>29.167994972419734</v>
      </c>
      <c r="C70" s="33">
        <v>37.061521268920046</v>
      </c>
      <c r="D70" s="33">
        <v>9.438081231069388</v>
      </c>
      <c r="E70" s="33">
        <v>4.7428938978884609</v>
      </c>
      <c r="F70" s="33">
        <v>2.2999999999999998</v>
      </c>
      <c r="G70" s="33">
        <v>221</v>
      </c>
    </row>
    <row r="71" spans="1:7" x14ac:dyDescent="0.25">
      <c r="A71" s="32" t="s">
        <v>396</v>
      </c>
      <c r="B71" s="33">
        <v>29.167994972419734</v>
      </c>
      <c r="C71" s="33">
        <v>37.061521268920046</v>
      </c>
      <c r="D71" s="33">
        <v>9.438081231069388</v>
      </c>
      <c r="E71" s="33">
        <v>4.7428938978884609</v>
      </c>
      <c r="F71" s="33">
        <v>2.2999999999999998</v>
      </c>
      <c r="G71" s="33">
        <v>221</v>
      </c>
    </row>
    <row r="72" spans="1:7" x14ac:dyDescent="0.25">
      <c r="A72" s="34" t="s">
        <v>426</v>
      </c>
      <c r="B72" s="33">
        <v>28.692021200114457</v>
      </c>
      <c r="C72" s="33">
        <v>33.755319058958186</v>
      </c>
      <c r="D72" s="33">
        <v>8.4388297647395465</v>
      </c>
      <c r="E72" s="33">
        <v>5.0632978588437281</v>
      </c>
      <c r="F72" s="33">
        <v>3</v>
      </c>
      <c r="G72" s="33">
        <v>26</v>
      </c>
    </row>
    <row r="73" spans="1:7" x14ac:dyDescent="0.25">
      <c r="A73" s="34" t="s">
        <v>418</v>
      </c>
      <c r="B73" s="33">
        <v>1.0772173450159421</v>
      </c>
      <c r="C73" s="33">
        <v>54.291754188803488</v>
      </c>
      <c r="D73" s="33">
        <v>11.36464298991819</v>
      </c>
      <c r="E73" s="33">
        <v>3.2316520350478264</v>
      </c>
      <c r="F73" s="33">
        <v>1</v>
      </c>
      <c r="G73" s="33">
        <v>800</v>
      </c>
    </row>
    <row r="74" spans="1:7" x14ac:dyDescent="0.25">
      <c r="A74" s="34" t="s">
        <v>429</v>
      </c>
      <c r="B74" s="33">
        <v>33.792128461197052</v>
      </c>
      <c r="C74" s="33">
        <v>27.355532563826184</v>
      </c>
      <c r="D74" s="33">
        <v>8.5284895640163985</v>
      </c>
      <c r="E74" s="33">
        <v>4.82744692302815</v>
      </c>
      <c r="F74" s="33">
        <v>3</v>
      </c>
      <c r="G74" s="33">
        <v>240</v>
      </c>
    </row>
    <row r="75" spans="1:7" x14ac:dyDescent="0.25">
      <c r="A75" s="34" t="s">
        <v>416</v>
      </c>
      <c r="B75" s="33">
        <v>53.586586655656767</v>
      </c>
      <c r="C75" s="33">
        <v>36.149681474054169</v>
      </c>
      <c r="D75" s="33">
        <v>10.41961407193326</v>
      </c>
      <c r="E75" s="33">
        <v>5.528774813678873</v>
      </c>
      <c r="F75" s="33">
        <v>1.5</v>
      </c>
      <c r="G75" s="33">
        <v>13</v>
      </c>
    </row>
    <row r="76" spans="1:7" x14ac:dyDescent="0.25">
      <c r="A76" s="31" t="s">
        <v>401</v>
      </c>
      <c r="B76" s="33">
        <v>34.279079053445919</v>
      </c>
      <c r="C76" s="33">
        <v>31.114545453976572</v>
      </c>
      <c r="D76" s="33">
        <v>8.066744080308526</v>
      </c>
      <c r="E76" s="33">
        <v>5.3738379138101848</v>
      </c>
      <c r="F76" s="33">
        <v>2.4019607843137254</v>
      </c>
      <c r="G76" s="33">
        <v>87.333333333333329</v>
      </c>
    </row>
    <row r="77" spans="1:7" x14ac:dyDescent="0.25">
      <c r="A77" s="32" t="s">
        <v>396</v>
      </c>
      <c r="B77" s="33">
        <v>34.235313174031546</v>
      </c>
      <c r="C77" s="33">
        <v>31.71048065351912</v>
      </c>
      <c r="D77" s="33">
        <v>7.8947763947813652</v>
      </c>
      <c r="E77" s="33">
        <v>5.5691805421202956</v>
      </c>
      <c r="F77" s="33">
        <v>2.8</v>
      </c>
      <c r="G77" s="33">
        <v>129.19999999999999</v>
      </c>
    </row>
    <row r="78" spans="1:7" x14ac:dyDescent="0.25">
      <c r="A78" s="34" t="s">
        <v>414</v>
      </c>
      <c r="B78" s="33">
        <v>25.63800826854796</v>
      </c>
      <c r="C78" s="33">
        <v>31.840187079051837</v>
      </c>
      <c r="D78" s="33">
        <v>6.9123414389567728</v>
      </c>
      <c r="E78" s="33">
        <v>5.5572007394907379</v>
      </c>
      <c r="F78" s="33">
        <v>1.5</v>
      </c>
      <c r="G78" s="33">
        <v>50.25</v>
      </c>
    </row>
    <row r="79" spans="1:7" x14ac:dyDescent="0.25">
      <c r="A79" s="34" t="s">
        <v>423</v>
      </c>
      <c r="B79" s="33">
        <v>32.735425157596559</v>
      </c>
      <c r="C79" s="33">
        <v>29.617765618777838</v>
      </c>
      <c r="D79" s="33">
        <v>8.1059148009286712</v>
      </c>
      <c r="E79" s="33">
        <v>6.2353190776374392</v>
      </c>
      <c r="F79" s="33">
        <v>2</v>
      </c>
      <c r="G79" s="33">
        <v>33</v>
      </c>
    </row>
    <row r="80" spans="1:7" x14ac:dyDescent="0.25">
      <c r="A80" s="34" t="s">
        <v>417</v>
      </c>
      <c r="B80" s="33">
        <v>35.168433442474189</v>
      </c>
      <c r="C80" s="33">
        <v>32.600687047545648</v>
      </c>
      <c r="D80" s="33">
        <v>5.8750212052720689</v>
      </c>
      <c r="E80" s="33">
        <v>4.6070060924075236</v>
      </c>
      <c r="F80" s="33">
        <v>5.333333333333333</v>
      </c>
      <c r="G80" s="33">
        <v>466.66666666666669</v>
      </c>
    </row>
    <row r="81" spans="1:7" x14ac:dyDescent="0.25">
      <c r="A81" s="34" t="s">
        <v>424</v>
      </c>
      <c r="B81" s="33">
        <v>33.979552441002205</v>
      </c>
      <c r="C81" s="33">
        <v>31.727056680114991</v>
      </c>
      <c r="D81" s="33">
        <v>6.0075369718899161</v>
      </c>
      <c r="E81" s="33">
        <v>5.4444130316681125</v>
      </c>
      <c r="F81" s="33">
        <v>4.5</v>
      </c>
      <c r="G81" s="33">
        <v>473</v>
      </c>
    </row>
    <row r="82" spans="1:7" x14ac:dyDescent="0.25">
      <c r="A82" s="34" t="s">
        <v>425</v>
      </c>
      <c r="B82" s="33">
        <v>18.537935877601111</v>
      </c>
      <c r="C82" s="33">
        <v>29.968984049947402</v>
      </c>
      <c r="D82" s="33">
        <v>6.4521283550987381</v>
      </c>
      <c r="E82" s="33">
        <v>3.6223310221968648</v>
      </c>
      <c r="F82" s="33">
        <v>2</v>
      </c>
      <c r="G82" s="33">
        <v>32.5</v>
      </c>
    </row>
    <row r="83" spans="1:7" x14ac:dyDescent="0.25">
      <c r="A83" s="34" t="s">
        <v>416</v>
      </c>
      <c r="B83" s="33">
        <v>41.373268579024547</v>
      </c>
      <c r="C83" s="33">
        <v>31.161708508212548</v>
      </c>
      <c r="D83" s="33">
        <v>9.3153199783631475</v>
      </c>
      <c r="E83" s="33">
        <v>6.2037342247032949</v>
      </c>
      <c r="F83" s="33">
        <v>1.5</v>
      </c>
      <c r="G83" s="33">
        <v>22.35</v>
      </c>
    </row>
    <row r="84" spans="1:7" x14ac:dyDescent="0.25">
      <c r="A84" s="34" t="s">
        <v>422</v>
      </c>
      <c r="B84" s="33">
        <v>26.62212620104328</v>
      </c>
      <c r="C84" s="33">
        <v>33.992652737529845</v>
      </c>
      <c r="D84" s="33">
        <v>7.9299425783631374</v>
      </c>
      <c r="E84" s="33">
        <v>5.8189029664274399</v>
      </c>
      <c r="F84" s="33">
        <v>4.25</v>
      </c>
      <c r="G84" s="33">
        <v>84.5</v>
      </c>
    </row>
    <row r="85" spans="1:7" x14ac:dyDescent="0.25">
      <c r="A85" s="34" t="s">
        <v>419</v>
      </c>
      <c r="B85" s="33">
        <v>41.10992009704858</v>
      </c>
      <c r="C85" s="33">
        <v>30.682037926089915</v>
      </c>
      <c r="D85" s="33">
        <v>8.0214478238143574</v>
      </c>
      <c r="E85" s="33">
        <v>4.612332498693255</v>
      </c>
      <c r="F85" s="33">
        <v>4</v>
      </c>
      <c r="G85" s="33">
        <v>124</v>
      </c>
    </row>
    <row r="86" spans="1:7" x14ac:dyDescent="0.25">
      <c r="A86" s="32" t="s">
        <v>397</v>
      </c>
      <c r="B86" s="33">
        <v>34.321161629805907</v>
      </c>
      <c r="C86" s="33">
        <v>30.541530839031836</v>
      </c>
      <c r="D86" s="33">
        <v>8.2320976240846413</v>
      </c>
      <c r="E86" s="33">
        <v>5.1860084635120005</v>
      </c>
      <c r="F86" s="33">
        <v>2.0192307692307692</v>
      </c>
      <c r="G86" s="33">
        <v>47.07692307692308</v>
      </c>
    </row>
    <row r="87" spans="1:7" x14ac:dyDescent="0.25">
      <c r="A87" s="34" t="s">
        <v>414</v>
      </c>
      <c r="B87" s="33">
        <v>24.944736469679601</v>
      </c>
      <c r="C87" s="33">
        <v>30.36413830687718</v>
      </c>
      <c r="D87" s="33">
        <v>7.5065147759675783</v>
      </c>
      <c r="E87" s="33">
        <v>4.9822790872607792</v>
      </c>
      <c r="F87" s="33">
        <v>2.5</v>
      </c>
      <c r="G87" s="33">
        <v>38.549999999999997</v>
      </c>
    </row>
    <row r="88" spans="1:7" x14ac:dyDescent="0.25">
      <c r="A88" s="34" t="s">
        <v>423</v>
      </c>
      <c r="B88" s="33">
        <v>33.649925779226294</v>
      </c>
      <c r="C88" s="33">
        <v>36.053491906313887</v>
      </c>
      <c r="D88" s="33">
        <v>8.5460128963114403</v>
      </c>
      <c r="E88" s="33">
        <v>8.0118870902919745</v>
      </c>
      <c r="F88" s="33">
        <v>2</v>
      </c>
      <c r="G88" s="33">
        <v>52.5</v>
      </c>
    </row>
    <row r="89" spans="1:7" x14ac:dyDescent="0.25">
      <c r="A89" s="34" t="s">
        <v>417</v>
      </c>
      <c r="B89" s="33">
        <v>38.097625247236792</v>
      </c>
      <c r="C89" s="33">
        <v>31.748021039363991</v>
      </c>
      <c r="D89" s="33">
        <v>7.3020448390537185</v>
      </c>
      <c r="E89" s="33">
        <v>4.762203155904599</v>
      </c>
      <c r="F89" s="33">
        <v>6</v>
      </c>
      <c r="G89" s="33">
        <v>250</v>
      </c>
    </row>
    <row r="90" spans="1:7" x14ac:dyDescent="0.25">
      <c r="A90" s="34" t="s">
        <v>416</v>
      </c>
      <c r="B90" s="33">
        <v>44.242897771630155</v>
      </c>
      <c r="C90" s="33">
        <v>29.679893966021318</v>
      </c>
      <c r="D90" s="33">
        <v>9.0427688980601779</v>
      </c>
      <c r="E90" s="33">
        <v>5.4223866141683059</v>
      </c>
      <c r="F90" s="33">
        <v>1.05</v>
      </c>
      <c r="G90" s="33">
        <v>21.1</v>
      </c>
    </row>
    <row r="91" spans="1:7" x14ac:dyDescent="0.25">
      <c r="A91" s="34" t="s">
        <v>421</v>
      </c>
      <c r="B91" s="33">
        <v>24.832084286325703</v>
      </c>
      <c r="C91" s="33">
        <v>31.4299961977142</v>
      </c>
      <c r="D91" s="33">
        <v>8.5764771117332046</v>
      </c>
      <c r="E91" s="33">
        <v>4.5162667571872976</v>
      </c>
      <c r="F91" s="33">
        <v>2.5</v>
      </c>
      <c r="G91" s="33">
        <v>61.5</v>
      </c>
    </row>
    <row r="92" spans="1:7" x14ac:dyDescent="0.25">
      <c r="A92" s="34" t="s">
        <v>419</v>
      </c>
      <c r="B92" s="33">
        <v>39.53107018137068</v>
      </c>
      <c r="C92" s="33">
        <v>31.488986872368173</v>
      </c>
      <c r="D92" s="33">
        <v>7.770344763545765</v>
      </c>
      <c r="E92" s="33">
        <v>4.4914696382250021</v>
      </c>
      <c r="F92" s="33">
        <v>2</v>
      </c>
      <c r="G92" s="33">
        <v>101</v>
      </c>
    </row>
    <row r="93" spans="1:7" x14ac:dyDescent="0.25">
      <c r="A93" s="31" t="s">
        <v>406</v>
      </c>
      <c r="B93" s="33">
        <v>30.908319216388787</v>
      </c>
      <c r="C93" s="33">
        <v>31.633651081992639</v>
      </c>
      <c r="D93" s="33">
        <v>8.0049767767068456</v>
      </c>
      <c r="E93" s="33">
        <v>5.2111606527388146</v>
      </c>
      <c r="F93" s="33">
        <v>1.9957627118644068</v>
      </c>
      <c r="G93" s="33">
        <v>62.747881355932201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40"/>
  <sheetViews>
    <sheetView topLeftCell="A11" zoomScale="70" zoomScaleNormal="70" workbookViewId="0">
      <selection activeCell="D33" sqref="D33"/>
    </sheetView>
  </sheetViews>
  <sheetFormatPr defaultRowHeight="15" x14ac:dyDescent="0.25"/>
  <cols>
    <col min="4" max="4" width="11.7109375" bestFit="1" customWidth="1"/>
    <col min="5" max="5" width="11.7109375" customWidth="1"/>
    <col min="13" max="13" width="11.7109375" bestFit="1" customWidth="1"/>
    <col min="20" max="20" width="10" customWidth="1"/>
    <col min="22" max="22" width="10.140625" bestFit="1" customWidth="1"/>
  </cols>
  <sheetData>
    <row r="1" spans="1:26" ht="16.5" x14ac:dyDescent="0.3">
      <c r="F1" t="s">
        <v>298</v>
      </c>
      <c r="G1" t="s">
        <v>299</v>
      </c>
      <c r="H1" t="s">
        <v>300</v>
      </c>
      <c r="I1" t="s">
        <v>7</v>
      </c>
      <c r="J1" s="22" t="s">
        <v>301</v>
      </c>
      <c r="K1" s="2" t="s">
        <v>302</v>
      </c>
      <c r="L1" s="2"/>
      <c r="N1" s="2"/>
      <c r="O1" s="2"/>
      <c r="P1" s="2"/>
      <c r="Q1" s="2"/>
      <c r="S1" t="s">
        <v>301</v>
      </c>
      <c r="T1" t="s">
        <v>0</v>
      </c>
    </row>
    <row r="2" spans="1:26" ht="16.5" x14ac:dyDescent="0.3">
      <c r="A2" t="s">
        <v>295</v>
      </c>
      <c r="B2" t="s">
        <v>402</v>
      </c>
      <c r="C2" t="s">
        <v>403</v>
      </c>
      <c r="D2" s="26" t="s">
        <v>404</v>
      </c>
      <c r="E2" s="26" t="s">
        <v>407</v>
      </c>
      <c r="F2" s="26" t="s">
        <v>389</v>
      </c>
      <c r="G2" s="26" t="s">
        <v>390</v>
      </c>
      <c r="H2" s="26" t="s">
        <v>391</v>
      </c>
      <c r="I2" s="26" t="s">
        <v>392</v>
      </c>
      <c r="J2" s="22" t="s">
        <v>394</v>
      </c>
      <c r="K2" s="26" t="s">
        <v>393</v>
      </c>
      <c r="L2" s="26"/>
      <c r="M2" s="26"/>
      <c r="N2" s="26" t="s">
        <v>389</v>
      </c>
      <c r="O2" s="26" t="s">
        <v>390</v>
      </c>
      <c r="P2" s="26" t="s">
        <v>391</v>
      </c>
      <c r="Q2" s="26" t="s">
        <v>392</v>
      </c>
      <c r="R2" s="26" t="s">
        <v>394</v>
      </c>
      <c r="U2" s="26" t="s">
        <v>393</v>
      </c>
      <c r="V2" s="26" t="s">
        <v>389</v>
      </c>
      <c r="W2" s="26" t="s">
        <v>390</v>
      </c>
      <c r="X2" s="26" t="s">
        <v>391</v>
      </c>
      <c r="Y2" s="26" t="s">
        <v>392</v>
      </c>
      <c r="Z2" s="26" t="s">
        <v>394</v>
      </c>
    </row>
    <row r="3" spans="1:26" ht="16.5" x14ac:dyDescent="0.3">
      <c r="A3" s="6" t="s">
        <v>296</v>
      </c>
      <c r="B3" s="6" t="s">
        <v>398</v>
      </c>
      <c r="C3" s="6" t="s">
        <v>397</v>
      </c>
      <c r="D3" s="26" t="s">
        <v>19</v>
      </c>
      <c r="E3" s="5" t="s">
        <v>409</v>
      </c>
      <c r="F3" s="26">
        <v>23.238189852741456</v>
      </c>
      <c r="G3" s="26">
        <v>33.424793623806202</v>
      </c>
      <c r="H3" s="26">
        <v>3.8199764141492807</v>
      </c>
      <c r="I3" s="26">
        <v>4.4566391498408269</v>
      </c>
      <c r="J3" s="22">
        <v>2</v>
      </c>
      <c r="K3" s="26">
        <v>31</v>
      </c>
      <c r="L3" s="26">
        <f>K3^(1/3)</f>
        <v>3.1413806523913927</v>
      </c>
      <c r="M3" s="26" t="s">
        <v>19</v>
      </c>
      <c r="N3" s="26">
        <f>F3/$L3</f>
        <v>7.3974447620829586</v>
      </c>
      <c r="O3" s="26">
        <f>G3/$L3</f>
        <v>10.640160274228913</v>
      </c>
      <c r="P3" s="26">
        <f>H3/$L3</f>
        <v>1.216018317054733</v>
      </c>
      <c r="Q3" s="26">
        <f>I3/$L3</f>
        <v>1.418688036563855</v>
      </c>
      <c r="R3">
        <v>0.63666273569154674</v>
      </c>
      <c r="T3" s="5" t="s">
        <v>19</v>
      </c>
      <c r="U3">
        <f>LN(L3)</f>
        <v>1.1446624014950486</v>
      </c>
      <c r="V3">
        <f>LN(F3)</f>
        <v>3.1457970396533423</v>
      </c>
      <c r="W3">
        <f>LN(G3)</f>
        <v>3.5092979486624745</v>
      </c>
      <c r="X3">
        <f>LN(H3)</f>
        <v>1.3402442482929517</v>
      </c>
      <c r="Y3">
        <f>LN(I3)</f>
        <v>1.4943949281202098</v>
      </c>
      <c r="Z3">
        <f>LN(J3)</f>
        <v>0.69314718055994529</v>
      </c>
    </row>
    <row r="4" spans="1:26" ht="16.5" x14ac:dyDescent="0.3">
      <c r="A4" s="6" t="s">
        <v>296</v>
      </c>
      <c r="B4" s="6" t="s">
        <v>398</v>
      </c>
      <c r="C4" s="6" t="s">
        <v>397</v>
      </c>
      <c r="D4" s="26" t="s">
        <v>20</v>
      </c>
      <c r="E4" s="5" t="s">
        <v>410</v>
      </c>
      <c r="F4" s="26">
        <v>26.666702056576966</v>
      </c>
      <c r="G4" s="26">
        <v>32.405106296599861</v>
      </c>
      <c r="H4" s="26">
        <v>7.4261701929708011</v>
      </c>
      <c r="I4" s="26">
        <v>4.3881914776645639</v>
      </c>
      <c r="J4" s="21">
        <v>2</v>
      </c>
      <c r="K4" s="26">
        <v>26</v>
      </c>
      <c r="L4" s="26">
        <f t="shared" ref="L4:L67" si="0">K4^(1/3)</f>
        <v>2.9624960684073702</v>
      </c>
      <c r="M4" s="26" t="s">
        <v>20</v>
      </c>
      <c r="N4" s="26">
        <f t="shared" ref="N4:N67" si="1">F4/$L4</f>
        <v>9.0014303616993185</v>
      </c>
      <c r="O4" s="26">
        <f t="shared" ref="O4:O18" si="2">G4/$L4</f>
        <v>10.938447021811832</v>
      </c>
      <c r="P4" s="26">
        <f t="shared" ref="P4:P18" si="3">H4/$L4</f>
        <v>2.5067274424985446</v>
      </c>
      <c r="Q4" s="26">
        <f t="shared" ref="Q4:Q18" si="4">I4/$L4</f>
        <v>1.4812480342036853</v>
      </c>
      <c r="R4">
        <v>0.67510638117916377</v>
      </c>
      <c r="T4" s="5" t="s">
        <v>20</v>
      </c>
      <c r="U4">
        <f t="shared" ref="U4:U67" si="5">LN(L4)</f>
        <v>1.0860321793404939</v>
      </c>
      <c r="V4">
        <f t="shared" ref="V4:V67" si="6">LN(F4)</f>
        <v>3.2834156731265276</v>
      </c>
      <c r="W4">
        <f t="shared" ref="W4:W67" si="7">LN(G4)</f>
        <v>3.4783160121273422</v>
      </c>
      <c r="X4">
        <f t="shared" ref="X4:X67" si="8">LN(H4)</f>
        <v>2.0050102740178217</v>
      </c>
      <c r="Y4">
        <f t="shared" ref="Y4:Y67" si="9">LN(I4)</f>
        <v>1.4789171781210426</v>
      </c>
      <c r="Z4">
        <f t="shared" ref="Z4:Z67" si="10">LN(J4)</f>
        <v>0.69314718055994529</v>
      </c>
    </row>
    <row r="5" spans="1:26" ht="16.5" x14ac:dyDescent="0.3">
      <c r="A5" s="6" t="s">
        <v>296</v>
      </c>
      <c r="B5" s="6" t="s">
        <v>398</v>
      </c>
      <c r="C5" s="6" t="s">
        <v>397</v>
      </c>
      <c r="D5" s="26" t="s">
        <v>21</v>
      </c>
      <c r="E5" s="5" t="s">
        <v>409</v>
      </c>
      <c r="F5" s="26">
        <v>18.342563010855343</v>
      </c>
      <c r="G5" s="26">
        <v>33.863193250809864</v>
      </c>
      <c r="H5" s="26">
        <v>5.3616722647115624</v>
      </c>
      <c r="I5" s="26">
        <v>5.5027689032566034</v>
      </c>
      <c r="J5" s="21">
        <v>1</v>
      </c>
      <c r="K5" s="26">
        <v>44.5</v>
      </c>
      <c r="L5" s="26">
        <f t="shared" si="0"/>
        <v>3.5436705307503775</v>
      </c>
      <c r="M5" s="26" t="s">
        <v>21</v>
      </c>
      <c r="N5" s="26">
        <f t="shared" si="1"/>
        <v>5.1761479662645948</v>
      </c>
      <c r="O5" s="26">
        <f t="shared" si="2"/>
        <v>9.5559654761807895</v>
      </c>
      <c r="P5" s="26">
        <f t="shared" si="3"/>
        <v>1.5130278670619586</v>
      </c>
      <c r="Q5" s="26">
        <f t="shared" si="4"/>
        <v>1.5528443898793785</v>
      </c>
      <c r="R5">
        <v>0.28219327709008224</v>
      </c>
      <c r="T5" s="5" t="s">
        <v>21</v>
      </c>
      <c r="U5">
        <f t="shared" si="5"/>
        <v>1.2651630630573982</v>
      </c>
      <c r="V5">
        <f t="shared" si="6"/>
        <v>2.909224206838239</v>
      </c>
      <c r="W5">
        <f t="shared" si="7"/>
        <v>3.5223286797246476</v>
      </c>
      <c r="X5">
        <f t="shared" si="8"/>
        <v>1.6792759161090423</v>
      </c>
      <c r="Y5">
        <f t="shared" si="9"/>
        <v>1.7052514025123029</v>
      </c>
      <c r="Z5">
        <f t="shared" si="10"/>
        <v>0</v>
      </c>
    </row>
    <row r="6" spans="1:26" ht="16.5" x14ac:dyDescent="0.3">
      <c r="A6" s="6" t="s">
        <v>296</v>
      </c>
      <c r="B6" s="6" t="s">
        <v>398</v>
      </c>
      <c r="C6" s="6" t="s">
        <v>397</v>
      </c>
      <c r="D6" s="26" t="s">
        <v>22</v>
      </c>
      <c r="E6" s="5" t="s">
        <v>409</v>
      </c>
      <c r="F6" s="26">
        <v>21.71342474795361</v>
      </c>
      <c r="G6" s="26">
        <v>34.206080082392674</v>
      </c>
      <c r="H6" s="26">
        <v>5.6514393179605289</v>
      </c>
      <c r="I6" s="26">
        <v>3.5693300955540179</v>
      </c>
      <c r="J6" s="21">
        <v>2</v>
      </c>
      <c r="K6" s="26">
        <v>38</v>
      </c>
      <c r="L6" s="26">
        <f t="shared" si="0"/>
        <v>3.3619754067989627</v>
      </c>
      <c r="M6" s="26" t="s">
        <v>22</v>
      </c>
      <c r="N6" s="26">
        <f t="shared" si="1"/>
        <v>6.4585317025348532</v>
      </c>
      <c r="O6" s="26">
        <f t="shared" si="2"/>
        <v>10.174399257417919</v>
      </c>
      <c r="P6" s="26">
        <f t="shared" si="3"/>
        <v>1.6809877033994824</v>
      </c>
      <c r="Q6" s="26">
        <f t="shared" si="4"/>
        <v>1.0616764442523046</v>
      </c>
      <c r="R6">
        <v>0.59488834925900302</v>
      </c>
      <c r="T6" s="5" t="s">
        <v>22</v>
      </c>
      <c r="U6">
        <f t="shared" si="5"/>
        <v>1.2125287199087951</v>
      </c>
      <c r="V6">
        <f t="shared" si="6"/>
        <v>3.0779307212395959</v>
      </c>
      <c r="W6">
        <f t="shared" si="7"/>
        <v>3.5324034084544551</v>
      </c>
      <c r="X6">
        <f t="shared" si="8"/>
        <v>1.7319102592576454</v>
      </c>
      <c r="Y6">
        <f t="shared" si="9"/>
        <v>1.2723779298792053</v>
      </c>
      <c r="Z6">
        <f t="shared" si="10"/>
        <v>0.69314718055994529</v>
      </c>
    </row>
    <row r="7" spans="1:26" ht="16.5" x14ac:dyDescent="0.3">
      <c r="A7" s="6" t="s">
        <v>296</v>
      </c>
      <c r="B7" s="6" t="s">
        <v>398</v>
      </c>
      <c r="C7" s="6" t="s">
        <v>397</v>
      </c>
      <c r="D7" s="26" t="s">
        <v>23</v>
      </c>
      <c r="E7" s="5" t="s">
        <v>411</v>
      </c>
      <c r="F7" s="26">
        <v>30.170327418483062</v>
      </c>
      <c r="G7" s="26">
        <v>38.061028435624785</v>
      </c>
      <c r="H7" s="26">
        <v>9.2831776672255568</v>
      </c>
      <c r="I7" s="26">
        <v>5.8019860420159732</v>
      </c>
      <c r="J7" s="21">
        <v>2</v>
      </c>
      <c r="K7" s="26">
        <v>10</v>
      </c>
      <c r="L7" s="26">
        <f t="shared" si="0"/>
        <v>2.1544346900318838</v>
      </c>
      <c r="M7" s="26" t="s">
        <v>23</v>
      </c>
      <c r="N7" s="26">
        <f t="shared" si="1"/>
        <v>14.003825485207242</v>
      </c>
      <c r="O7" s="26">
        <f t="shared" si="2"/>
        <v>17.666364458261445</v>
      </c>
      <c r="P7" s="26">
        <f t="shared" si="3"/>
        <v>4.3088693800637667</v>
      </c>
      <c r="Q7" s="26">
        <f t="shared" si="4"/>
        <v>2.6930433625398544</v>
      </c>
      <c r="R7">
        <v>0.92831776672255573</v>
      </c>
      <c r="T7" s="5" t="s">
        <v>23</v>
      </c>
      <c r="U7">
        <f t="shared" si="5"/>
        <v>0.76752836433134863</v>
      </c>
      <c r="V7">
        <f t="shared" si="6"/>
        <v>3.4068589055642886</v>
      </c>
      <c r="W7">
        <f t="shared" si="7"/>
        <v>3.6391908829329043</v>
      </c>
      <c r="X7">
        <f t="shared" si="8"/>
        <v>2.2282039092226422</v>
      </c>
      <c r="Y7">
        <f t="shared" si="9"/>
        <v>1.7582002799769068</v>
      </c>
      <c r="Z7">
        <f t="shared" si="10"/>
        <v>0.69314718055994529</v>
      </c>
    </row>
    <row r="8" spans="1:26" ht="16.5" x14ac:dyDescent="0.3">
      <c r="A8" s="6" t="s">
        <v>296</v>
      </c>
      <c r="B8" s="6" t="s">
        <v>398</v>
      </c>
      <c r="C8" s="6" t="s">
        <v>397</v>
      </c>
      <c r="D8" s="26" t="s">
        <v>24</v>
      </c>
      <c r="E8" s="5" t="s">
        <v>409</v>
      </c>
      <c r="F8" s="26">
        <v>18.560315530728108</v>
      </c>
      <c r="G8" s="26">
        <v>30.450517667600799</v>
      </c>
      <c r="H8" s="26">
        <v>4.9300838128496531</v>
      </c>
      <c r="I8" s="26">
        <v>2.9000493016762667</v>
      </c>
      <c r="J8" s="21">
        <v>2</v>
      </c>
      <c r="K8" s="26">
        <v>41</v>
      </c>
      <c r="L8" s="26">
        <f t="shared" si="0"/>
        <v>3.4482172403827303</v>
      </c>
      <c r="M8" s="26" t="s">
        <v>24</v>
      </c>
      <c r="N8" s="26">
        <f t="shared" si="1"/>
        <v>5.3825830093779219</v>
      </c>
      <c r="O8" s="26">
        <f t="shared" si="2"/>
        <v>8.8308002497606513</v>
      </c>
      <c r="P8" s="26">
        <f t="shared" si="3"/>
        <v>1.4297486118660103</v>
      </c>
      <c r="Q8" s="26">
        <f t="shared" si="4"/>
        <v>0.84102859521530016</v>
      </c>
      <c r="R8">
        <v>0.58000986033525337</v>
      </c>
      <c r="T8" s="5" t="s">
        <v>24</v>
      </c>
      <c r="U8">
        <f t="shared" si="5"/>
        <v>1.2378573555681025</v>
      </c>
      <c r="V8">
        <f t="shared" si="6"/>
        <v>2.9210257277915694</v>
      </c>
      <c r="W8">
        <f t="shared" si="7"/>
        <v>3.416102994589421</v>
      </c>
      <c r="X8">
        <f t="shared" si="8"/>
        <v>1.5953559884881134</v>
      </c>
      <c r="Y8">
        <f t="shared" si="9"/>
        <v>1.0647277374259432</v>
      </c>
      <c r="Z8">
        <f t="shared" si="10"/>
        <v>0.69314718055994529</v>
      </c>
    </row>
    <row r="9" spans="1:26" ht="16.5" x14ac:dyDescent="0.3">
      <c r="A9" s="6" t="s">
        <v>296</v>
      </c>
      <c r="B9" s="6" t="s">
        <v>398</v>
      </c>
      <c r="C9" s="6" t="s">
        <v>397</v>
      </c>
      <c r="D9" s="26" t="s">
        <v>25</v>
      </c>
      <c r="E9" s="5" t="s">
        <v>412</v>
      </c>
      <c r="F9" s="26">
        <v>47.819635613217507</v>
      </c>
      <c r="G9" s="26">
        <v>38.964147536695741</v>
      </c>
      <c r="H9" s="26">
        <v>4.9590733228521859</v>
      </c>
      <c r="I9" s="26">
        <v>6.3759514150956669</v>
      </c>
      <c r="J9" s="21">
        <v>1</v>
      </c>
      <c r="K9" s="26">
        <v>22.5</v>
      </c>
      <c r="L9" s="26">
        <f t="shared" si="0"/>
        <v>2.8231080866430851</v>
      </c>
      <c r="M9" s="26" t="s">
        <v>25</v>
      </c>
      <c r="N9" s="26">
        <f t="shared" si="1"/>
        <v>16.938648519858518</v>
      </c>
      <c r="O9" s="26">
        <f t="shared" si="2"/>
        <v>13.801861756921754</v>
      </c>
      <c r="P9" s="26">
        <f t="shared" si="3"/>
        <v>1.7566005872445871</v>
      </c>
      <c r="Q9" s="26">
        <f t="shared" si="4"/>
        <v>2.2584864693144691</v>
      </c>
      <c r="R9">
        <v>0.3542195230608704</v>
      </c>
      <c r="T9" s="5" t="s">
        <v>25</v>
      </c>
      <c r="U9">
        <f t="shared" si="5"/>
        <v>1.0378384364034581</v>
      </c>
      <c r="V9">
        <f t="shared" si="6"/>
        <v>3.8674363420349716</v>
      </c>
      <c r="W9">
        <f t="shared" si="7"/>
        <v>3.6626419293889581</v>
      </c>
      <c r="X9">
        <f t="shared" si="8"/>
        <v>1.6012188932118006</v>
      </c>
      <c r="Y9">
        <f t="shared" si="9"/>
        <v>1.8525333214927067</v>
      </c>
      <c r="Z9">
        <f t="shared" si="10"/>
        <v>0</v>
      </c>
    </row>
    <row r="10" spans="1:26" ht="16.5" x14ac:dyDescent="0.3">
      <c r="A10" s="6" t="s">
        <v>296</v>
      </c>
      <c r="B10" s="6" t="s">
        <v>398</v>
      </c>
      <c r="C10" s="6" t="s">
        <v>397</v>
      </c>
      <c r="D10" s="26" t="s">
        <v>26</v>
      </c>
      <c r="E10" s="5" t="s">
        <v>413</v>
      </c>
      <c r="F10" s="26">
        <v>25.916842171792194</v>
      </c>
      <c r="G10" s="26">
        <v>28.385112854820019</v>
      </c>
      <c r="H10" s="26">
        <v>6.6643308441751348</v>
      </c>
      <c r="I10" s="26">
        <v>3.9492330928445245</v>
      </c>
      <c r="J10" s="21">
        <v>3</v>
      </c>
      <c r="K10" s="26">
        <v>66.5</v>
      </c>
      <c r="L10" s="26">
        <f t="shared" si="0"/>
        <v>4.0514195095219456</v>
      </c>
      <c r="M10" s="26" t="s">
        <v>26</v>
      </c>
      <c r="N10" s="26">
        <f t="shared" si="1"/>
        <v>6.3969781729293933</v>
      </c>
      <c r="O10" s="26">
        <f t="shared" si="2"/>
        <v>7.0062141893988583</v>
      </c>
      <c r="P10" s="26">
        <f t="shared" si="3"/>
        <v>1.6449372444675581</v>
      </c>
      <c r="Q10" s="26">
        <f t="shared" si="4"/>
        <v>0.97477762635114551</v>
      </c>
      <c r="R10">
        <v>0.74048120490834834</v>
      </c>
      <c r="T10" s="5" t="s">
        <v>26</v>
      </c>
      <c r="U10">
        <f t="shared" si="5"/>
        <v>1.3990673158872693</v>
      </c>
      <c r="V10">
        <f t="shared" si="6"/>
        <v>3.2548930342702542</v>
      </c>
      <c r="W10">
        <f t="shared" si="7"/>
        <v>3.3458648124759809</v>
      </c>
      <c r="X10">
        <f t="shared" si="8"/>
        <v>1.8967695501170598</v>
      </c>
      <c r="Y10">
        <f t="shared" si="9"/>
        <v>1.3735214063525121</v>
      </c>
      <c r="Z10">
        <f t="shared" si="10"/>
        <v>1.0986122886681098</v>
      </c>
    </row>
    <row r="11" spans="1:26" ht="16.5" x14ac:dyDescent="0.3">
      <c r="A11" s="6" t="s">
        <v>296</v>
      </c>
      <c r="B11" s="6" t="s">
        <v>398</v>
      </c>
      <c r="C11" s="6" t="s">
        <v>396</v>
      </c>
      <c r="D11" s="26" t="s">
        <v>10</v>
      </c>
      <c r="E11" s="5" t="s">
        <v>414</v>
      </c>
      <c r="F11" s="26">
        <v>29.81706862247658</v>
      </c>
      <c r="G11" s="26">
        <v>33.1300762471962</v>
      </c>
      <c r="H11" s="26">
        <v>8.2825190617990501</v>
      </c>
      <c r="I11" s="26">
        <v>5.9634137244953154</v>
      </c>
      <c r="J11" s="21">
        <v>2</v>
      </c>
      <c r="K11" s="26">
        <v>27.5</v>
      </c>
      <c r="L11" s="26">
        <f t="shared" si="0"/>
        <v>3.018405368398843</v>
      </c>
      <c r="M11" s="26" t="s">
        <v>10</v>
      </c>
      <c r="N11" s="26">
        <f t="shared" si="1"/>
        <v>9.878417569305304</v>
      </c>
      <c r="O11" s="26">
        <f t="shared" si="2"/>
        <v>10.976019521450338</v>
      </c>
      <c r="P11" s="26">
        <f t="shared" si="3"/>
        <v>2.7440048803625845</v>
      </c>
      <c r="Q11" s="26">
        <f t="shared" si="4"/>
        <v>1.9756835138610607</v>
      </c>
      <c r="R11">
        <v>0.66260152494392399</v>
      </c>
      <c r="T11" s="5" t="s">
        <v>10</v>
      </c>
      <c r="U11">
        <f t="shared" si="5"/>
        <v>1.1047286682241753</v>
      </c>
      <c r="V11">
        <f t="shared" si="6"/>
        <v>3.3950810021060898</v>
      </c>
      <c r="W11">
        <f t="shared" si="7"/>
        <v>3.5004415177639161</v>
      </c>
      <c r="X11">
        <f t="shared" si="8"/>
        <v>2.1141471566440257</v>
      </c>
      <c r="Y11">
        <f t="shared" si="9"/>
        <v>1.7856430896719895</v>
      </c>
      <c r="Z11">
        <f t="shared" si="10"/>
        <v>0.69314718055994529</v>
      </c>
    </row>
    <row r="12" spans="1:26" ht="16.5" x14ac:dyDescent="0.3">
      <c r="A12" s="6" t="s">
        <v>296</v>
      </c>
      <c r="B12" s="6" t="s">
        <v>398</v>
      </c>
      <c r="C12" s="6" t="s">
        <v>396</v>
      </c>
      <c r="D12" s="26" t="s">
        <v>11</v>
      </c>
      <c r="E12" s="5" t="s">
        <v>414</v>
      </c>
      <c r="F12" s="26">
        <v>26.179316011247856</v>
      </c>
      <c r="G12" s="26">
        <v>34.809859751219676</v>
      </c>
      <c r="H12" s="26">
        <v>6.9044349919774568</v>
      </c>
      <c r="I12" s="26">
        <v>4.8906414526506987</v>
      </c>
      <c r="J12" s="21">
        <v>2</v>
      </c>
      <c r="K12" s="26">
        <v>42</v>
      </c>
      <c r="L12" s="26">
        <f t="shared" si="0"/>
        <v>3.4760266448864496</v>
      </c>
      <c r="M12" s="26" t="s">
        <v>11</v>
      </c>
      <c r="N12" s="26">
        <f t="shared" si="1"/>
        <v>7.5313910639206414</v>
      </c>
      <c r="O12" s="26">
        <f t="shared" si="2"/>
        <v>10.014267238839535</v>
      </c>
      <c r="P12" s="26">
        <f t="shared" si="3"/>
        <v>1.9863009399351144</v>
      </c>
      <c r="Q12" s="26">
        <f t="shared" si="4"/>
        <v>1.4069631657873727</v>
      </c>
      <c r="R12">
        <v>0.5753695826647881</v>
      </c>
      <c r="T12" s="5" t="s">
        <v>11</v>
      </c>
      <c r="U12">
        <f t="shared" si="5"/>
        <v>1.2458898727611227</v>
      </c>
      <c r="V12">
        <f t="shared" si="6"/>
        <v>3.2649696337557272</v>
      </c>
      <c r="W12">
        <f t="shared" si="7"/>
        <v>3.5499006728356184</v>
      </c>
      <c r="X12">
        <f t="shared" si="8"/>
        <v>1.9321639575868228</v>
      </c>
      <c r="Y12">
        <f t="shared" si="9"/>
        <v>1.5873234712950934</v>
      </c>
      <c r="Z12">
        <f t="shared" si="10"/>
        <v>0.69314718055994529</v>
      </c>
    </row>
    <row r="13" spans="1:26" ht="16.5" x14ac:dyDescent="0.3">
      <c r="A13" s="6" t="s">
        <v>296</v>
      </c>
      <c r="B13" s="6" t="s">
        <v>398</v>
      </c>
      <c r="C13" s="6" t="s">
        <v>396</v>
      </c>
      <c r="D13" s="26" t="s">
        <v>12</v>
      </c>
      <c r="E13" s="5" t="s">
        <v>415</v>
      </c>
      <c r="F13" s="26">
        <v>31.2174901022487</v>
      </c>
      <c r="G13" s="26">
        <v>35.562192332974035</v>
      </c>
      <c r="H13" s="26">
        <v>8.0457448717135822</v>
      </c>
      <c r="I13" s="26">
        <v>5.4711065127652354</v>
      </c>
      <c r="J13" s="21">
        <v>2</v>
      </c>
      <c r="K13" s="26">
        <v>30</v>
      </c>
      <c r="L13" s="26">
        <f t="shared" si="0"/>
        <v>3.1072325059538586</v>
      </c>
      <c r="M13" s="26" t="s">
        <v>12</v>
      </c>
      <c r="N13" s="26">
        <f t="shared" si="1"/>
        <v>10.04671843591748</v>
      </c>
      <c r="O13" s="26">
        <f t="shared" si="2"/>
        <v>11.444973063596716</v>
      </c>
      <c r="P13" s="26">
        <f t="shared" si="3"/>
        <v>2.5893604216282164</v>
      </c>
      <c r="Q13" s="26">
        <f t="shared" si="4"/>
        <v>1.7607650867071869</v>
      </c>
      <c r="R13">
        <v>0.64365958973708659</v>
      </c>
      <c r="T13" s="5" t="s">
        <v>12</v>
      </c>
      <c r="U13">
        <f t="shared" si="5"/>
        <v>1.1337324605540517</v>
      </c>
      <c r="V13">
        <f t="shared" si="6"/>
        <v>3.4409785179493313</v>
      </c>
      <c r="W13">
        <f t="shared" si="7"/>
        <v>3.571283060403756</v>
      </c>
      <c r="X13">
        <f t="shared" si="8"/>
        <v>2.085143364314149</v>
      </c>
      <c r="Y13">
        <f>LN(I13)</f>
        <v>1.6994808835021644</v>
      </c>
      <c r="Z13">
        <f t="shared" si="10"/>
        <v>0.69314718055994529</v>
      </c>
    </row>
    <row r="14" spans="1:26" ht="16.5" x14ac:dyDescent="0.3">
      <c r="A14" s="6" t="s">
        <v>296</v>
      </c>
      <c r="B14" s="6" t="s">
        <v>398</v>
      </c>
      <c r="C14" s="6" t="s">
        <v>396</v>
      </c>
      <c r="D14" s="26" t="s">
        <v>13</v>
      </c>
      <c r="E14" s="5" t="s">
        <v>414</v>
      </c>
      <c r="F14" s="26">
        <v>27.333333333333336</v>
      </c>
      <c r="G14" s="26">
        <v>40.000000000000007</v>
      </c>
      <c r="H14" s="26">
        <v>8.3333333333333339</v>
      </c>
      <c r="I14" s="26">
        <v>5.3333333333333339</v>
      </c>
      <c r="J14" s="21">
        <v>2</v>
      </c>
      <c r="K14" s="26">
        <v>27</v>
      </c>
      <c r="L14" s="26">
        <f t="shared" si="0"/>
        <v>2.9999999999999996</v>
      </c>
      <c r="M14" s="26" t="s">
        <v>13</v>
      </c>
      <c r="N14" s="26">
        <f t="shared" si="1"/>
        <v>9.1111111111111125</v>
      </c>
      <c r="O14" s="26">
        <f t="shared" si="2"/>
        <v>13.333333333333337</v>
      </c>
      <c r="P14" s="26">
        <f t="shared" si="3"/>
        <v>2.7777777777777786</v>
      </c>
      <c r="Q14" s="26">
        <f t="shared" si="4"/>
        <v>1.7777777777777783</v>
      </c>
      <c r="R14">
        <v>0.66666666666666674</v>
      </c>
      <c r="T14" s="5" t="s">
        <v>13</v>
      </c>
      <c r="U14">
        <f t="shared" si="5"/>
        <v>1.0986122886681096</v>
      </c>
      <c r="V14">
        <f t="shared" si="6"/>
        <v>3.3081069585961433</v>
      </c>
      <c r="W14">
        <f t="shared" si="7"/>
        <v>3.6888794541139367</v>
      </c>
      <c r="X14">
        <f t="shared" si="8"/>
        <v>2.120263536200091</v>
      </c>
      <c r="Y14">
        <f t="shared" si="9"/>
        <v>1.6739764335716716</v>
      </c>
      <c r="Z14">
        <f t="shared" si="10"/>
        <v>0.69314718055994529</v>
      </c>
    </row>
    <row r="15" spans="1:26" ht="16.5" x14ac:dyDescent="0.3">
      <c r="A15" s="6" t="s">
        <v>296</v>
      </c>
      <c r="B15" s="6" t="s">
        <v>398</v>
      </c>
      <c r="C15" s="6" t="s">
        <v>396</v>
      </c>
      <c r="D15" s="26" t="s">
        <v>14</v>
      </c>
      <c r="E15" s="5" t="s">
        <v>413</v>
      </c>
      <c r="F15" s="26">
        <v>22.270392142197878</v>
      </c>
      <c r="G15" s="26">
        <v>29.69385618959717</v>
      </c>
      <c r="H15" s="26">
        <v>6.9285664442393395</v>
      </c>
      <c r="I15" s="26">
        <v>3.7117320236996463</v>
      </c>
      <c r="J15" s="21">
        <v>2</v>
      </c>
      <c r="K15" s="26">
        <v>66</v>
      </c>
      <c r="L15" s="26">
        <f t="shared" si="0"/>
        <v>4.0412400206221895</v>
      </c>
      <c r="M15" s="26" t="s">
        <v>14</v>
      </c>
      <c r="N15" s="26">
        <f t="shared" si="1"/>
        <v>5.5107818463029892</v>
      </c>
      <c r="O15" s="26">
        <f t="shared" si="2"/>
        <v>7.3477091284039853</v>
      </c>
      <c r="P15" s="26">
        <f t="shared" si="3"/>
        <v>1.7144654632942631</v>
      </c>
      <c r="Q15" s="26">
        <f t="shared" si="4"/>
        <v>0.91846364105049816</v>
      </c>
      <c r="R15">
        <v>0.49489760315995285</v>
      </c>
      <c r="T15" s="5" t="s">
        <v>14</v>
      </c>
      <c r="U15">
        <f t="shared" si="5"/>
        <v>1.3965515806754749</v>
      </c>
      <c r="V15">
        <f t="shared" si="6"/>
        <v>3.1032580896547901</v>
      </c>
      <c r="W15">
        <f t="shared" si="7"/>
        <v>3.3909401621065709</v>
      </c>
      <c r="X15">
        <f t="shared" si="8"/>
        <v>1.9356529294997289</v>
      </c>
      <c r="Y15">
        <f t="shared" si="9"/>
        <v>1.3114986204267352</v>
      </c>
      <c r="Z15">
        <f t="shared" si="10"/>
        <v>0.69314718055994529</v>
      </c>
    </row>
    <row r="16" spans="1:26" ht="16.5" x14ac:dyDescent="0.3">
      <c r="A16" s="6" t="s">
        <v>296</v>
      </c>
      <c r="B16" s="6" t="s">
        <v>398</v>
      </c>
      <c r="C16" s="6" t="s">
        <v>396</v>
      </c>
      <c r="D16" s="26" t="s">
        <v>331</v>
      </c>
      <c r="E16" s="5" t="s">
        <v>416</v>
      </c>
      <c r="F16" s="26">
        <v>52.891912147663561</v>
      </c>
      <c r="G16" s="26">
        <v>31.112889498625627</v>
      </c>
      <c r="H16" s="26">
        <v>9.7227779683205089</v>
      </c>
      <c r="I16" s="26">
        <v>6.2225778997251249</v>
      </c>
      <c r="J16" s="21">
        <v>2</v>
      </c>
      <c r="K16" s="26">
        <v>17</v>
      </c>
      <c r="L16" s="26">
        <f t="shared" si="0"/>
        <v>2.5712815906582351</v>
      </c>
      <c r="M16" s="26" t="s">
        <v>331</v>
      </c>
      <c r="N16" s="26">
        <f t="shared" si="1"/>
        <v>20.570252725265885</v>
      </c>
      <c r="O16" s="26">
        <f t="shared" si="2"/>
        <v>12.100148661921111</v>
      </c>
      <c r="P16" s="26">
        <f t="shared" si="3"/>
        <v>3.7812964568503471</v>
      </c>
      <c r="Q16" s="26">
        <f t="shared" si="4"/>
        <v>2.4200297323842217</v>
      </c>
      <c r="R16">
        <v>0.77782223746564061</v>
      </c>
      <c r="T16" s="5" t="s">
        <v>331</v>
      </c>
      <c r="U16">
        <f t="shared" si="5"/>
        <v>0.94440444801873857</v>
      </c>
      <c r="V16">
        <f t="shared" si="6"/>
        <v>3.9682504377173133</v>
      </c>
      <c r="W16">
        <f t="shared" si="7"/>
        <v>3.4376221866551431</v>
      </c>
      <c r="X16">
        <f t="shared" si="8"/>
        <v>2.2744713768494624</v>
      </c>
      <c r="Y16">
        <f t="shared" si="9"/>
        <v>1.8281842742210426</v>
      </c>
      <c r="Z16">
        <f t="shared" si="10"/>
        <v>0.69314718055994529</v>
      </c>
    </row>
    <row r="17" spans="1:26" ht="16.5" x14ac:dyDescent="0.3">
      <c r="A17" s="6" t="s">
        <v>296</v>
      </c>
      <c r="B17" s="6" t="s">
        <v>398</v>
      </c>
      <c r="C17" s="6" t="s">
        <v>396</v>
      </c>
      <c r="D17" s="26" t="s">
        <v>16</v>
      </c>
      <c r="E17" s="5" t="s">
        <v>414</v>
      </c>
      <c r="F17" s="26">
        <v>31.86458847160662</v>
      </c>
      <c r="G17" s="26">
        <v>36.895839282912931</v>
      </c>
      <c r="H17" s="26">
        <v>8.7208347395976009</v>
      </c>
      <c r="I17" s="26">
        <v>7.3120845124318352</v>
      </c>
      <c r="J17" s="21">
        <v>3</v>
      </c>
      <c r="K17" s="26">
        <v>26.5</v>
      </c>
      <c r="L17" s="26">
        <f t="shared" si="0"/>
        <v>2.9813659788718456</v>
      </c>
      <c r="M17" s="26" t="s">
        <v>16</v>
      </c>
      <c r="N17" s="26">
        <f t="shared" si="1"/>
        <v>10.687915773314163</v>
      </c>
      <c r="O17" s="26">
        <f t="shared" si="2"/>
        <v>12.375481421732189</v>
      </c>
      <c r="P17" s="26">
        <f t="shared" si="3"/>
        <v>2.9251137905912445</v>
      </c>
      <c r="Q17" s="26">
        <f t="shared" si="4"/>
        <v>2.4525954090341977</v>
      </c>
      <c r="R17">
        <v>1.0062501622612616</v>
      </c>
      <c r="T17" s="5" t="s">
        <v>16</v>
      </c>
      <c r="U17">
        <f t="shared" si="5"/>
        <v>1.0923815776640589</v>
      </c>
      <c r="V17">
        <f t="shared" si="6"/>
        <v>3.4614953139364819</v>
      </c>
      <c r="W17">
        <f t="shared" si="7"/>
        <v>3.6080987881283573</v>
      </c>
      <c r="X17">
        <f t="shared" si="8"/>
        <v>2.1657149603574233</v>
      </c>
      <c r="Y17">
        <f t="shared" si="9"/>
        <v>1.9895283921309845</v>
      </c>
      <c r="Z17">
        <f t="shared" si="10"/>
        <v>1.0986122886681098</v>
      </c>
    </row>
    <row r="18" spans="1:26" ht="16.5" x14ac:dyDescent="0.3">
      <c r="A18" s="6" t="s">
        <v>296</v>
      </c>
      <c r="B18" s="6" t="s">
        <v>398</v>
      </c>
      <c r="C18" s="6" t="s">
        <v>396</v>
      </c>
      <c r="D18" s="26" t="s">
        <v>17</v>
      </c>
      <c r="E18" s="5" t="s">
        <v>410</v>
      </c>
      <c r="F18" s="26">
        <v>35.761106845032479</v>
      </c>
      <c r="G18" s="26">
        <v>48.532930718258363</v>
      </c>
      <c r="H18" s="26">
        <v>10.217459098580708</v>
      </c>
      <c r="I18" s="26">
        <v>6.6413484140774601</v>
      </c>
      <c r="J18" s="21">
        <v>2</v>
      </c>
      <c r="K18" s="26">
        <v>7.5</v>
      </c>
      <c r="L18" s="26">
        <f t="shared" si="0"/>
        <v>1.9574338205844317</v>
      </c>
      <c r="M18" s="26" t="s">
        <v>17</v>
      </c>
      <c r="N18" s="26">
        <f t="shared" si="1"/>
        <v>18.269382325454696</v>
      </c>
      <c r="O18" s="26">
        <f t="shared" si="2"/>
        <v>24.794161727402805</v>
      </c>
      <c r="P18" s="26">
        <f t="shared" si="3"/>
        <v>5.2198235215584852</v>
      </c>
      <c r="Q18" s="26">
        <f t="shared" si="4"/>
        <v>3.392885289013015</v>
      </c>
      <c r="R18">
        <v>1.0217459098580708</v>
      </c>
      <c r="T18" s="5" t="s">
        <v>17</v>
      </c>
      <c r="U18">
        <f t="shared" si="5"/>
        <v>0.67163434018075485</v>
      </c>
      <c r="V18">
        <f t="shared" si="6"/>
        <v>3.5768609018686042</v>
      </c>
      <c r="W18">
        <f t="shared" si="7"/>
        <v>3.882242551419786</v>
      </c>
      <c r="X18">
        <f t="shared" si="8"/>
        <v>2.3240979333732361</v>
      </c>
      <c r="Y18">
        <f t="shared" si="9"/>
        <v>1.8933150172807818</v>
      </c>
      <c r="Z18">
        <f t="shared" si="10"/>
        <v>0.69314718055994529</v>
      </c>
    </row>
    <row r="19" spans="1:26" ht="16.5" x14ac:dyDescent="0.3">
      <c r="A19" s="7" t="s">
        <v>296</v>
      </c>
      <c r="B19" s="6" t="s">
        <v>398</v>
      </c>
      <c r="C19" s="6" t="s">
        <v>397</v>
      </c>
      <c r="D19" s="26" t="s">
        <v>18</v>
      </c>
      <c r="E19" s="5" t="s">
        <v>409</v>
      </c>
      <c r="F19" s="26">
        <v>21.934963682673573</v>
      </c>
      <c r="G19" s="26">
        <v>37.602794884583268</v>
      </c>
      <c r="H19" s="26">
        <v>5.6404192326874902</v>
      </c>
      <c r="I19" s="26">
        <v>3.1335662403819389</v>
      </c>
      <c r="J19" s="21">
        <v>2</v>
      </c>
      <c r="K19" s="26">
        <v>32.5</v>
      </c>
      <c r="L19" s="26">
        <f t="shared" si="0"/>
        <v>3.1912521494299533</v>
      </c>
      <c r="M19" s="26" t="s">
        <v>18</v>
      </c>
      <c r="N19" s="26">
        <f t="shared" si="1"/>
        <v>6.8734661680029792</v>
      </c>
      <c r="O19" s="26">
        <f t="shared" ref="O19:O82" si="11">G19/$L19</f>
        <v>11.783084859433679</v>
      </c>
      <c r="P19" s="26">
        <f t="shared" ref="P19:P82" si="12">H19/$L19</f>
        <v>1.767462728915052</v>
      </c>
      <c r="Q19" s="26">
        <f t="shared" ref="Q19:Q82" si="13">I19/$L19</f>
        <v>0.98192373828613988</v>
      </c>
      <c r="R19">
        <v>0.62671324807638773</v>
      </c>
      <c r="T19" s="5" t="s">
        <v>18</v>
      </c>
      <c r="U19">
        <f t="shared" si="5"/>
        <v>1.1604133631118971</v>
      </c>
      <c r="V19">
        <f t="shared" si="6"/>
        <v>3.0880818789374618</v>
      </c>
      <c r="W19">
        <f t="shared" si="7"/>
        <v>3.6270783796701491</v>
      </c>
      <c r="X19">
        <f t="shared" si="8"/>
        <v>1.7299583947842676</v>
      </c>
      <c r="Y19">
        <f t="shared" si="9"/>
        <v>1.1421717298821485</v>
      </c>
      <c r="Z19">
        <f t="shared" si="10"/>
        <v>0.69314718055994529</v>
      </c>
    </row>
    <row r="20" spans="1:26" ht="16.5" x14ac:dyDescent="0.3">
      <c r="A20" s="7" t="s">
        <v>296</v>
      </c>
      <c r="B20" s="6" t="s">
        <v>399</v>
      </c>
      <c r="C20" s="6" t="s">
        <v>396</v>
      </c>
      <c r="D20" s="26" t="s">
        <v>332</v>
      </c>
      <c r="E20" s="5" t="s">
        <v>416</v>
      </c>
      <c r="F20" s="26">
        <v>42.152560384534375</v>
      </c>
      <c r="G20" s="26">
        <v>31.285103410396609</v>
      </c>
      <c r="H20" s="26">
        <v>8.8915557061127206</v>
      </c>
      <c r="I20" s="26">
        <v>5.2690700480667969</v>
      </c>
      <c r="J20" s="21">
        <v>1</v>
      </c>
      <c r="K20" s="26">
        <v>28</v>
      </c>
      <c r="L20" s="26">
        <f t="shared" si="0"/>
        <v>3.0365889718756618</v>
      </c>
      <c r="M20" s="26" t="s">
        <v>332</v>
      </c>
      <c r="N20" s="26">
        <f t="shared" si="1"/>
        <v>13.88154958571732</v>
      </c>
      <c r="O20" s="26">
        <f t="shared" si="11"/>
        <v>10.302712583149574</v>
      </c>
      <c r="P20" s="26">
        <f t="shared" si="12"/>
        <v>2.9281393657372474</v>
      </c>
      <c r="Q20" s="26">
        <f t="shared" si="13"/>
        <v>1.735193698214665</v>
      </c>
      <c r="R20">
        <v>0.32931687800417481</v>
      </c>
      <c r="T20" s="5" t="s">
        <v>332</v>
      </c>
      <c r="U20">
        <f t="shared" si="5"/>
        <v>1.1107348367250678</v>
      </c>
      <c r="V20">
        <f t="shared" si="6"/>
        <v>3.7412954271945495</v>
      </c>
      <c r="W20">
        <f t="shared" si="7"/>
        <v>3.443142054875473</v>
      </c>
      <c r="X20">
        <f t="shared" si="8"/>
        <v>2.1851020292792613</v>
      </c>
      <c r="Y20">
        <f t="shared" si="9"/>
        <v>1.6618538855147134</v>
      </c>
      <c r="Z20">
        <f t="shared" si="10"/>
        <v>0</v>
      </c>
    </row>
    <row r="21" spans="1:26" ht="16.5" x14ac:dyDescent="0.3">
      <c r="A21" s="7" t="s">
        <v>296</v>
      </c>
      <c r="B21" s="6" t="s">
        <v>399</v>
      </c>
      <c r="C21" s="6" t="s">
        <v>396</v>
      </c>
      <c r="D21" s="26" t="s">
        <v>333</v>
      </c>
      <c r="E21" s="5" t="s">
        <v>416</v>
      </c>
      <c r="F21" s="26">
        <v>43.839992399723094</v>
      </c>
      <c r="G21" s="26">
        <v>33.437282338771851</v>
      </c>
      <c r="H21" s="26">
        <v>9.6596593423118673</v>
      </c>
      <c r="I21" s="26">
        <v>5.5728803897953085</v>
      </c>
      <c r="J21" s="21">
        <v>1</v>
      </c>
      <c r="K21" s="26">
        <v>19.5</v>
      </c>
      <c r="L21" s="26">
        <f t="shared" si="0"/>
        <v>2.6916063060436417</v>
      </c>
      <c r="M21" s="26" t="s">
        <v>333</v>
      </c>
      <c r="N21" s="26">
        <f t="shared" si="1"/>
        <v>16.28766892887948</v>
      </c>
      <c r="O21" s="26">
        <f t="shared" si="11"/>
        <v>12.422798335586043</v>
      </c>
      <c r="P21" s="26">
        <f t="shared" si="12"/>
        <v>3.5888084080581901</v>
      </c>
      <c r="Q21" s="26">
        <f t="shared" si="13"/>
        <v>2.0704663892643405</v>
      </c>
      <c r="R21">
        <v>0.37152535931968722</v>
      </c>
      <c r="T21" s="5" t="s">
        <v>333</v>
      </c>
      <c r="U21">
        <f t="shared" si="5"/>
        <v>0.99013815518990023</v>
      </c>
      <c r="V21">
        <f t="shared" si="6"/>
        <v>3.7805464692757647</v>
      </c>
      <c r="W21">
        <f t="shared" si="7"/>
        <v>3.509671515140365</v>
      </c>
      <c r="X21">
        <f t="shared" si="8"/>
        <v>2.2679583828315817</v>
      </c>
      <c r="Y21">
        <f t="shared" si="9"/>
        <v>1.7179120459123098</v>
      </c>
      <c r="Z21">
        <f t="shared" si="10"/>
        <v>0</v>
      </c>
    </row>
    <row r="22" spans="1:26" ht="16.5" x14ac:dyDescent="0.3">
      <c r="A22" s="7" t="s">
        <v>296</v>
      </c>
      <c r="B22" s="6" t="s">
        <v>399</v>
      </c>
      <c r="C22" s="6" t="s">
        <v>396</v>
      </c>
      <c r="D22" s="26" t="s">
        <v>334</v>
      </c>
      <c r="E22" s="5" t="s">
        <v>416</v>
      </c>
      <c r="F22" s="26">
        <v>40.63245385910966</v>
      </c>
      <c r="G22" s="26">
        <v>33.072927559740421</v>
      </c>
      <c r="H22" s="26">
        <v>7.5595262993692396</v>
      </c>
      <c r="I22" s="26">
        <v>5.3546644620532113</v>
      </c>
      <c r="J22" s="21">
        <v>2</v>
      </c>
      <c r="K22" s="26">
        <v>32</v>
      </c>
      <c r="L22" s="26">
        <f t="shared" si="0"/>
        <v>3.1748021039363987</v>
      </c>
      <c r="M22" s="26" t="s">
        <v>334</v>
      </c>
      <c r="N22" s="26">
        <f t="shared" si="1"/>
        <v>12.79842098149361</v>
      </c>
      <c r="O22" s="26">
        <f t="shared" si="11"/>
        <v>10.41731940354131</v>
      </c>
      <c r="P22" s="26">
        <f t="shared" si="12"/>
        <v>2.3811015779522995</v>
      </c>
      <c r="Q22" s="26">
        <f t="shared" si="13"/>
        <v>1.6866136177162121</v>
      </c>
      <c r="R22">
        <v>0.6299605249474366</v>
      </c>
      <c r="T22" s="5" t="s">
        <v>334</v>
      </c>
      <c r="U22">
        <f t="shared" si="5"/>
        <v>1.1552453009332422</v>
      </c>
      <c r="V22">
        <f t="shared" si="6"/>
        <v>3.7045671034284298</v>
      </c>
      <c r="W22">
        <f t="shared" si="7"/>
        <v>3.4987150492242813</v>
      </c>
      <c r="X22">
        <f t="shared" si="8"/>
        <v>2.0228085294147036</v>
      </c>
      <c r="Y22">
        <f t="shared" si="9"/>
        <v>1.677968043122974</v>
      </c>
      <c r="Z22">
        <f t="shared" si="10"/>
        <v>0.69314718055994529</v>
      </c>
    </row>
    <row r="23" spans="1:26" ht="16.5" x14ac:dyDescent="0.3">
      <c r="A23" s="7" t="s">
        <v>296</v>
      </c>
      <c r="B23" s="6" t="s">
        <v>399</v>
      </c>
      <c r="C23" s="6" t="s">
        <v>397</v>
      </c>
      <c r="D23" s="26" t="s">
        <v>101</v>
      </c>
      <c r="E23" s="5" t="s">
        <v>417</v>
      </c>
      <c r="F23" s="26">
        <v>39.685026299204992</v>
      </c>
      <c r="G23" s="26">
        <v>36.510224195268592</v>
      </c>
      <c r="H23" s="26">
        <v>6.8258245234632584</v>
      </c>
      <c r="I23" s="26">
        <v>5.079683366298239</v>
      </c>
      <c r="J23" s="21">
        <v>3</v>
      </c>
      <c r="K23" s="26">
        <v>250</v>
      </c>
      <c r="L23" s="26">
        <f t="shared" si="0"/>
        <v>6.2996052494743653</v>
      </c>
      <c r="M23" s="26" t="s">
        <v>101</v>
      </c>
      <c r="N23" s="26">
        <f t="shared" si="1"/>
        <v>6.2996052494743671</v>
      </c>
      <c r="O23" s="26">
        <f t="shared" si="11"/>
        <v>5.7956368295164173</v>
      </c>
      <c r="P23" s="26">
        <f t="shared" si="12"/>
        <v>1.083532102909591</v>
      </c>
      <c r="Q23" s="26">
        <f t="shared" si="13"/>
        <v>0.806349471932719</v>
      </c>
      <c r="R23">
        <v>0.47622031559045991</v>
      </c>
      <c r="T23" s="5" t="s">
        <v>101</v>
      </c>
      <c r="U23">
        <f t="shared" si="5"/>
        <v>1.8404869726207487</v>
      </c>
      <c r="V23">
        <f t="shared" si="6"/>
        <v>3.6809739452414978</v>
      </c>
      <c r="W23">
        <f t="shared" si="7"/>
        <v>3.5975923363024465</v>
      </c>
      <c r="X23">
        <f t="shared" si="8"/>
        <v>1.9207131430728137</v>
      </c>
      <c r="Y23">
        <f t="shared" si="9"/>
        <v>1.6252489301789779</v>
      </c>
      <c r="Z23">
        <f t="shared" si="10"/>
        <v>1.0986122886681098</v>
      </c>
    </row>
    <row r="24" spans="1:26" ht="16.5" x14ac:dyDescent="0.3">
      <c r="A24" s="7" t="s">
        <v>296</v>
      </c>
      <c r="B24" s="6" t="s">
        <v>399</v>
      </c>
      <c r="C24" s="6" t="s">
        <v>397</v>
      </c>
      <c r="D24" s="26" t="s">
        <v>102</v>
      </c>
      <c r="E24" s="5" t="s">
        <v>418</v>
      </c>
      <c r="F24" s="26">
        <v>3.0517343045733032</v>
      </c>
      <c r="G24" s="26">
        <v>17.293161059248717</v>
      </c>
      <c r="H24" s="26">
        <v>9.256927390539019</v>
      </c>
      <c r="I24" s="26">
        <v>3.0517343045733032</v>
      </c>
      <c r="J24" s="21">
        <v>1</v>
      </c>
      <c r="K24" s="26">
        <v>950</v>
      </c>
      <c r="L24" s="26">
        <f t="shared" si="0"/>
        <v>9.8304757249155852</v>
      </c>
      <c r="M24" s="26" t="s">
        <v>102</v>
      </c>
      <c r="N24" s="26">
        <f t="shared" si="1"/>
        <v>0.31043607552365005</v>
      </c>
      <c r="O24" s="26">
        <f t="shared" si="11"/>
        <v>1.7591377613006836</v>
      </c>
      <c r="P24" s="26">
        <f t="shared" si="12"/>
        <v>0.94165609575507181</v>
      </c>
      <c r="Q24" s="26">
        <f t="shared" si="13"/>
        <v>0.31043607552365005</v>
      </c>
      <c r="R24">
        <v>0.10172447681911009</v>
      </c>
      <c r="T24" s="5" t="s">
        <v>102</v>
      </c>
      <c r="U24">
        <f t="shared" si="5"/>
        <v>2.2854873281981956</v>
      </c>
      <c r="V24">
        <f t="shared" si="6"/>
        <v>1.1157100534639599</v>
      </c>
      <c r="W24">
        <f t="shared" si="7"/>
        <v>2.8503111088520661</v>
      </c>
      <c r="X24">
        <f t="shared" si="8"/>
        <v>2.2253721783186546</v>
      </c>
      <c r="Y24">
        <f t="shared" si="9"/>
        <v>1.1157100534639599</v>
      </c>
      <c r="Z24">
        <f t="shared" si="10"/>
        <v>0</v>
      </c>
    </row>
    <row r="25" spans="1:26" ht="16.5" x14ac:dyDescent="0.3">
      <c r="A25" s="7" t="s">
        <v>296</v>
      </c>
      <c r="B25" s="6" t="s">
        <v>399</v>
      </c>
      <c r="C25" s="6" t="s">
        <v>396</v>
      </c>
      <c r="D25" s="26" t="s">
        <v>90</v>
      </c>
      <c r="E25" s="5" t="s">
        <v>419</v>
      </c>
      <c r="F25" s="26">
        <v>43.724141320511755</v>
      </c>
      <c r="G25" s="26">
        <v>32.793105990383822</v>
      </c>
      <c r="H25" s="26">
        <v>9.564655913861948</v>
      </c>
      <c r="I25" s="26">
        <v>6.0120694315703664</v>
      </c>
      <c r="J25" s="21">
        <v>1</v>
      </c>
      <c r="K25" s="26">
        <v>49</v>
      </c>
      <c r="L25" s="26">
        <f t="shared" si="0"/>
        <v>3.6593057100229709</v>
      </c>
      <c r="M25" s="26" t="s">
        <v>90</v>
      </c>
      <c r="N25" s="26">
        <f t="shared" si="1"/>
        <v>11.948753338850523</v>
      </c>
      <c r="O25" s="26">
        <f t="shared" si="11"/>
        <v>8.9615650041378938</v>
      </c>
      <c r="P25" s="26">
        <f t="shared" si="12"/>
        <v>2.6137897928735523</v>
      </c>
      <c r="Q25" s="26">
        <f t="shared" si="13"/>
        <v>1.6429535840919469</v>
      </c>
      <c r="R25">
        <v>0.27327588325319851</v>
      </c>
      <c r="T25" s="5" t="s">
        <v>90</v>
      </c>
      <c r="U25">
        <f t="shared" si="5"/>
        <v>1.297273432703542</v>
      </c>
      <c r="V25">
        <f t="shared" si="6"/>
        <v>3.777900382530285</v>
      </c>
      <c r="W25">
        <f t="shared" si="7"/>
        <v>3.4902183100785042</v>
      </c>
      <c r="X25">
        <f t="shared" si="8"/>
        <v>2.258074628785872</v>
      </c>
      <c r="Y25">
        <f t="shared" si="9"/>
        <v>1.7937690206547738</v>
      </c>
      <c r="Z25">
        <f t="shared" si="10"/>
        <v>0</v>
      </c>
    </row>
    <row r="26" spans="1:26" ht="16.5" x14ac:dyDescent="0.3">
      <c r="A26" s="7" t="s">
        <v>296</v>
      </c>
      <c r="B26" s="6" t="s">
        <v>399</v>
      </c>
      <c r="C26" s="6" t="s">
        <v>396</v>
      </c>
      <c r="D26" s="26" t="s">
        <v>91</v>
      </c>
      <c r="E26" s="5" t="s">
        <v>419</v>
      </c>
      <c r="F26" s="26">
        <v>41.201843436673784</v>
      </c>
      <c r="G26" s="26">
        <v>34.188763702771865</v>
      </c>
      <c r="H26" s="26">
        <v>7.6705559589552257</v>
      </c>
      <c r="I26" s="26">
        <v>5.6981272837953112</v>
      </c>
      <c r="J26" s="21">
        <v>1</v>
      </c>
      <c r="K26" s="26">
        <v>95</v>
      </c>
      <c r="L26" s="26">
        <f t="shared" si="0"/>
        <v>4.5629026353869664</v>
      </c>
      <c r="M26" s="26" t="s">
        <v>91</v>
      </c>
      <c r="N26" s="26">
        <f t="shared" si="1"/>
        <v>9.0297441626605242</v>
      </c>
      <c r="O26" s="26">
        <f t="shared" si="11"/>
        <v>7.4927664328459676</v>
      </c>
      <c r="P26" s="26">
        <f t="shared" si="12"/>
        <v>1.6810693919846722</v>
      </c>
      <c r="Q26" s="26">
        <f t="shared" si="13"/>
        <v>1.2487944054743281</v>
      </c>
      <c r="R26">
        <v>0.21915874168443503</v>
      </c>
      <c r="T26" s="5" t="s">
        <v>91</v>
      </c>
      <c r="U26">
        <f t="shared" si="5"/>
        <v>1.5179589638668469</v>
      </c>
      <c r="V26">
        <f t="shared" si="6"/>
        <v>3.7184829989631023</v>
      </c>
      <c r="W26">
        <f t="shared" si="7"/>
        <v>3.5318970433826902</v>
      </c>
      <c r="X26">
        <f t="shared" si="8"/>
        <v>2.0373890976225666</v>
      </c>
      <c r="Y26">
        <f t="shared" si="9"/>
        <v>1.7401375741546352</v>
      </c>
      <c r="Z26">
        <f t="shared" si="10"/>
        <v>0</v>
      </c>
    </row>
    <row r="27" spans="1:26" ht="16.5" x14ac:dyDescent="0.3">
      <c r="A27" s="7" t="s">
        <v>296</v>
      </c>
      <c r="B27" s="6" t="s">
        <v>399</v>
      </c>
      <c r="C27" s="6" t="s">
        <v>396</v>
      </c>
      <c r="D27" s="26" t="s">
        <v>335</v>
      </c>
      <c r="E27" s="5" t="s">
        <v>416</v>
      </c>
      <c r="F27" s="26">
        <v>35.401277435539761</v>
      </c>
      <c r="G27" s="26">
        <v>30.573830512511613</v>
      </c>
      <c r="H27" s="26">
        <v>9.3330640511877547</v>
      </c>
      <c r="I27" s="26">
        <v>5.4711065127652354</v>
      </c>
      <c r="J27" s="21">
        <v>1</v>
      </c>
      <c r="K27" s="26">
        <v>30</v>
      </c>
      <c r="L27" s="26">
        <f t="shared" si="0"/>
        <v>3.1072325059538586</v>
      </c>
      <c r="M27" s="26" t="s">
        <v>335</v>
      </c>
      <c r="N27" s="26">
        <f t="shared" si="1"/>
        <v>11.393185855164152</v>
      </c>
      <c r="O27" s="26">
        <f t="shared" si="11"/>
        <v>9.8395696021872219</v>
      </c>
      <c r="P27" s="26">
        <f t="shared" si="12"/>
        <v>3.0036580890887308</v>
      </c>
      <c r="Q27" s="26">
        <f t="shared" si="13"/>
        <v>1.7607650867071869</v>
      </c>
      <c r="R27">
        <v>0.3218297948685433</v>
      </c>
      <c r="T27" s="5" t="s">
        <v>335</v>
      </c>
      <c r="U27">
        <f t="shared" si="5"/>
        <v>1.1337324605540517</v>
      </c>
      <c r="V27">
        <f t="shared" si="6"/>
        <v>3.5667479052383646</v>
      </c>
      <c r="W27">
        <f t="shared" si="7"/>
        <v>3.4201444310464892</v>
      </c>
      <c r="X27">
        <f t="shared" si="8"/>
        <v>2.2335633694324222</v>
      </c>
      <c r="Y27">
        <f t="shared" si="9"/>
        <v>1.6994808835021644</v>
      </c>
      <c r="Z27">
        <f t="shared" si="10"/>
        <v>0</v>
      </c>
    </row>
    <row r="28" spans="1:26" ht="16.5" x14ac:dyDescent="0.3">
      <c r="A28" s="7" t="s">
        <v>296</v>
      </c>
      <c r="B28" s="6" t="s">
        <v>399</v>
      </c>
      <c r="C28" s="6" t="s">
        <v>396</v>
      </c>
      <c r="D28" s="26" t="s">
        <v>93</v>
      </c>
      <c r="E28" s="5" t="s">
        <v>420</v>
      </c>
      <c r="F28" s="26">
        <v>24.683011040890591</v>
      </c>
      <c r="G28" s="26">
        <v>26.525026790210784</v>
      </c>
      <c r="H28" s="26">
        <v>8.4732724468728904</v>
      </c>
      <c r="I28" s="26">
        <v>5.5260472479605802</v>
      </c>
      <c r="J28" s="21">
        <v>2</v>
      </c>
      <c r="K28" s="26">
        <v>20</v>
      </c>
      <c r="L28" s="26">
        <f t="shared" si="0"/>
        <v>2.7144176165949063</v>
      </c>
      <c r="M28" s="26" t="s">
        <v>93</v>
      </c>
      <c r="N28" s="26">
        <f t="shared" si="1"/>
        <v>9.0932990155929385</v>
      </c>
      <c r="O28" s="26">
        <f t="shared" si="11"/>
        <v>9.7719034197416654</v>
      </c>
      <c r="P28" s="26">
        <f t="shared" si="12"/>
        <v>3.1215802590841433</v>
      </c>
      <c r="Q28" s="26">
        <f t="shared" si="13"/>
        <v>2.0358132124461803</v>
      </c>
      <c r="R28">
        <v>0.73680629972807743</v>
      </c>
      <c r="T28" s="5" t="s">
        <v>93</v>
      </c>
      <c r="U28">
        <f t="shared" si="5"/>
        <v>0.99857742451799691</v>
      </c>
      <c r="V28">
        <f t="shared" si="6"/>
        <v>3.2061151948729689</v>
      </c>
      <c r="W28">
        <f t="shared" si="7"/>
        <v>3.2780886944980585</v>
      </c>
      <c r="X28">
        <f t="shared" si="8"/>
        <v>2.1369167914111529</v>
      </c>
      <c r="Y28">
        <f t="shared" si="9"/>
        <v>1.709472776584213</v>
      </c>
      <c r="Z28">
        <f t="shared" si="10"/>
        <v>0.69314718055994529</v>
      </c>
    </row>
    <row r="29" spans="1:26" ht="16.5" x14ac:dyDescent="0.3">
      <c r="A29" s="7" t="s">
        <v>296</v>
      </c>
      <c r="B29" s="6" t="s">
        <v>399</v>
      </c>
      <c r="C29" s="6" t="s">
        <v>396</v>
      </c>
      <c r="D29" s="26" t="s">
        <v>336</v>
      </c>
      <c r="E29" s="5" t="s">
        <v>416</v>
      </c>
      <c r="F29" s="26">
        <v>39.287478425305245</v>
      </c>
      <c r="G29" s="26">
        <v>29.273023140423515</v>
      </c>
      <c r="H29" s="26">
        <v>8.8589412135492225</v>
      </c>
      <c r="I29" s="26">
        <v>5.7775703566625358</v>
      </c>
      <c r="J29" s="21">
        <v>1</v>
      </c>
      <c r="K29" s="26">
        <v>17.5</v>
      </c>
      <c r="L29" s="26">
        <f t="shared" si="0"/>
        <v>2.5962470509255522</v>
      </c>
      <c r="M29" s="26" t="s">
        <v>336</v>
      </c>
      <c r="N29" s="26">
        <f t="shared" si="1"/>
        <v>15.132411382537502</v>
      </c>
      <c r="O29" s="26">
        <f t="shared" si="11"/>
        <v>11.275130049733823</v>
      </c>
      <c r="P29" s="26">
        <f t="shared" si="12"/>
        <v>3.412210409787868</v>
      </c>
      <c r="Q29" s="26">
        <f t="shared" si="13"/>
        <v>2.225354615079044</v>
      </c>
      <c r="R29">
        <v>0.38517135711083572</v>
      </c>
      <c r="T29" s="5" t="s">
        <v>336</v>
      </c>
      <c r="U29">
        <f t="shared" si="5"/>
        <v>0.95406696030982285</v>
      </c>
      <c r="V29">
        <f t="shared" si="6"/>
        <v>3.6709058529744483</v>
      </c>
      <c r="W29">
        <f t="shared" si="7"/>
        <v>3.3766663799765082</v>
      </c>
      <c r="X29">
        <f t="shared" si="8"/>
        <v>2.1814272556193268</v>
      </c>
      <c r="Y29">
        <f t="shared" si="9"/>
        <v>1.7539832407923872</v>
      </c>
      <c r="Z29">
        <f t="shared" si="10"/>
        <v>0</v>
      </c>
    </row>
    <row r="30" spans="1:26" ht="16.5" x14ac:dyDescent="0.3">
      <c r="A30" t="s">
        <v>297</v>
      </c>
      <c r="B30" s="6" t="s">
        <v>399</v>
      </c>
      <c r="C30" s="6" t="s">
        <v>396</v>
      </c>
      <c r="D30" t="s">
        <v>360</v>
      </c>
      <c r="E30" s="5" t="s">
        <v>416</v>
      </c>
      <c r="F30">
        <v>47.622031559045993</v>
      </c>
      <c r="G30">
        <v>29.763769724403744</v>
      </c>
      <c r="H30">
        <v>10.714957100785348</v>
      </c>
      <c r="I30">
        <v>5.9527539448807492</v>
      </c>
      <c r="J30" s="21">
        <v>2</v>
      </c>
      <c r="K30">
        <v>16</v>
      </c>
      <c r="L30" s="26">
        <f t="shared" si="0"/>
        <v>2.5198420997897459</v>
      </c>
      <c r="M30" t="s">
        <v>360</v>
      </c>
      <c r="N30" s="26">
        <f t="shared" si="1"/>
        <v>18.898815748423104</v>
      </c>
      <c r="O30" s="26">
        <f t="shared" si="11"/>
        <v>11.81175984276444</v>
      </c>
      <c r="P30" s="26">
        <f t="shared" si="12"/>
        <v>4.2522335433951985</v>
      </c>
      <c r="Q30" s="26">
        <f t="shared" si="13"/>
        <v>2.362351968552888</v>
      </c>
      <c r="R30">
        <v>0.7937005259840999</v>
      </c>
      <c r="T30" s="5" t="s">
        <v>360</v>
      </c>
      <c r="U30">
        <f t="shared" si="5"/>
        <v>0.92419624074659357</v>
      </c>
      <c r="V30">
        <f t="shared" si="6"/>
        <v>3.8632955020354522</v>
      </c>
      <c r="W30">
        <f t="shared" si="7"/>
        <v>3.393291872789717</v>
      </c>
      <c r="X30">
        <f t="shared" si="8"/>
        <v>2.3716406252577356</v>
      </c>
      <c r="Y30">
        <f t="shared" si="9"/>
        <v>1.7838539603556165</v>
      </c>
      <c r="Z30">
        <f t="shared" si="10"/>
        <v>0.69314718055994529</v>
      </c>
    </row>
    <row r="31" spans="1:26" ht="16.5" x14ac:dyDescent="0.3">
      <c r="A31" s="7" t="s">
        <v>296</v>
      </c>
      <c r="B31" s="6" t="s">
        <v>399</v>
      </c>
      <c r="C31" s="6" t="s">
        <v>396</v>
      </c>
      <c r="D31" s="26" t="s">
        <v>96</v>
      </c>
      <c r="E31" s="5" t="s">
        <v>417</v>
      </c>
      <c r="F31" s="26">
        <v>47.58652678276637</v>
      </c>
      <c r="G31" s="26">
        <v>43.77960464014506</v>
      </c>
      <c r="H31" s="26">
        <v>8.3752287137668802</v>
      </c>
      <c r="I31" s="26">
        <v>7.6138442852426191</v>
      </c>
      <c r="J31" s="21">
        <v>4</v>
      </c>
      <c r="K31" s="26">
        <v>145</v>
      </c>
      <c r="L31" s="26">
        <f t="shared" si="0"/>
        <v>5.2535878724929006</v>
      </c>
      <c r="M31" s="26" t="s">
        <v>96</v>
      </c>
      <c r="N31" s="26">
        <f t="shared" si="1"/>
        <v>9.0579101249877638</v>
      </c>
      <c r="O31" s="26">
        <f t="shared" si="11"/>
        <v>8.3332773149887434</v>
      </c>
      <c r="P31" s="26">
        <f t="shared" si="12"/>
        <v>1.5941921819978462</v>
      </c>
      <c r="Q31" s="26">
        <f t="shared" si="13"/>
        <v>1.4492656199980423</v>
      </c>
      <c r="R31">
        <v>0.76138442852426191</v>
      </c>
      <c r="T31" s="5" t="s">
        <v>96</v>
      </c>
      <c r="U31">
        <f t="shared" si="5"/>
        <v>1.6589112474735246</v>
      </c>
      <c r="V31">
        <f t="shared" si="6"/>
        <v>3.8625496703887219</v>
      </c>
      <c r="W31">
        <f t="shared" si="7"/>
        <v>3.7791680614496705</v>
      </c>
      <c r="X31">
        <f t="shared" si="8"/>
        <v>2.1252783864447364</v>
      </c>
      <c r="Y31">
        <f t="shared" si="9"/>
        <v>2.0299682066404117</v>
      </c>
      <c r="Z31">
        <f t="shared" si="10"/>
        <v>1.3862943611198906</v>
      </c>
    </row>
    <row r="32" spans="1:26" ht="16.5" x14ac:dyDescent="0.3">
      <c r="A32" s="7" t="s">
        <v>296</v>
      </c>
      <c r="B32" s="6" t="s">
        <v>399</v>
      </c>
      <c r="C32" s="6" t="s">
        <v>396</v>
      </c>
      <c r="D32" s="26" t="s">
        <v>97</v>
      </c>
      <c r="E32" s="5" t="s">
        <v>419</v>
      </c>
      <c r="F32" s="26">
        <v>38.522836370736613</v>
      </c>
      <c r="G32" s="26">
        <v>28.234128520167204</v>
      </c>
      <c r="H32" s="26">
        <v>8.3745296458123057</v>
      </c>
      <c r="I32" s="26">
        <v>5.5032623386766586</v>
      </c>
      <c r="J32" s="21">
        <v>1</v>
      </c>
      <c r="K32" s="26">
        <v>73</v>
      </c>
      <c r="L32" s="26">
        <f t="shared" si="0"/>
        <v>4.179339196381231</v>
      </c>
      <c r="M32" s="26" t="s">
        <v>97</v>
      </c>
      <c r="N32" s="26">
        <f t="shared" si="1"/>
        <v>9.2174467207860094</v>
      </c>
      <c r="O32" s="26">
        <f t="shared" si="11"/>
        <v>6.7556441804518572</v>
      </c>
      <c r="P32" s="26">
        <f t="shared" si="12"/>
        <v>2.0037927653882623</v>
      </c>
      <c r="Q32" s="26">
        <f t="shared" si="13"/>
        <v>1.3167781029694299</v>
      </c>
      <c r="R32">
        <v>0.23927227559463732</v>
      </c>
      <c r="T32" s="5" t="s">
        <v>97</v>
      </c>
      <c r="U32">
        <f t="shared" si="5"/>
        <v>1.4301531470494635</v>
      </c>
      <c r="V32">
        <f t="shared" si="6"/>
        <v>3.6512512179349996</v>
      </c>
      <c r="W32">
        <f t="shared" si="7"/>
        <v>3.3405314774162012</v>
      </c>
      <c r="X32">
        <f t="shared" si="8"/>
        <v>2.12519491443995</v>
      </c>
      <c r="Y32">
        <f t="shared" si="9"/>
        <v>1.7053410688796862</v>
      </c>
      <c r="Z32">
        <f t="shared" si="10"/>
        <v>0</v>
      </c>
    </row>
    <row r="33" spans="1:26" ht="16.5" x14ac:dyDescent="0.3">
      <c r="A33" s="8" t="s">
        <v>296</v>
      </c>
      <c r="B33" s="6" t="s">
        <v>400</v>
      </c>
      <c r="C33" s="6" t="s">
        <v>396</v>
      </c>
      <c r="D33" s="26" t="s">
        <v>27</v>
      </c>
      <c r="E33" s="5" t="s">
        <v>413</v>
      </c>
      <c r="F33" s="26">
        <v>27.784709428654423</v>
      </c>
      <c r="G33" s="26">
        <v>37.94256018751733</v>
      </c>
      <c r="H33" s="26">
        <v>8.3652888602400406</v>
      </c>
      <c r="I33" s="26">
        <v>5.9752063287428863</v>
      </c>
      <c r="J33" s="21">
        <v>3</v>
      </c>
      <c r="K33" s="26">
        <v>37.5</v>
      </c>
      <c r="L33" s="26">
        <f t="shared" si="0"/>
        <v>3.3471647504108475</v>
      </c>
      <c r="M33" s="26" t="s">
        <v>27</v>
      </c>
      <c r="N33" s="26">
        <f t="shared" si="1"/>
        <v>8.3009685810189033</v>
      </c>
      <c r="O33" s="26">
        <f t="shared" si="11"/>
        <v>11.335731288058071</v>
      </c>
      <c r="P33" s="26">
        <f t="shared" si="12"/>
        <v>2.4992163469734328</v>
      </c>
      <c r="Q33" s="26">
        <f t="shared" si="13"/>
        <v>1.7851545335524521</v>
      </c>
      <c r="R33">
        <v>0.89628094931143298</v>
      </c>
      <c r="T33" s="5" t="s">
        <v>27</v>
      </c>
      <c r="U33">
        <f t="shared" si="5"/>
        <v>1.208113644325455</v>
      </c>
      <c r="V33">
        <f t="shared" si="6"/>
        <v>3.3244858488278011</v>
      </c>
      <c r="W33">
        <f t="shared" si="7"/>
        <v>3.6360734421331364</v>
      </c>
      <c r="X33">
        <f t="shared" si="8"/>
        <v>2.124090865849749</v>
      </c>
      <c r="Y33">
        <f t="shared" si="9"/>
        <v>1.7876186292285359</v>
      </c>
      <c r="Z33">
        <f t="shared" si="10"/>
        <v>1.0986122886681098</v>
      </c>
    </row>
    <row r="34" spans="1:26" ht="16.5" x14ac:dyDescent="0.3">
      <c r="A34" s="9" t="s">
        <v>297</v>
      </c>
      <c r="B34" s="6" t="s">
        <v>400</v>
      </c>
      <c r="C34" s="9" t="s">
        <v>397</v>
      </c>
      <c r="D34" t="s">
        <v>28</v>
      </c>
      <c r="E34" s="5" t="s">
        <v>417</v>
      </c>
      <c r="F34">
        <v>36.000000000000007</v>
      </c>
      <c r="G34">
        <v>33.000000000000007</v>
      </c>
      <c r="H34">
        <v>6.0000000000000009</v>
      </c>
      <c r="I34">
        <v>4.0000000000000009</v>
      </c>
      <c r="J34" s="21">
        <v>4</v>
      </c>
      <c r="K34" s="3">
        <v>1000</v>
      </c>
      <c r="L34" s="26">
        <f t="shared" si="0"/>
        <v>9.9999999999999982</v>
      </c>
      <c r="M34" t="s">
        <v>28</v>
      </c>
      <c r="N34" s="26">
        <f t="shared" si="1"/>
        <v>3.6000000000000014</v>
      </c>
      <c r="O34" s="26">
        <f t="shared" si="11"/>
        <v>3.3000000000000012</v>
      </c>
      <c r="P34" s="26">
        <f t="shared" si="12"/>
        <v>0.6000000000000002</v>
      </c>
      <c r="Q34" s="26">
        <f t="shared" si="13"/>
        <v>0.40000000000000013</v>
      </c>
      <c r="R34">
        <v>0.40000000000000008</v>
      </c>
      <c r="T34" s="5" t="s">
        <v>28</v>
      </c>
      <c r="U34">
        <f t="shared" si="5"/>
        <v>2.3025850929940455</v>
      </c>
      <c r="V34">
        <f t="shared" si="6"/>
        <v>3.5835189384561104</v>
      </c>
      <c r="W34">
        <f t="shared" si="7"/>
        <v>3.4965075614664802</v>
      </c>
      <c r="X34">
        <f t="shared" si="8"/>
        <v>1.7917594692280552</v>
      </c>
      <c r="Y34">
        <f t="shared" si="9"/>
        <v>1.3862943611198908</v>
      </c>
      <c r="Z34">
        <f t="shared" si="10"/>
        <v>1.3862943611198906</v>
      </c>
    </row>
    <row r="35" spans="1:26" ht="16.5" x14ac:dyDescent="0.3">
      <c r="A35" s="9" t="s">
        <v>296</v>
      </c>
      <c r="B35" s="6" t="s">
        <v>400</v>
      </c>
      <c r="C35" s="9" t="s">
        <v>397</v>
      </c>
      <c r="D35" s="26" t="s">
        <v>337</v>
      </c>
      <c r="E35" s="5" t="s">
        <v>416</v>
      </c>
      <c r="F35" s="26">
        <v>43.038254717414823</v>
      </c>
      <c r="G35" s="26">
        <v>36.49644000036777</v>
      </c>
      <c r="H35" s="26">
        <v>9.1241100000919424</v>
      </c>
      <c r="I35" s="26">
        <v>5.8532026415684157</v>
      </c>
      <c r="J35" s="21">
        <v>1.5</v>
      </c>
      <c r="K35" s="26">
        <v>24.5</v>
      </c>
      <c r="L35" s="26">
        <f t="shared" si="0"/>
        <v>2.9043928667818522</v>
      </c>
      <c r="M35" s="26" t="s">
        <v>337</v>
      </c>
      <c r="N35" s="26">
        <f t="shared" si="1"/>
        <v>14.818330952968633</v>
      </c>
      <c r="O35" s="26">
        <f t="shared" si="11"/>
        <v>12.5659446481174</v>
      </c>
      <c r="P35" s="26">
        <f t="shared" si="12"/>
        <v>3.1414861620293499</v>
      </c>
      <c r="Q35" s="26">
        <f t="shared" si="13"/>
        <v>2.015293009603734</v>
      </c>
      <c r="R35">
        <v>0.51645905660897784</v>
      </c>
      <c r="T35" s="5" t="s">
        <v>337</v>
      </c>
      <c r="U35">
        <f t="shared" si="5"/>
        <v>1.0662243725168938</v>
      </c>
      <c r="V35">
        <f t="shared" si="6"/>
        <v>3.7620893647854072</v>
      </c>
      <c r="W35">
        <f t="shared" si="7"/>
        <v>3.5972147215951735</v>
      </c>
      <c r="X35">
        <f t="shared" si="8"/>
        <v>2.2109203604752827</v>
      </c>
      <c r="Y35">
        <f t="shared" si="9"/>
        <v>1.7669889715393223</v>
      </c>
      <c r="Z35">
        <f t="shared" si="10"/>
        <v>0.40546510810816438</v>
      </c>
    </row>
    <row r="36" spans="1:26" ht="16.5" x14ac:dyDescent="0.3">
      <c r="A36" s="10" t="s">
        <v>297</v>
      </c>
      <c r="B36" s="6" t="s">
        <v>400</v>
      </c>
      <c r="C36" s="9" t="s">
        <v>397</v>
      </c>
      <c r="D36" t="s">
        <v>361</v>
      </c>
      <c r="E36" s="5" t="s">
        <v>416</v>
      </c>
      <c r="F36">
        <v>62.316796843697524</v>
      </c>
      <c r="G36">
        <v>48.1538884701299</v>
      </c>
      <c r="H36">
        <v>14.729424708510324</v>
      </c>
      <c r="I36">
        <v>6.7981960193124573</v>
      </c>
      <c r="J36" s="21">
        <v>1.5</v>
      </c>
      <c r="K36" s="3">
        <v>5.5</v>
      </c>
      <c r="L36" s="26">
        <f t="shared" si="0"/>
        <v>1.7651741676630315</v>
      </c>
      <c r="M36" t="s">
        <v>361</v>
      </c>
      <c r="N36" s="26">
        <f t="shared" si="1"/>
        <v>35.303483353260631</v>
      </c>
      <c r="O36" s="26">
        <f t="shared" si="11"/>
        <v>27.279964409337758</v>
      </c>
      <c r="P36" s="26">
        <f t="shared" si="12"/>
        <v>8.344459701679785</v>
      </c>
      <c r="Q36" s="26">
        <f t="shared" si="13"/>
        <v>3.8512890930829782</v>
      </c>
      <c r="R36">
        <v>0.84977450241405716</v>
      </c>
      <c r="T36" s="5" t="s">
        <v>361</v>
      </c>
      <c r="U36">
        <f t="shared" si="5"/>
        <v>0.56824936407947502</v>
      </c>
      <c r="V36">
        <f t="shared" si="6"/>
        <v>4.1322310017129409</v>
      </c>
      <c r="W36">
        <f t="shared" si="7"/>
        <v>3.8744018924108414</v>
      </c>
      <c r="X36">
        <f t="shared" si="8"/>
        <v>2.6898471739420069</v>
      </c>
      <c r="Y36">
        <f t="shared" si="9"/>
        <v>1.9166572857085253</v>
      </c>
      <c r="Z36">
        <f t="shared" si="10"/>
        <v>0.40546510810816438</v>
      </c>
    </row>
    <row r="37" spans="1:26" ht="16.5" x14ac:dyDescent="0.3">
      <c r="A37" s="9" t="s">
        <v>296</v>
      </c>
      <c r="B37" s="6" t="s">
        <v>400</v>
      </c>
      <c r="C37" s="9" t="s">
        <v>397</v>
      </c>
      <c r="D37" s="26" t="s">
        <v>338</v>
      </c>
      <c r="E37" s="5" t="s">
        <v>416</v>
      </c>
      <c r="F37" s="26">
        <v>58.799676603557359</v>
      </c>
      <c r="G37" s="26">
        <v>44.099757452668015</v>
      </c>
      <c r="H37" s="26">
        <v>12.984928583285583</v>
      </c>
      <c r="I37" s="26">
        <v>6.8599622704150249</v>
      </c>
      <c r="J37" s="21">
        <v>2</v>
      </c>
      <c r="K37" s="26">
        <v>8.5</v>
      </c>
      <c r="L37" s="26">
        <f t="shared" si="0"/>
        <v>2.040827550958674</v>
      </c>
      <c r="M37" s="26" t="s">
        <v>338</v>
      </c>
      <c r="N37" s="26">
        <f t="shared" si="1"/>
        <v>28.811683072357756</v>
      </c>
      <c r="O37" s="26">
        <f t="shared" si="11"/>
        <v>21.608762304268314</v>
      </c>
      <c r="P37" s="26">
        <f t="shared" si="12"/>
        <v>6.3625800118123372</v>
      </c>
      <c r="Q37" s="26">
        <f t="shared" si="13"/>
        <v>3.3613630251084046</v>
      </c>
      <c r="R37">
        <v>0.97999461005928923</v>
      </c>
      <c r="T37" s="5" t="s">
        <v>338</v>
      </c>
      <c r="U37">
        <f t="shared" si="5"/>
        <v>0.71335538783209018</v>
      </c>
      <c r="V37">
        <f t="shared" si="6"/>
        <v>4.0741363549499559</v>
      </c>
      <c r="W37">
        <f t="shared" si="7"/>
        <v>3.7864542824981746</v>
      </c>
      <c r="X37">
        <f t="shared" si="8"/>
        <v>2.5637893451600862</v>
      </c>
      <c r="Y37">
        <f t="shared" si="9"/>
        <v>1.9257019417831684</v>
      </c>
      <c r="Z37">
        <f t="shared" si="10"/>
        <v>0.69314718055994529</v>
      </c>
    </row>
    <row r="38" spans="1:26" ht="16.5" x14ac:dyDescent="0.3">
      <c r="A38" s="9" t="s">
        <v>296</v>
      </c>
      <c r="B38" s="6" t="s">
        <v>400</v>
      </c>
      <c r="C38" s="9" t="s">
        <v>397</v>
      </c>
      <c r="D38" s="26" t="s">
        <v>32</v>
      </c>
      <c r="E38" s="5" t="s">
        <v>420</v>
      </c>
      <c r="F38" s="26">
        <v>27.646244491495363</v>
      </c>
      <c r="G38" s="26">
        <v>38.397561793743556</v>
      </c>
      <c r="H38" s="26">
        <v>8.6010538417985565</v>
      </c>
      <c r="I38" s="26">
        <v>4.6077074152492266</v>
      </c>
      <c r="J38" s="21">
        <v>3</v>
      </c>
      <c r="K38" s="26">
        <v>34.5</v>
      </c>
      <c r="L38" s="26">
        <f t="shared" si="0"/>
        <v>3.2554150357632166</v>
      </c>
      <c r="M38" s="26" t="s">
        <v>32</v>
      </c>
      <c r="N38" s="26">
        <f t="shared" si="1"/>
        <v>8.4923870498170846</v>
      </c>
      <c r="O38" s="26">
        <f t="shared" si="11"/>
        <v>11.79498201363484</v>
      </c>
      <c r="P38" s="26">
        <f t="shared" si="12"/>
        <v>2.6420759710542039</v>
      </c>
      <c r="Q38" s="26">
        <f t="shared" si="13"/>
        <v>1.4153978416361805</v>
      </c>
      <c r="R38">
        <v>0.9215414830498454</v>
      </c>
      <c r="T38" s="5" t="s">
        <v>32</v>
      </c>
      <c r="U38">
        <f t="shared" si="5"/>
        <v>1.1803197746791048</v>
      </c>
      <c r="V38">
        <f t="shared" si="6"/>
        <v>3.3194898956511603</v>
      </c>
      <c r="W38">
        <f t="shared" si="7"/>
        <v>3.6479939626231963</v>
      </c>
      <c r="X38">
        <f t="shared" si="8"/>
        <v>2.151884735496099</v>
      </c>
      <c r="Y38">
        <f t="shared" si="9"/>
        <v>1.5277304264231053</v>
      </c>
      <c r="Z38">
        <f t="shared" si="10"/>
        <v>1.0986122886681098</v>
      </c>
    </row>
    <row r="39" spans="1:26" ht="16.5" x14ac:dyDescent="0.3">
      <c r="A39" s="9" t="s">
        <v>296</v>
      </c>
      <c r="B39" s="6" t="s">
        <v>400</v>
      </c>
      <c r="C39" s="9" t="s">
        <v>397</v>
      </c>
      <c r="D39" s="26" t="s">
        <v>339</v>
      </c>
      <c r="E39" s="5" t="s">
        <v>416</v>
      </c>
      <c r="F39" s="26">
        <v>54.369018650144604</v>
      </c>
      <c r="G39" s="26">
        <v>37.333392806432627</v>
      </c>
      <c r="H39" s="26">
        <v>10.873803730028921</v>
      </c>
      <c r="I39" s="26">
        <v>7.9741227353545421</v>
      </c>
      <c r="J39" s="21">
        <v>2</v>
      </c>
      <c r="K39" s="26">
        <v>21</v>
      </c>
      <c r="L39" s="26">
        <f t="shared" si="0"/>
        <v>2.7589241763811208</v>
      </c>
      <c r="M39" s="26" t="s">
        <v>339</v>
      </c>
      <c r="N39" s="26">
        <f t="shared" si="1"/>
        <v>19.706601259865145</v>
      </c>
      <c r="O39" s="26">
        <f t="shared" si="11"/>
        <v>13.531866198440733</v>
      </c>
      <c r="P39" s="26">
        <f t="shared" si="12"/>
        <v>3.9413202519730293</v>
      </c>
      <c r="Q39" s="26">
        <f t="shared" si="13"/>
        <v>2.8903015181135547</v>
      </c>
      <c r="R39">
        <v>0.72492024866859472</v>
      </c>
      <c r="T39" s="5" t="s">
        <v>339</v>
      </c>
      <c r="U39">
        <f t="shared" si="5"/>
        <v>1.0148408125744743</v>
      </c>
      <c r="V39">
        <f t="shared" si="6"/>
        <v>3.9957944815217812</v>
      </c>
      <c r="W39">
        <f t="shared" si="7"/>
        <v>3.6198881756551615</v>
      </c>
      <c r="X39">
        <f t="shared" si="8"/>
        <v>2.3863565690876811</v>
      </c>
      <c r="Y39">
        <f t="shared" si="9"/>
        <v>2.0762016407838413</v>
      </c>
      <c r="Z39">
        <f t="shared" si="10"/>
        <v>0.69314718055994529</v>
      </c>
    </row>
    <row r="40" spans="1:26" ht="16.5" x14ac:dyDescent="0.3">
      <c r="A40" s="7" t="s">
        <v>296</v>
      </c>
      <c r="B40" s="6" t="s">
        <v>400</v>
      </c>
      <c r="C40" s="9" t="s">
        <v>397</v>
      </c>
      <c r="D40" s="26" t="s">
        <v>340</v>
      </c>
      <c r="E40" s="5" t="s">
        <v>416</v>
      </c>
      <c r="F40" s="26">
        <v>53.928857694084144</v>
      </c>
      <c r="G40" s="26">
        <v>36.493211973440395</v>
      </c>
      <c r="H40" s="26">
        <v>11.758923858108572</v>
      </c>
      <c r="I40" s="26">
        <v>6.6904221951307399</v>
      </c>
      <c r="J40" s="21">
        <v>2</v>
      </c>
      <c r="K40" s="26">
        <v>15</v>
      </c>
      <c r="L40" s="26">
        <f t="shared" si="0"/>
        <v>2.4662120743304703</v>
      </c>
      <c r="M40" s="26" t="s">
        <v>340</v>
      </c>
      <c r="N40" s="26">
        <f t="shared" si="1"/>
        <v>21.867080392396833</v>
      </c>
      <c r="O40" s="26">
        <f t="shared" si="11"/>
        <v>14.797272445982816</v>
      </c>
      <c r="P40" s="26">
        <f t="shared" si="12"/>
        <v>4.7680100103722411</v>
      </c>
      <c r="Q40" s="26">
        <f t="shared" si="13"/>
        <v>2.7128332817635168</v>
      </c>
      <c r="R40">
        <v>0.81096026607645333</v>
      </c>
      <c r="T40" s="5" t="s">
        <v>340</v>
      </c>
      <c r="U40">
        <f t="shared" si="5"/>
        <v>0.90268340036740347</v>
      </c>
      <c r="V40">
        <f t="shared" si="6"/>
        <v>3.9876657278543504</v>
      </c>
      <c r="W40">
        <f t="shared" si="7"/>
        <v>3.5971262699628617</v>
      </c>
      <c r="X40">
        <f t="shared" si="8"/>
        <v>2.4646124296190703</v>
      </c>
      <c r="Y40">
        <f t="shared" si="9"/>
        <v>1.9006769805391315</v>
      </c>
      <c r="Z40">
        <f t="shared" si="10"/>
        <v>0.69314718055994529</v>
      </c>
    </row>
    <row r="41" spans="1:26" ht="16.5" x14ac:dyDescent="0.3">
      <c r="A41" s="9" t="s">
        <v>296</v>
      </c>
      <c r="B41" s="9" t="s">
        <v>401</v>
      </c>
      <c r="C41" s="9" t="s">
        <v>397</v>
      </c>
      <c r="D41" s="26" t="s">
        <v>48</v>
      </c>
      <c r="E41" s="5" t="s">
        <v>414</v>
      </c>
      <c r="F41" s="26">
        <v>23.897258850216229</v>
      </c>
      <c r="G41" s="26">
        <v>26.708701067888729</v>
      </c>
      <c r="H41" s="26">
        <v>7.0286055441812438</v>
      </c>
      <c r="I41" s="26">
        <v>5.0605959918104961</v>
      </c>
      <c r="J41" s="21">
        <v>2.5</v>
      </c>
      <c r="K41" s="26">
        <v>45</v>
      </c>
      <c r="L41" s="26">
        <f t="shared" si="0"/>
        <v>3.5568933044900626</v>
      </c>
      <c r="M41" s="26" t="s">
        <v>48</v>
      </c>
      <c r="N41" s="26">
        <f t="shared" si="1"/>
        <v>6.7185762418145636</v>
      </c>
      <c r="O41" s="26">
        <f t="shared" si="11"/>
        <v>7.5089969761456894</v>
      </c>
      <c r="P41" s="26">
        <f t="shared" si="12"/>
        <v>1.9760518358278127</v>
      </c>
      <c r="Q41" s="26">
        <f t="shared" si="13"/>
        <v>1.4227573217960254</v>
      </c>
      <c r="R41">
        <v>0.70286055441812445</v>
      </c>
      <c r="T41" s="5" t="s">
        <v>48</v>
      </c>
      <c r="U41">
        <f t="shared" si="5"/>
        <v>1.2688874965901065</v>
      </c>
      <c r="V41">
        <f t="shared" si="6"/>
        <v>3.17376375990021</v>
      </c>
      <c r="W41">
        <f t="shared" si="7"/>
        <v>3.2849893950104345</v>
      </c>
      <c r="X41">
        <f t="shared" si="8"/>
        <v>1.9499883282780941</v>
      </c>
      <c r="Y41">
        <f t="shared" si="9"/>
        <v>1.6214842613060583</v>
      </c>
      <c r="Z41">
        <f t="shared" si="10"/>
        <v>0.91629073187415511</v>
      </c>
    </row>
    <row r="42" spans="1:26" ht="16.5" x14ac:dyDescent="0.3">
      <c r="A42" s="9" t="s">
        <v>296</v>
      </c>
      <c r="B42" s="9" t="s">
        <v>401</v>
      </c>
      <c r="C42" s="9" t="s">
        <v>397</v>
      </c>
      <c r="D42" s="26" t="s">
        <v>49</v>
      </c>
      <c r="E42" s="5" t="s">
        <v>414</v>
      </c>
      <c r="F42" s="26">
        <v>22.660653397708192</v>
      </c>
      <c r="G42" s="26">
        <v>25.493235072421715</v>
      </c>
      <c r="H42" s="26">
        <v>7.0814541867838106</v>
      </c>
      <c r="I42" s="26">
        <v>4.5321306795416385</v>
      </c>
      <c r="J42" s="21">
        <v>2.5</v>
      </c>
      <c r="K42" s="26">
        <v>44</v>
      </c>
      <c r="L42" s="26">
        <f t="shared" si="0"/>
        <v>3.5303483353260625</v>
      </c>
      <c r="M42" s="26" t="s">
        <v>49</v>
      </c>
      <c r="N42" s="26">
        <f t="shared" si="1"/>
        <v>6.4188151551382981</v>
      </c>
      <c r="O42" s="26">
        <f t="shared" si="11"/>
        <v>7.2211670495305853</v>
      </c>
      <c r="P42" s="26">
        <f t="shared" si="12"/>
        <v>2.0058797359807183</v>
      </c>
      <c r="Q42" s="26">
        <f t="shared" si="13"/>
        <v>1.2837630310276595</v>
      </c>
      <c r="R42">
        <v>0.70814541867838099</v>
      </c>
      <c r="T42" s="5" t="s">
        <v>49</v>
      </c>
      <c r="U42">
        <f t="shared" si="5"/>
        <v>1.2613965446394202</v>
      </c>
      <c r="V42">
        <f t="shared" si="6"/>
        <v>3.1206300900344615</v>
      </c>
      <c r="W42">
        <f t="shared" si="7"/>
        <v>3.2384131256908448</v>
      </c>
      <c r="X42">
        <f t="shared" si="8"/>
        <v>1.9574792802287806</v>
      </c>
      <c r="Y42">
        <f t="shared" si="9"/>
        <v>1.511192177600361</v>
      </c>
      <c r="Z42">
        <f t="shared" si="10"/>
        <v>0.91629073187415511</v>
      </c>
    </row>
    <row r="43" spans="1:26" ht="16.5" x14ac:dyDescent="0.3">
      <c r="A43" s="9" t="s">
        <v>296</v>
      </c>
      <c r="B43" s="9" t="s">
        <v>401</v>
      </c>
      <c r="C43" s="9" t="s">
        <v>397</v>
      </c>
      <c r="D43" s="26" t="s">
        <v>50</v>
      </c>
      <c r="E43" s="5" t="s">
        <v>417</v>
      </c>
      <c r="F43" s="26">
        <v>38.097625247236792</v>
      </c>
      <c r="G43" s="26">
        <v>31.748021039363991</v>
      </c>
      <c r="H43" s="26">
        <v>7.3020448390537185</v>
      </c>
      <c r="I43" s="26">
        <v>4.762203155904599</v>
      </c>
      <c r="J43" s="21">
        <v>6</v>
      </c>
      <c r="K43" s="26">
        <v>250</v>
      </c>
      <c r="L43" s="26">
        <f t="shared" si="0"/>
        <v>6.2996052494743653</v>
      </c>
      <c r="M43" s="26" t="s">
        <v>50</v>
      </c>
      <c r="N43" s="26">
        <f t="shared" si="1"/>
        <v>6.0476210394953922</v>
      </c>
      <c r="O43" s="26">
        <f t="shared" si="11"/>
        <v>5.0396841995794937</v>
      </c>
      <c r="P43" s="26">
        <f t="shared" si="12"/>
        <v>1.1591273659032835</v>
      </c>
      <c r="Q43" s="26">
        <f t="shared" si="13"/>
        <v>0.75595262993692403</v>
      </c>
      <c r="R43">
        <v>0.95244063118091982</v>
      </c>
      <c r="T43" s="5" t="s">
        <v>50</v>
      </c>
      <c r="U43">
        <f t="shared" si="5"/>
        <v>1.8404869726207487</v>
      </c>
      <c r="V43">
        <f t="shared" si="6"/>
        <v>3.6401519507212425</v>
      </c>
      <c r="W43">
        <f t="shared" si="7"/>
        <v>3.4578303939272881</v>
      </c>
      <c r="X43">
        <f t="shared" si="8"/>
        <v>1.9881544238683464</v>
      </c>
      <c r="Y43">
        <f t="shared" si="9"/>
        <v>1.5607104090414068</v>
      </c>
      <c r="Z43">
        <f t="shared" si="10"/>
        <v>1.791759469228055</v>
      </c>
    </row>
    <row r="44" spans="1:26" ht="16.5" x14ac:dyDescent="0.3">
      <c r="A44" s="9" t="s">
        <v>296</v>
      </c>
      <c r="B44" s="9" t="s">
        <v>401</v>
      </c>
      <c r="C44" s="9" t="s">
        <v>397</v>
      </c>
      <c r="D44" s="26" t="s">
        <v>51</v>
      </c>
      <c r="E44" s="5" t="s">
        <v>414</v>
      </c>
      <c r="F44" s="26">
        <v>22.605269691129745</v>
      </c>
      <c r="G44" s="26">
        <v>32.682317625729752</v>
      </c>
      <c r="H44" s="26">
        <v>7.0811688189081137</v>
      </c>
      <c r="I44" s="26">
        <v>4.3576423500973007</v>
      </c>
      <c r="J44" s="21">
        <v>3</v>
      </c>
      <c r="K44" s="26">
        <v>49.5</v>
      </c>
      <c r="L44" s="26">
        <f t="shared" si="0"/>
        <v>3.671710231024981</v>
      </c>
      <c r="M44" s="26" t="s">
        <v>51</v>
      </c>
      <c r="N44" s="26">
        <f t="shared" si="1"/>
        <v>6.1566050338398686</v>
      </c>
      <c r="O44" s="26">
        <f t="shared" si="11"/>
        <v>8.9011157115757147</v>
      </c>
      <c r="P44" s="26">
        <f t="shared" si="12"/>
        <v>1.9285750708414049</v>
      </c>
      <c r="Q44" s="26">
        <f t="shared" si="13"/>
        <v>1.1868154282100953</v>
      </c>
      <c r="R44">
        <v>0.81705794064324389</v>
      </c>
      <c r="T44" s="5" t="s">
        <v>51</v>
      </c>
      <c r="U44">
        <f t="shared" si="5"/>
        <v>1.3006575565248815</v>
      </c>
      <c r="V44">
        <f t="shared" si="6"/>
        <v>3.1181830512717164</v>
      </c>
      <c r="W44">
        <f t="shared" si="7"/>
        <v>3.4868341862571643</v>
      </c>
      <c r="X44">
        <f t="shared" si="8"/>
        <v>1.9574389814966007</v>
      </c>
      <c r="Y44">
        <f t="shared" si="9"/>
        <v>1.4719311657148999</v>
      </c>
      <c r="Z44">
        <f t="shared" si="10"/>
        <v>1.0986122886681098</v>
      </c>
    </row>
    <row r="45" spans="1:26" ht="16.5" x14ac:dyDescent="0.3">
      <c r="A45" s="9" t="s">
        <v>296</v>
      </c>
      <c r="B45" s="9" t="s">
        <v>401</v>
      </c>
      <c r="C45" s="9" t="s">
        <v>397</v>
      </c>
      <c r="D45" s="26" t="s">
        <v>52</v>
      </c>
      <c r="E45" s="5" t="s">
        <v>414</v>
      </c>
      <c r="F45" s="26">
        <v>24.076944235064953</v>
      </c>
      <c r="G45" s="26">
        <v>33.990980096562289</v>
      </c>
      <c r="H45" s="26">
        <v>7.6479705217265153</v>
      </c>
      <c r="I45" s="26">
        <v>4.8153888470129909</v>
      </c>
      <c r="J45" s="21">
        <v>3</v>
      </c>
      <c r="K45" s="26">
        <v>44</v>
      </c>
      <c r="L45" s="26">
        <f t="shared" si="0"/>
        <v>3.5303483353260625</v>
      </c>
      <c r="M45" s="26" t="s">
        <v>52</v>
      </c>
      <c r="N45" s="26">
        <f t="shared" si="1"/>
        <v>6.8199911023344413</v>
      </c>
      <c r="O45" s="26">
        <f t="shared" si="11"/>
        <v>9.6282227327074477</v>
      </c>
      <c r="P45" s="26">
        <f t="shared" si="12"/>
        <v>2.1663501148591755</v>
      </c>
      <c r="Q45" s="26">
        <f t="shared" si="13"/>
        <v>1.3639982204668883</v>
      </c>
      <c r="R45">
        <v>0.84977450241405728</v>
      </c>
      <c r="T45" s="5" t="s">
        <v>52</v>
      </c>
      <c r="U45">
        <f t="shared" si="5"/>
        <v>1.2613965446394202</v>
      </c>
      <c r="V45">
        <f t="shared" si="6"/>
        <v>3.181254711850896</v>
      </c>
      <c r="W45">
        <f t="shared" si="7"/>
        <v>3.5260951981426256</v>
      </c>
      <c r="X45">
        <f t="shared" si="8"/>
        <v>2.0344403213649089</v>
      </c>
      <c r="Y45">
        <f t="shared" si="9"/>
        <v>1.5718167994167958</v>
      </c>
      <c r="Z45">
        <f t="shared" si="10"/>
        <v>1.0986122886681098</v>
      </c>
    </row>
    <row r="46" spans="1:26" ht="16.5" x14ac:dyDescent="0.3">
      <c r="A46" s="9" t="s">
        <v>296</v>
      </c>
      <c r="B46" s="9" t="s">
        <v>401</v>
      </c>
      <c r="C46" s="9" t="s">
        <v>397</v>
      </c>
      <c r="D46" s="26" t="s">
        <v>53</v>
      </c>
      <c r="E46" s="5" t="s">
        <v>414</v>
      </c>
      <c r="F46" s="26">
        <v>27.123637987722862</v>
      </c>
      <c r="G46" s="26">
        <v>31.176595388187199</v>
      </c>
      <c r="H46" s="26">
        <v>8.4176807548105437</v>
      </c>
      <c r="I46" s="26">
        <v>4.6764893082280796</v>
      </c>
      <c r="J46" s="21">
        <v>3</v>
      </c>
      <c r="K46" s="26">
        <v>33</v>
      </c>
      <c r="L46" s="26">
        <f t="shared" si="0"/>
        <v>3.2075343299958265</v>
      </c>
      <c r="M46" s="26" t="s">
        <v>53</v>
      </c>
      <c r="N46" s="26">
        <f t="shared" si="1"/>
        <v>8.4562268699889973</v>
      </c>
      <c r="O46" s="26">
        <f t="shared" si="11"/>
        <v>9.7198009999873527</v>
      </c>
      <c r="P46" s="26">
        <f t="shared" si="12"/>
        <v>2.6243462699965852</v>
      </c>
      <c r="Q46" s="26">
        <f t="shared" si="13"/>
        <v>1.4579701499981028</v>
      </c>
      <c r="R46">
        <v>0.9352978616456159</v>
      </c>
      <c r="T46" s="5" t="s">
        <v>53</v>
      </c>
      <c r="U46">
        <f t="shared" si="5"/>
        <v>1.1655025204888267</v>
      </c>
      <c r="V46">
        <f t="shared" si="6"/>
        <v>3.300405598165757</v>
      </c>
      <c r="W46">
        <f t="shared" si="7"/>
        <v>3.4396676654992646</v>
      </c>
      <c r="X46">
        <f t="shared" si="8"/>
        <v>2.1303343455155024</v>
      </c>
      <c r="Y46">
        <f t="shared" si="9"/>
        <v>1.5425476806133833</v>
      </c>
      <c r="Z46">
        <f t="shared" si="10"/>
        <v>1.0986122886681098</v>
      </c>
    </row>
    <row r="47" spans="1:26" ht="16.5" x14ac:dyDescent="0.3">
      <c r="A47" s="9" t="s">
        <v>296</v>
      </c>
      <c r="B47" s="9" t="s">
        <v>401</v>
      </c>
      <c r="C47" s="9" t="s">
        <v>397</v>
      </c>
      <c r="D47" s="26" t="s">
        <v>341</v>
      </c>
      <c r="E47" s="5" t="s">
        <v>416</v>
      </c>
      <c r="F47" s="26">
        <v>44.459374613594129</v>
      </c>
      <c r="G47" s="26">
        <v>29.069591093503853</v>
      </c>
      <c r="H47" s="26">
        <v>8.5498797333834862</v>
      </c>
      <c r="I47" s="26">
        <v>5.1299278400300921</v>
      </c>
      <c r="J47" s="21">
        <v>1</v>
      </c>
      <c r="K47" s="26">
        <v>25</v>
      </c>
      <c r="L47" s="26">
        <f t="shared" si="0"/>
        <v>2.9240177382128656</v>
      </c>
      <c r="M47" s="26" t="s">
        <v>341</v>
      </c>
      <c r="N47" s="26">
        <f t="shared" si="1"/>
        <v>15.204892238706908</v>
      </c>
      <c r="O47" s="26">
        <f t="shared" si="11"/>
        <v>9.9416603099237477</v>
      </c>
      <c r="P47" s="26">
        <f t="shared" si="12"/>
        <v>2.9240177382128669</v>
      </c>
      <c r="Q47" s="26">
        <f t="shared" si="13"/>
        <v>1.7544106429277202</v>
      </c>
      <c r="R47">
        <v>0.34199518933533946</v>
      </c>
      <c r="T47" s="5" t="s">
        <v>341</v>
      </c>
      <c r="U47">
        <f t="shared" si="5"/>
        <v>1.0729586082894</v>
      </c>
      <c r="V47">
        <f t="shared" si="6"/>
        <v>3.7945758421661822</v>
      </c>
      <c r="W47">
        <f t="shared" si="7"/>
        <v>3.3696926482009162</v>
      </c>
      <c r="X47">
        <f t="shared" si="8"/>
        <v>2.1459172165788005</v>
      </c>
      <c r="Y47">
        <f t="shared" si="9"/>
        <v>1.63509159281281</v>
      </c>
      <c r="Z47">
        <f t="shared" si="10"/>
        <v>0</v>
      </c>
    </row>
    <row r="48" spans="1:26" ht="16.5" x14ac:dyDescent="0.3">
      <c r="A48" s="9" t="s">
        <v>296</v>
      </c>
      <c r="B48" s="9" t="s">
        <v>401</v>
      </c>
      <c r="C48" s="9" t="s">
        <v>397</v>
      </c>
      <c r="D48" s="26" t="s">
        <v>55</v>
      </c>
      <c r="E48" s="5" t="s">
        <v>414</v>
      </c>
      <c r="F48" s="26">
        <v>27.983342321808763</v>
      </c>
      <c r="G48" s="26">
        <v>28.337561844869633</v>
      </c>
      <c r="H48" s="26">
        <v>9.2097075995826305</v>
      </c>
      <c r="I48" s="26">
        <v>5.3132928459130557</v>
      </c>
      <c r="J48" s="21">
        <v>2</v>
      </c>
      <c r="K48" s="26">
        <v>22.5</v>
      </c>
      <c r="L48" s="26">
        <f t="shared" si="0"/>
        <v>2.8231080866430851</v>
      </c>
      <c r="M48" s="26" t="s">
        <v>55</v>
      </c>
      <c r="N48" s="26">
        <f t="shared" si="1"/>
        <v>9.9122461708801701</v>
      </c>
      <c r="O48" s="26">
        <f t="shared" si="11"/>
        <v>10.03771764139764</v>
      </c>
      <c r="P48" s="26">
        <f t="shared" si="12"/>
        <v>3.2622582334542329</v>
      </c>
      <c r="Q48" s="26">
        <f t="shared" si="13"/>
        <v>1.8820720577620573</v>
      </c>
      <c r="R48">
        <v>0.7084390461217408</v>
      </c>
      <c r="T48" s="5" t="s">
        <v>55</v>
      </c>
      <c r="U48">
        <f t="shared" si="5"/>
        <v>1.0378384364034581</v>
      </c>
      <c r="V48">
        <f t="shared" si="6"/>
        <v>3.3316094160635634</v>
      </c>
      <c r="W48">
        <f t="shared" si="7"/>
        <v>3.3441881982704236</v>
      </c>
      <c r="X48">
        <f t="shared" si="8"/>
        <v>2.2202581016180241</v>
      </c>
      <c r="Y48">
        <f t="shared" si="9"/>
        <v>1.670211764698752</v>
      </c>
      <c r="Z48">
        <f t="shared" si="10"/>
        <v>0.69314718055994529</v>
      </c>
    </row>
    <row r="49" spans="1:26" ht="16.5" x14ac:dyDescent="0.3">
      <c r="A49" s="9" t="s">
        <v>296</v>
      </c>
      <c r="B49" s="9" t="s">
        <v>401</v>
      </c>
      <c r="C49" s="9" t="s">
        <v>397</v>
      </c>
      <c r="D49" s="26" t="s">
        <v>56</v>
      </c>
      <c r="E49" s="5" t="s">
        <v>419</v>
      </c>
      <c r="F49" s="26">
        <v>39.479925473115159</v>
      </c>
      <c r="G49" s="26">
        <v>32.30175720527604</v>
      </c>
      <c r="H49" s="26">
        <v>8.6138019214069441</v>
      </c>
      <c r="I49" s="26">
        <v>5.0247177874873836</v>
      </c>
      <c r="J49" s="21">
        <v>1</v>
      </c>
      <c r="K49" s="26">
        <v>73</v>
      </c>
      <c r="L49" s="26">
        <f t="shared" si="0"/>
        <v>4.179339196381231</v>
      </c>
      <c r="M49" s="26" t="s">
        <v>56</v>
      </c>
      <c r="N49" s="26">
        <f t="shared" si="1"/>
        <v>9.4464516082589522</v>
      </c>
      <c r="O49" s="26">
        <f t="shared" si="11"/>
        <v>7.7289149522118707</v>
      </c>
      <c r="P49" s="26">
        <f t="shared" si="12"/>
        <v>2.061043987256499</v>
      </c>
      <c r="Q49" s="26">
        <f t="shared" si="13"/>
        <v>1.2022756592329575</v>
      </c>
      <c r="R49">
        <v>0.23927227559463732</v>
      </c>
      <c r="T49" s="5" t="s">
        <v>56</v>
      </c>
      <c r="U49">
        <f t="shared" si="5"/>
        <v>1.4301531470494635</v>
      </c>
      <c r="V49">
        <f t="shared" si="6"/>
        <v>3.6757923268511172</v>
      </c>
      <c r="W49">
        <f t="shared" si="7"/>
        <v>3.4751216313889661</v>
      </c>
      <c r="X49">
        <f t="shared" si="8"/>
        <v>2.1533657914066464</v>
      </c>
      <c r="Y49">
        <f t="shared" si="9"/>
        <v>1.6143692906739595</v>
      </c>
      <c r="Z49">
        <f t="shared" si="10"/>
        <v>0</v>
      </c>
    </row>
    <row r="50" spans="1:26" ht="16.5" x14ac:dyDescent="0.3">
      <c r="A50" s="9" t="s">
        <v>296</v>
      </c>
      <c r="B50" s="9" t="s">
        <v>401</v>
      </c>
      <c r="C50" s="9" t="s">
        <v>397</v>
      </c>
      <c r="D50" s="26" t="s">
        <v>342</v>
      </c>
      <c r="E50" s="5" t="s">
        <v>416</v>
      </c>
      <c r="F50" s="26">
        <v>44.220135168784282</v>
      </c>
      <c r="G50" s="26">
        <v>32.621411190086761</v>
      </c>
      <c r="H50" s="26">
        <v>9.0615031083574351</v>
      </c>
      <c r="I50" s="26">
        <v>5.4369018650144607</v>
      </c>
      <c r="J50" s="21">
        <v>1</v>
      </c>
      <c r="K50" s="26">
        <v>21</v>
      </c>
      <c r="L50" s="26">
        <f t="shared" si="0"/>
        <v>2.7589241763811208</v>
      </c>
      <c r="M50" s="26" t="s">
        <v>342</v>
      </c>
      <c r="N50" s="26">
        <f t="shared" si="1"/>
        <v>16.028035691356987</v>
      </c>
      <c r="O50" s="26">
        <f t="shared" si="11"/>
        <v>11.823960755919087</v>
      </c>
      <c r="P50" s="26">
        <f t="shared" si="12"/>
        <v>3.284433543310858</v>
      </c>
      <c r="Q50" s="26">
        <f t="shared" si="13"/>
        <v>1.9706601259865146</v>
      </c>
      <c r="R50">
        <v>0.36246012433429736</v>
      </c>
      <c r="T50" s="5" t="s">
        <v>342</v>
      </c>
      <c r="U50">
        <f t="shared" si="5"/>
        <v>1.0148408125744743</v>
      </c>
      <c r="V50">
        <f t="shared" si="6"/>
        <v>3.7891802321587824</v>
      </c>
      <c r="W50">
        <f t="shared" si="7"/>
        <v>3.4849688577557907</v>
      </c>
      <c r="X50">
        <f t="shared" si="8"/>
        <v>2.2040350122937267</v>
      </c>
      <c r="Y50">
        <f t="shared" si="9"/>
        <v>1.6932093885277357</v>
      </c>
      <c r="Z50">
        <f t="shared" si="10"/>
        <v>0</v>
      </c>
    </row>
    <row r="51" spans="1:26" ht="16.5" x14ac:dyDescent="0.3">
      <c r="A51" t="s">
        <v>296</v>
      </c>
      <c r="B51" s="9" t="s">
        <v>401</v>
      </c>
      <c r="C51" s="9" t="s">
        <v>397</v>
      </c>
      <c r="D51" s="26" t="s">
        <v>39</v>
      </c>
      <c r="E51" s="5" t="s">
        <v>414</v>
      </c>
      <c r="F51" s="26">
        <v>25.746383589483461</v>
      </c>
      <c r="G51" s="26">
        <v>32.182979486854329</v>
      </c>
      <c r="H51" s="26">
        <v>6.4365958973708652</v>
      </c>
      <c r="I51" s="26">
        <v>4.8274469230281492</v>
      </c>
      <c r="J51" s="21">
        <v>2</v>
      </c>
      <c r="K51" s="26">
        <v>30</v>
      </c>
      <c r="L51" s="26">
        <f t="shared" si="0"/>
        <v>3.1072325059538586</v>
      </c>
      <c r="M51" s="26" t="s">
        <v>39</v>
      </c>
      <c r="N51" s="26">
        <f t="shared" si="1"/>
        <v>8.2859533492102919</v>
      </c>
      <c r="O51" s="26">
        <f t="shared" si="11"/>
        <v>10.357441686512866</v>
      </c>
      <c r="P51" s="26">
        <f t="shared" si="12"/>
        <v>2.071488337302573</v>
      </c>
      <c r="Q51" s="26">
        <f t="shared" si="13"/>
        <v>1.5536162529769297</v>
      </c>
      <c r="R51">
        <v>0.64365958973708659</v>
      </c>
      <c r="T51" s="5" t="s">
        <v>39</v>
      </c>
      <c r="U51">
        <f t="shared" si="5"/>
        <v>1.1337324605540517</v>
      </c>
      <c r="V51">
        <f t="shared" si="6"/>
        <v>3.2482941741198297</v>
      </c>
      <c r="W51">
        <f t="shared" si="7"/>
        <v>3.4714377254340398</v>
      </c>
      <c r="X51">
        <f t="shared" si="8"/>
        <v>1.8619998129999393</v>
      </c>
      <c r="Y51">
        <f t="shared" si="9"/>
        <v>1.5743177405481583</v>
      </c>
      <c r="Z51">
        <f t="shared" si="10"/>
        <v>0.69314718055994529</v>
      </c>
    </row>
    <row r="52" spans="1:26" ht="16.5" x14ac:dyDescent="0.3">
      <c r="A52" s="9" t="s">
        <v>296</v>
      </c>
      <c r="B52" s="9" t="s">
        <v>401</v>
      </c>
      <c r="C52" s="9" t="s">
        <v>397</v>
      </c>
      <c r="D52" s="26" t="s">
        <v>58</v>
      </c>
      <c r="E52" s="5" t="s">
        <v>414</v>
      </c>
      <c r="F52" s="26">
        <v>21.288674558597158</v>
      </c>
      <c r="G52" s="26">
        <v>28.768479133239403</v>
      </c>
      <c r="H52" s="26">
        <v>7.1921197833098507</v>
      </c>
      <c r="I52" s="26">
        <v>4.8906414526506987</v>
      </c>
      <c r="J52" s="21">
        <v>3</v>
      </c>
      <c r="K52" s="26">
        <v>42</v>
      </c>
      <c r="L52" s="26">
        <f t="shared" si="0"/>
        <v>3.4760266448864496</v>
      </c>
      <c r="M52" s="26" t="s">
        <v>58</v>
      </c>
      <c r="N52" s="26">
        <f t="shared" si="1"/>
        <v>6.1244278981332689</v>
      </c>
      <c r="O52" s="26">
        <f t="shared" si="11"/>
        <v>8.2762539163963087</v>
      </c>
      <c r="P52" s="26">
        <f t="shared" si="12"/>
        <v>2.0690634790990772</v>
      </c>
      <c r="Q52" s="26">
        <f t="shared" si="13"/>
        <v>1.4069631657873727</v>
      </c>
      <c r="R52">
        <v>0.8630543739971821</v>
      </c>
      <c r="T52" s="5" t="s">
        <v>58</v>
      </c>
      <c r="U52">
        <f t="shared" si="5"/>
        <v>1.2458898727611227</v>
      </c>
      <c r="V52">
        <f t="shared" si="6"/>
        <v>3.0581752204430468</v>
      </c>
      <c r="W52">
        <f t="shared" si="7"/>
        <v>3.3592803132269684</v>
      </c>
      <c r="X52">
        <f t="shared" si="8"/>
        <v>1.9729859521070781</v>
      </c>
      <c r="Y52">
        <f t="shared" si="9"/>
        <v>1.5873234712950934</v>
      </c>
      <c r="Z52">
        <f t="shared" si="10"/>
        <v>1.0986122886681098</v>
      </c>
    </row>
    <row r="53" spans="1:26" ht="16.5" x14ac:dyDescent="0.3">
      <c r="A53" s="10" t="s">
        <v>297</v>
      </c>
      <c r="B53" s="9" t="s">
        <v>401</v>
      </c>
      <c r="C53" s="9" t="s">
        <v>397</v>
      </c>
      <c r="D53" t="s">
        <v>362</v>
      </c>
      <c r="E53" s="5" t="s">
        <v>416</v>
      </c>
      <c r="F53">
        <v>43.495214920115686</v>
      </c>
      <c r="G53">
        <v>28.996809946743788</v>
      </c>
      <c r="H53">
        <v>9.0615031083574351</v>
      </c>
      <c r="I53">
        <v>5.4369018650144607</v>
      </c>
      <c r="J53" s="21">
        <v>1</v>
      </c>
      <c r="K53">
        <v>21</v>
      </c>
      <c r="L53" s="26">
        <f t="shared" si="0"/>
        <v>2.7589241763811208</v>
      </c>
      <c r="M53" t="s">
        <v>362</v>
      </c>
      <c r="N53" s="26">
        <f t="shared" si="1"/>
        <v>15.765281007892117</v>
      </c>
      <c r="O53" s="26">
        <f t="shared" si="11"/>
        <v>10.510187338594744</v>
      </c>
      <c r="P53" s="26">
        <f t="shared" si="12"/>
        <v>3.284433543310858</v>
      </c>
      <c r="Q53" s="26">
        <f t="shared" si="13"/>
        <v>1.9706601259865146</v>
      </c>
      <c r="R53">
        <v>0.36246012433429736</v>
      </c>
      <c r="T53" s="5" t="s">
        <v>362</v>
      </c>
      <c r="U53">
        <f t="shared" si="5"/>
        <v>1.0148408125744743</v>
      </c>
      <c r="V53">
        <f t="shared" si="6"/>
        <v>3.7726509302075715</v>
      </c>
      <c r="W53">
        <f t="shared" si="7"/>
        <v>3.3671858220994073</v>
      </c>
      <c r="X53">
        <f t="shared" si="8"/>
        <v>2.2040350122937267</v>
      </c>
      <c r="Y53">
        <f t="shared" si="9"/>
        <v>1.6932093885277357</v>
      </c>
      <c r="Z53">
        <f t="shared" si="10"/>
        <v>0</v>
      </c>
    </row>
    <row r="54" spans="1:26" ht="16.5" x14ac:dyDescent="0.3">
      <c r="A54" s="9" t="s">
        <v>296</v>
      </c>
      <c r="B54" s="9" t="s">
        <v>401</v>
      </c>
      <c r="C54" s="9" t="s">
        <v>397</v>
      </c>
      <c r="D54" s="26" t="s">
        <v>60</v>
      </c>
      <c r="E54" s="5" t="s">
        <v>414</v>
      </c>
      <c r="F54" s="26">
        <v>27.116530397779975</v>
      </c>
      <c r="G54" s="26">
        <v>31.398087829008393</v>
      </c>
      <c r="H54" s="26">
        <v>7.1359290520473619</v>
      </c>
      <c r="I54" s="26">
        <v>5.7087432416378894</v>
      </c>
      <c r="J54" s="21">
        <v>2</v>
      </c>
      <c r="K54" s="26">
        <v>43</v>
      </c>
      <c r="L54" s="26">
        <f t="shared" si="0"/>
        <v>3.5033980603867239</v>
      </c>
      <c r="M54" s="26" t="s">
        <v>60</v>
      </c>
      <c r="N54" s="26">
        <f t="shared" si="1"/>
        <v>7.740065482249741</v>
      </c>
      <c r="O54" s="26">
        <f t="shared" si="11"/>
        <v>8.9621810847102275</v>
      </c>
      <c r="P54" s="26">
        <f t="shared" si="12"/>
        <v>2.0368593374341426</v>
      </c>
      <c r="Q54" s="26">
        <f t="shared" si="13"/>
        <v>1.6294874699473139</v>
      </c>
      <c r="R54">
        <v>0.57087432416378892</v>
      </c>
      <c r="T54" s="5" t="s">
        <v>60</v>
      </c>
      <c r="U54">
        <f t="shared" si="5"/>
        <v>1.2537333718978541</v>
      </c>
      <c r="V54">
        <f t="shared" si="6"/>
        <v>3.3001435197026869</v>
      </c>
      <c r="W54">
        <f t="shared" si="7"/>
        <v>3.4467469938945623</v>
      </c>
      <c r="X54">
        <f t="shared" si="8"/>
        <v>1.9651424529703467</v>
      </c>
      <c r="Y54">
        <f t="shared" si="9"/>
        <v>1.741998901656137</v>
      </c>
      <c r="Z54">
        <f t="shared" si="10"/>
        <v>0.69314718055994529</v>
      </c>
    </row>
    <row r="55" spans="1:26" ht="16.5" x14ac:dyDescent="0.3">
      <c r="A55" s="10" t="s">
        <v>297</v>
      </c>
      <c r="B55" s="9" t="s">
        <v>401</v>
      </c>
      <c r="C55" s="9" t="s">
        <v>397</v>
      </c>
      <c r="D55" t="s">
        <v>363</v>
      </c>
      <c r="E55" s="5" t="s">
        <v>416</v>
      </c>
      <c r="F55">
        <v>42.722204153411973</v>
      </c>
      <c r="G55">
        <v>31.479518849882503</v>
      </c>
      <c r="H55">
        <v>9.3689044196078886</v>
      </c>
      <c r="I55">
        <v>5.6213426517647331</v>
      </c>
      <c r="J55" s="21">
        <v>1</v>
      </c>
      <c r="K55">
        <v>19</v>
      </c>
      <c r="L55" s="26">
        <f t="shared" si="0"/>
        <v>2.6684016487219444</v>
      </c>
      <c r="M55" t="s">
        <v>363</v>
      </c>
      <c r="N55" s="26">
        <f t="shared" si="1"/>
        <v>16.010409892331676</v>
      </c>
      <c r="O55" s="26">
        <f t="shared" si="11"/>
        <v>11.797144131191759</v>
      </c>
      <c r="P55" s="26">
        <f t="shared" si="12"/>
        <v>3.5110548009499287</v>
      </c>
      <c r="Q55" s="26">
        <f t="shared" si="13"/>
        <v>2.1066328805699572</v>
      </c>
      <c r="R55">
        <v>0.3747561767843155</v>
      </c>
      <c r="T55" s="5" t="s">
        <v>363</v>
      </c>
      <c r="U55">
        <f t="shared" si="5"/>
        <v>0.98147965972214668</v>
      </c>
      <c r="V55">
        <f t="shared" si="6"/>
        <v>3.7547187886723488</v>
      </c>
      <c r="W55">
        <f t="shared" si="7"/>
        <v>3.4493371391211669</v>
      </c>
      <c r="X55">
        <f t="shared" si="8"/>
        <v>2.2373961651460541</v>
      </c>
      <c r="Y55">
        <f t="shared" si="9"/>
        <v>1.7265705413800634</v>
      </c>
      <c r="Z55">
        <f t="shared" si="10"/>
        <v>0</v>
      </c>
    </row>
    <row r="56" spans="1:26" ht="16.5" x14ac:dyDescent="0.3">
      <c r="A56" s="9" t="s">
        <v>296</v>
      </c>
      <c r="B56" s="9" t="s">
        <v>401</v>
      </c>
      <c r="C56" s="9" t="s">
        <v>397</v>
      </c>
      <c r="D56" s="26" t="s">
        <v>343</v>
      </c>
      <c r="E56" s="5" t="s">
        <v>416</v>
      </c>
      <c r="F56" s="26">
        <v>45.324131824479117</v>
      </c>
      <c r="G56" s="26">
        <v>32.119463497662366</v>
      </c>
      <c r="H56" s="26">
        <v>8.9220731937951019</v>
      </c>
      <c r="I56" s="26">
        <v>5.7101268440288653</v>
      </c>
      <c r="J56" s="21">
        <v>1</v>
      </c>
      <c r="K56" s="26">
        <v>22</v>
      </c>
      <c r="L56" s="26">
        <f t="shared" si="0"/>
        <v>2.8020393306553872</v>
      </c>
      <c r="M56" s="26" t="s">
        <v>343</v>
      </c>
      <c r="N56" s="26">
        <f t="shared" si="1"/>
        <v>16.175408863328826</v>
      </c>
      <c r="O56" s="26">
        <f t="shared" si="11"/>
        <v>11.462888170862946</v>
      </c>
      <c r="P56" s="26">
        <f t="shared" si="12"/>
        <v>3.1841356030174852</v>
      </c>
      <c r="Q56" s="26">
        <f t="shared" si="13"/>
        <v>2.0378467859311904</v>
      </c>
      <c r="R56">
        <v>0.35688292775180408</v>
      </c>
      <c r="T56" s="5" t="s">
        <v>343</v>
      </c>
      <c r="U56">
        <f t="shared" si="5"/>
        <v>1.030347484452772</v>
      </c>
      <c r="V56">
        <f t="shared" si="6"/>
        <v>3.8138396020058192</v>
      </c>
      <c r="W56">
        <f t="shared" si="7"/>
        <v>3.469462185877493</v>
      </c>
      <c r="X56">
        <f t="shared" si="8"/>
        <v>2.188528340415429</v>
      </c>
      <c r="Y56">
        <f t="shared" si="9"/>
        <v>1.7422412377870093</v>
      </c>
      <c r="Z56">
        <f t="shared" si="10"/>
        <v>0</v>
      </c>
    </row>
    <row r="57" spans="1:26" ht="16.5" x14ac:dyDescent="0.3">
      <c r="A57" s="9" t="s">
        <v>296</v>
      </c>
      <c r="B57" s="9" t="s">
        <v>401</v>
      </c>
      <c r="C57" s="9" t="s">
        <v>397</v>
      </c>
      <c r="D57" s="26" t="s">
        <v>63</v>
      </c>
      <c r="E57" s="5" t="s">
        <v>419</v>
      </c>
      <c r="F57" s="26">
        <v>39.582214889626208</v>
      </c>
      <c r="G57" s="26">
        <v>30.676216539460309</v>
      </c>
      <c r="H57" s="26">
        <v>6.9268876056845858</v>
      </c>
      <c r="I57" s="26">
        <v>3.9582214889626206</v>
      </c>
      <c r="J57" s="21">
        <v>3</v>
      </c>
      <c r="K57" s="26">
        <v>129</v>
      </c>
      <c r="L57" s="26">
        <f t="shared" si="0"/>
        <v>5.05277434720856</v>
      </c>
      <c r="M57" s="26" t="s">
        <v>63</v>
      </c>
      <c r="N57" s="26">
        <f t="shared" si="1"/>
        <v>7.8337586778427335</v>
      </c>
      <c r="O57" s="26">
        <f t="shared" si="11"/>
        <v>6.071162975328118</v>
      </c>
      <c r="P57" s="26">
        <f t="shared" si="12"/>
        <v>1.3709077686224782</v>
      </c>
      <c r="Q57" s="26">
        <f t="shared" si="13"/>
        <v>0.78337586778427326</v>
      </c>
      <c r="R57">
        <v>0.59373322334439305</v>
      </c>
      <c r="T57" s="5" t="s">
        <v>63</v>
      </c>
      <c r="U57">
        <f t="shared" si="5"/>
        <v>1.6199374681205572</v>
      </c>
      <c r="V57">
        <f t="shared" si="6"/>
        <v>3.6783798984274796</v>
      </c>
      <c r="W57">
        <f t="shared" si="7"/>
        <v>3.4234876487986896</v>
      </c>
      <c r="X57">
        <f t="shared" si="8"/>
        <v>1.9354105933688563</v>
      </c>
      <c r="Y57">
        <f t="shared" si="9"/>
        <v>1.3757948054334337</v>
      </c>
      <c r="Z57">
        <f t="shared" si="10"/>
        <v>1.0986122886681098</v>
      </c>
    </row>
    <row r="58" spans="1:26" ht="16.5" x14ac:dyDescent="0.3">
      <c r="A58" s="9" t="s">
        <v>296</v>
      </c>
      <c r="B58" s="9" t="s">
        <v>401</v>
      </c>
      <c r="C58" s="9" t="s">
        <v>397</v>
      </c>
      <c r="D58" s="26" t="s">
        <v>64</v>
      </c>
      <c r="E58" s="5" t="s">
        <v>414</v>
      </c>
      <c r="F58" s="26">
        <v>26.948669667284673</v>
      </c>
      <c r="G58" s="26">
        <v>32.902445524010361</v>
      </c>
      <c r="H58" s="26">
        <v>7.833915600954847</v>
      </c>
      <c r="I58" s="26">
        <v>5.6404192326874902</v>
      </c>
      <c r="J58" s="21">
        <v>2</v>
      </c>
      <c r="K58" s="26">
        <v>32.5</v>
      </c>
      <c r="L58" s="26">
        <f t="shared" si="0"/>
        <v>3.1912521494299533</v>
      </c>
      <c r="M58" s="26" t="s">
        <v>64</v>
      </c>
      <c r="N58" s="26">
        <f t="shared" si="1"/>
        <v>8.4445441492608033</v>
      </c>
      <c r="O58" s="26">
        <f t="shared" si="11"/>
        <v>10.31019925200447</v>
      </c>
      <c r="P58" s="26">
        <f t="shared" si="12"/>
        <v>2.4548093457153497</v>
      </c>
      <c r="Q58" s="26">
        <f t="shared" si="13"/>
        <v>1.767462728915052</v>
      </c>
      <c r="R58">
        <v>0.62671324807638773</v>
      </c>
      <c r="T58" s="5" t="s">
        <v>64</v>
      </c>
      <c r="U58">
        <f t="shared" si="5"/>
        <v>1.1604133631118971</v>
      </c>
      <c r="V58">
        <f t="shared" si="6"/>
        <v>3.2939339331416106</v>
      </c>
      <c r="W58">
        <f t="shared" si="7"/>
        <v>3.4935469870456264</v>
      </c>
      <c r="X58">
        <f t="shared" si="8"/>
        <v>2.0584624617563034</v>
      </c>
      <c r="Y58">
        <f t="shared" si="9"/>
        <v>1.7299583947842676</v>
      </c>
      <c r="Z58">
        <f t="shared" si="10"/>
        <v>0.69314718055994529</v>
      </c>
    </row>
    <row r="59" spans="1:26" ht="16.5" x14ac:dyDescent="0.3">
      <c r="A59" t="s">
        <v>296</v>
      </c>
      <c r="B59" s="9" t="s">
        <v>401</v>
      </c>
      <c r="C59" s="9" t="s">
        <v>397</v>
      </c>
      <c r="D59" s="26" t="s">
        <v>40</v>
      </c>
      <c r="E59" s="5" t="s">
        <v>421</v>
      </c>
      <c r="F59" s="26">
        <v>22.655162567980838</v>
      </c>
      <c r="G59" s="26">
        <v>32.849985723572217</v>
      </c>
      <c r="H59" s="26">
        <v>7.2496520217538682</v>
      </c>
      <c r="I59" s="26">
        <v>4.531032513596168</v>
      </c>
      <c r="J59" s="21">
        <v>2</v>
      </c>
      <c r="K59" s="26">
        <v>86</v>
      </c>
      <c r="L59" s="26">
        <f t="shared" si="0"/>
        <v>4.4140049624421032</v>
      </c>
      <c r="M59" s="26" t="s">
        <v>40</v>
      </c>
      <c r="N59" s="26">
        <f t="shared" si="1"/>
        <v>5.1325639098164011</v>
      </c>
      <c r="O59" s="26">
        <f t="shared" si="11"/>
        <v>7.4422176692337825</v>
      </c>
      <c r="P59" s="26">
        <f t="shared" si="12"/>
        <v>1.6424204511412483</v>
      </c>
      <c r="Q59" s="26">
        <f t="shared" si="13"/>
        <v>1.0265127819632802</v>
      </c>
      <c r="R59">
        <v>0.45310325135961677</v>
      </c>
      <c r="T59" s="5" t="s">
        <v>40</v>
      </c>
      <c r="U59">
        <f t="shared" si="5"/>
        <v>1.4847824320845024</v>
      </c>
      <c r="V59">
        <f t="shared" si="6"/>
        <v>3.1203877539035889</v>
      </c>
      <c r="W59">
        <f t="shared" si="7"/>
        <v>3.4919513103360722</v>
      </c>
      <c r="X59">
        <f t="shared" si="8"/>
        <v>1.9809534707152241</v>
      </c>
      <c r="Y59">
        <f t="shared" si="9"/>
        <v>1.5109498414694886</v>
      </c>
      <c r="Z59">
        <f t="shared" si="10"/>
        <v>0.69314718055994529</v>
      </c>
    </row>
    <row r="60" spans="1:26" ht="16.5" x14ac:dyDescent="0.3">
      <c r="A60" s="9" t="s">
        <v>296</v>
      </c>
      <c r="B60" s="9" t="s">
        <v>401</v>
      </c>
      <c r="C60" s="6" t="s">
        <v>396</v>
      </c>
      <c r="D60" s="26" t="s">
        <v>170</v>
      </c>
      <c r="E60" s="5" t="s">
        <v>422</v>
      </c>
      <c r="F60" s="26">
        <v>36.222730184477605</v>
      </c>
      <c r="G60" s="26">
        <v>39.372532809214789</v>
      </c>
      <c r="H60" s="26">
        <v>8.819447349264113</v>
      </c>
      <c r="I60" s="26">
        <v>7.244546036895521</v>
      </c>
      <c r="J60" s="21">
        <v>4</v>
      </c>
      <c r="K60" s="26">
        <v>32</v>
      </c>
      <c r="L60" s="26">
        <f t="shared" si="0"/>
        <v>3.1748021039363987</v>
      </c>
      <c r="M60" s="26" t="s">
        <v>170</v>
      </c>
      <c r="N60" s="26">
        <f t="shared" si="1"/>
        <v>11.409445061021435</v>
      </c>
      <c r="O60" s="26">
        <f t="shared" si="11"/>
        <v>12.40157071850156</v>
      </c>
      <c r="P60" s="26">
        <f t="shared" si="12"/>
        <v>2.7779518409443495</v>
      </c>
      <c r="Q60" s="26">
        <f t="shared" si="13"/>
        <v>2.281889012204287</v>
      </c>
      <c r="R60">
        <v>1.2599210498948732</v>
      </c>
      <c r="T60" s="5" t="s">
        <v>170</v>
      </c>
      <c r="U60">
        <f t="shared" si="5"/>
        <v>1.1552453009332422</v>
      </c>
      <c r="V60">
        <f t="shared" si="6"/>
        <v>3.589686827430008</v>
      </c>
      <c r="W60">
        <f t="shared" si="7"/>
        <v>3.6730684363690589</v>
      </c>
      <c r="X60">
        <f t="shared" si="8"/>
        <v>2.1769592092419616</v>
      </c>
      <c r="Y60">
        <f t="shared" si="9"/>
        <v>1.9802489149959075</v>
      </c>
      <c r="Z60">
        <f t="shared" si="10"/>
        <v>1.3862943611198906</v>
      </c>
    </row>
    <row r="61" spans="1:26" ht="16.5" x14ac:dyDescent="0.3">
      <c r="A61" s="9" t="s">
        <v>296</v>
      </c>
      <c r="B61" s="9" t="s">
        <v>401</v>
      </c>
      <c r="C61" s="6" t="s">
        <v>396</v>
      </c>
      <c r="D61" s="26" t="s">
        <v>171</v>
      </c>
      <c r="E61" s="5" t="s">
        <v>422</v>
      </c>
      <c r="F61" s="26">
        <v>28.704060983277266</v>
      </c>
      <c r="G61" s="26">
        <v>29.69385618959717</v>
      </c>
      <c r="H61" s="26">
        <v>6.6811176426593635</v>
      </c>
      <c r="I61" s="26">
        <v>5.6913224363394574</v>
      </c>
      <c r="J61" s="21">
        <v>4</v>
      </c>
      <c r="K61" s="26">
        <v>66</v>
      </c>
      <c r="L61" s="26">
        <f t="shared" si="0"/>
        <v>4.0412400206221895</v>
      </c>
      <c r="M61" s="26" t="s">
        <v>171</v>
      </c>
      <c r="N61" s="26">
        <f t="shared" si="1"/>
        <v>7.1027854907905192</v>
      </c>
      <c r="O61" s="26">
        <f t="shared" si="11"/>
        <v>7.3477091284039853</v>
      </c>
      <c r="P61" s="26">
        <f t="shared" si="12"/>
        <v>1.6532345538908966</v>
      </c>
      <c r="Q61" s="26">
        <f t="shared" si="13"/>
        <v>1.4083109162774303</v>
      </c>
      <c r="R61">
        <v>0.9897952063199057</v>
      </c>
      <c r="T61" s="5" t="s">
        <v>171</v>
      </c>
      <c r="U61">
        <f t="shared" si="5"/>
        <v>1.3965515806754749</v>
      </c>
      <c r="V61">
        <f t="shared" si="6"/>
        <v>3.3570386104308896</v>
      </c>
      <c r="W61">
        <f t="shared" si="7"/>
        <v>3.3909401621065709</v>
      </c>
      <c r="X61">
        <f t="shared" si="8"/>
        <v>1.899285285328854</v>
      </c>
      <c r="Y61">
        <f t="shared" si="9"/>
        <v>1.7389426352536745</v>
      </c>
      <c r="Z61">
        <f t="shared" si="10"/>
        <v>1.3862943611198906</v>
      </c>
    </row>
    <row r="62" spans="1:26" ht="16.5" x14ac:dyDescent="0.3">
      <c r="A62" s="9" t="s">
        <v>296</v>
      </c>
      <c r="B62" s="9" t="s">
        <v>401</v>
      </c>
      <c r="C62" s="6" t="s">
        <v>396</v>
      </c>
      <c r="D62" s="26" t="s">
        <v>67</v>
      </c>
      <c r="E62" s="5" t="s">
        <v>423</v>
      </c>
      <c r="F62" s="26">
        <v>32.735425157596559</v>
      </c>
      <c r="G62" s="26">
        <v>29.617765618777838</v>
      </c>
      <c r="H62" s="26">
        <v>8.1059148009286712</v>
      </c>
      <c r="I62" s="26">
        <v>6.2353190776374392</v>
      </c>
      <c r="J62" s="21">
        <v>2</v>
      </c>
      <c r="K62" s="26">
        <v>33</v>
      </c>
      <c r="L62" s="26">
        <f t="shared" si="0"/>
        <v>3.2075343299958265</v>
      </c>
      <c r="M62" s="26" t="s">
        <v>67</v>
      </c>
      <c r="N62" s="26">
        <f t="shared" si="1"/>
        <v>10.20579104998672</v>
      </c>
      <c r="O62" s="26">
        <f t="shared" si="11"/>
        <v>9.2338109499879852</v>
      </c>
      <c r="P62" s="26">
        <f t="shared" si="12"/>
        <v>2.5271482599967117</v>
      </c>
      <c r="Q62" s="26">
        <f t="shared" si="13"/>
        <v>1.9439601999974705</v>
      </c>
      <c r="R62">
        <v>0.62353190776374401</v>
      </c>
      <c r="T62" s="5" t="s">
        <v>67</v>
      </c>
      <c r="U62">
        <f t="shared" si="5"/>
        <v>1.1655025204888267</v>
      </c>
      <c r="V62">
        <f t="shared" si="6"/>
        <v>3.4884578296686968</v>
      </c>
      <c r="W62">
        <f t="shared" si="7"/>
        <v>3.388374371111714</v>
      </c>
      <c r="X62">
        <f t="shared" si="8"/>
        <v>2.0925940175326554</v>
      </c>
      <c r="Y62">
        <f t="shared" si="9"/>
        <v>1.8302297530651641</v>
      </c>
      <c r="Z62">
        <f t="shared" si="10"/>
        <v>0.69314718055994529</v>
      </c>
    </row>
    <row r="63" spans="1:26" ht="16.5" x14ac:dyDescent="0.3">
      <c r="A63" s="9" t="s">
        <v>296</v>
      </c>
      <c r="B63" s="9" t="s">
        <v>401</v>
      </c>
      <c r="C63" s="6" t="s">
        <v>396</v>
      </c>
      <c r="D63" s="26" t="s">
        <v>172</v>
      </c>
      <c r="E63" s="5" t="s">
        <v>424</v>
      </c>
      <c r="F63" s="26">
        <v>31.919172707809</v>
      </c>
      <c r="G63" s="26">
        <v>31.919172707809</v>
      </c>
      <c r="H63" s="26">
        <v>6.3838345415618001</v>
      </c>
      <c r="I63" s="26">
        <v>6.3838345415618001</v>
      </c>
      <c r="J63" s="21">
        <v>5</v>
      </c>
      <c r="K63" s="26">
        <v>246</v>
      </c>
      <c r="L63" s="26">
        <f t="shared" si="0"/>
        <v>6.2658265560582702</v>
      </c>
      <c r="M63" s="26" t="s">
        <v>172</v>
      </c>
      <c r="N63" s="26">
        <f t="shared" si="1"/>
        <v>5.0941679317546944</v>
      </c>
      <c r="O63" s="26">
        <f t="shared" si="11"/>
        <v>5.0941679317546944</v>
      </c>
      <c r="P63" s="26">
        <f t="shared" si="12"/>
        <v>1.018833586350939</v>
      </c>
      <c r="Q63" s="26">
        <f t="shared" si="13"/>
        <v>1.018833586350939</v>
      </c>
      <c r="R63">
        <v>0.79797931769522501</v>
      </c>
      <c r="T63" s="5" t="s">
        <v>172</v>
      </c>
      <c r="U63">
        <f t="shared" si="5"/>
        <v>1.835110511977454</v>
      </c>
      <c r="V63">
        <f t="shared" si="6"/>
        <v>3.4632068545705827</v>
      </c>
      <c r="W63">
        <f t="shared" si="7"/>
        <v>3.4632068545705827</v>
      </c>
      <c r="X63">
        <f t="shared" si="8"/>
        <v>1.8537689421364822</v>
      </c>
      <c r="Y63">
        <f t="shared" si="9"/>
        <v>1.8537689421364822</v>
      </c>
      <c r="Z63">
        <f t="shared" si="10"/>
        <v>1.6094379124341003</v>
      </c>
    </row>
    <row r="64" spans="1:26" ht="16.5" x14ac:dyDescent="0.3">
      <c r="A64" s="9" t="s">
        <v>296</v>
      </c>
      <c r="B64" s="9" t="s">
        <v>401</v>
      </c>
      <c r="C64" s="6" t="s">
        <v>396</v>
      </c>
      <c r="D64" s="26" t="s">
        <v>69</v>
      </c>
      <c r="E64" s="5" t="s">
        <v>417</v>
      </c>
      <c r="F64" s="26">
        <v>32.000000000000007</v>
      </c>
      <c r="G64" s="26">
        <v>30.000000000000007</v>
      </c>
      <c r="H64" s="26">
        <v>4.5000000000000009</v>
      </c>
      <c r="I64" s="26">
        <v>5.0000000000000009</v>
      </c>
      <c r="J64" s="21">
        <v>5</v>
      </c>
      <c r="K64" s="26">
        <v>1000</v>
      </c>
      <c r="L64" s="26">
        <f t="shared" si="0"/>
        <v>9.9999999999999982</v>
      </c>
      <c r="M64" s="26" t="s">
        <v>69</v>
      </c>
      <c r="N64" s="26">
        <f t="shared" si="1"/>
        <v>3.2000000000000011</v>
      </c>
      <c r="O64" s="26">
        <f t="shared" si="11"/>
        <v>3.0000000000000013</v>
      </c>
      <c r="P64" s="26">
        <f t="shared" si="12"/>
        <v>0.45000000000000018</v>
      </c>
      <c r="Q64" s="26">
        <f t="shared" si="13"/>
        <v>0.50000000000000022</v>
      </c>
      <c r="R64">
        <v>0.50000000000000011</v>
      </c>
      <c r="T64" s="5" t="s">
        <v>69</v>
      </c>
      <c r="U64">
        <f t="shared" si="5"/>
        <v>2.3025850929940455</v>
      </c>
      <c r="V64">
        <f t="shared" si="6"/>
        <v>3.465735902799727</v>
      </c>
      <c r="W64">
        <f t="shared" si="7"/>
        <v>3.4011973816621555</v>
      </c>
      <c r="X64">
        <f t="shared" si="8"/>
        <v>1.5040773967762742</v>
      </c>
      <c r="Y64">
        <f t="shared" si="9"/>
        <v>1.6094379124341005</v>
      </c>
      <c r="Z64">
        <f t="shared" si="10"/>
        <v>1.6094379124341003</v>
      </c>
    </row>
    <row r="65" spans="1:26" ht="16.5" x14ac:dyDescent="0.3">
      <c r="A65" s="9" t="s">
        <v>296</v>
      </c>
      <c r="B65" s="9" t="s">
        <v>401</v>
      </c>
      <c r="C65" s="6" t="s">
        <v>396</v>
      </c>
      <c r="D65" s="26" t="s">
        <v>173</v>
      </c>
      <c r="E65" s="5" t="s">
        <v>422</v>
      </c>
      <c r="F65" s="26">
        <v>13.178104323742369</v>
      </c>
      <c r="G65" s="26">
        <v>34.465811308249272</v>
      </c>
      <c r="H65" s="26">
        <v>8.1096026607645353</v>
      </c>
      <c r="I65" s="26">
        <v>5.4739817960160604</v>
      </c>
      <c r="J65" s="21">
        <v>4</v>
      </c>
      <c r="K65" s="26">
        <v>120</v>
      </c>
      <c r="L65" s="26">
        <f t="shared" si="0"/>
        <v>4.9324241486609397</v>
      </c>
      <c r="M65" s="26" t="s">
        <v>173</v>
      </c>
      <c r="N65" s="26">
        <f t="shared" si="1"/>
        <v>2.6717297471913435</v>
      </c>
      <c r="O65" s="26">
        <f t="shared" si="11"/>
        <v>6.9876008772696672</v>
      </c>
      <c r="P65" s="26">
        <f t="shared" si="12"/>
        <v>1.6441413828869806</v>
      </c>
      <c r="Q65" s="26">
        <f t="shared" si="13"/>
        <v>1.1097954334487117</v>
      </c>
      <c r="R65">
        <v>0.81096026607645344</v>
      </c>
      <c r="T65" s="5" t="s">
        <v>173</v>
      </c>
      <c r="U65">
        <f t="shared" si="5"/>
        <v>1.5958305809273485</v>
      </c>
      <c r="V65">
        <f t="shared" si="6"/>
        <v>2.5785566889682885</v>
      </c>
      <c r="W65">
        <f t="shared" si="7"/>
        <v>3.5399678561229133</v>
      </c>
      <c r="X65">
        <f t="shared" si="8"/>
        <v>2.0930488731865879</v>
      </c>
      <c r="Y65">
        <f t="shared" si="9"/>
        <v>1.7000062850769804</v>
      </c>
      <c r="Z65">
        <f t="shared" si="10"/>
        <v>1.3862943611198906</v>
      </c>
    </row>
    <row r="66" spans="1:26" ht="16.5" x14ac:dyDescent="0.3">
      <c r="A66" s="9" t="s">
        <v>296</v>
      </c>
      <c r="B66" s="9" t="s">
        <v>401</v>
      </c>
      <c r="C66" s="6" t="s">
        <v>396</v>
      </c>
      <c r="D66" s="26" t="s">
        <v>71</v>
      </c>
      <c r="E66" s="5" t="s">
        <v>414</v>
      </c>
      <c r="F66" s="26">
        <v>22.308772912256881</v>
      </c>
      <c r="G66" s="26">
        <v>32.253647583985853</v>
      </c>
      <c r="H66" s="26">
        <v>6.7195099133303851</v>
      </c>
      <c r="I66" s="26">
        <v>5.3756079306643079</v>
      </c>
      <c r="J66" s="21">
        <v>1</v>
      </c>
      <c r="K66" s="26">
        <v>51.5</v>
      </c>
      <c r="L66" s="26">
        <f t="shared" si="0"/>
        <v>3.7205094303684523</v>
      </c>
      <c r="M66" s="26" t="s">
        <v>71</v>
      </c>
      <c r="N66" s="26">
        <f t="shared" si="1"/>
        <v>5.9961608295258593</v>
      </c>
      <c r="O66" s="26">
        <f t="shared" si="11"/>
        <v>8.6691481872663019</v>
      </c>
      <c r="P66" s="26">
        <f t="shared" si="12"/>
        <v>1.8060725390138128</v>
      </c>
      <c r="Q66" s="26">
        <f t="shared" si="13"/>
        <v>1.4448580312110502</v>
      </c>
      <c r="R66">
        <v>0.26878039653321539</v>
      </c>
      <c r="T66" s="5" t="s">
        <v>71</v>
      </c>
      <c r="U66">
        <f t="shared" si="5"/>
        <v>1.3138606025565633</v>
      </c>
      <c r="V66">
        <f t="shared" si="6"/>
        <v>3.1049800052400349</v>
      </c>
      <c r="W66">
        <f t="shared" si="7"/>
        <v>3.4736311402254829</v>
      </c>
      <c r="X66">
        <f t="shared" si="8"/>
        <v>1.9050152223116374</v>
      </c>
      <c r="Y66">
        <f t="shared" si="9"/>
        <v>1.6818716709974277</v>
      </c>
      <c r="Z66">
        <f t="shared" si="10"/>
        <v>0</v>
      </c>
    </row>
    <row r="67" spans="1:26" ht="16.5" x14ac:dyDescent="0.3">
      <c r="A67" s="9" t="s">
        <v>296</v>
      </c>
      <c r="B67" s="9" t="s">
        <v>401</v>
      </c>
      <c r="C67" s="6" t="s">
        <v>396</v>
      </c>
      <c r="D67" s="26" t="s">
        <v>344</v>
      </c>
      <c r="E67" s="5" t="s">
        <v>416</v>
      </c>
      <c r="F67" s="26">
        <v>46.844522098039441</v>
      </c>
      <c r="G67" s="26">
        <v>31.10476267309819</v>
      </c>
      <c r="H67" s="26">
        <v>9.7436605963922034</v>
      </c>
      <c r="I67" s="26">
        <v>8.9941482428235719</v>
      </c>
      <c r="J67" s="21">
        <v>1</v>
      </c>
      <c r="K67" s="26">
        <v>19</v>
      </c>
      <c r="L67" s="26">
        <f t="shared" si="0"/>
        <v>2.6684016487219444</v>
      </c>
      <c r="M67" s="26" t="s">
        <v>344</v>
      </c>
      <c r="N67" s="26">
        <f t="shared" si="1"/>
        <v>17.555274004749645</v>
      </c>
      <c r="O67" s="26">
        <f t="shared" si="11"/>
        <v>11.656701939153765</v>
      </c>
      <c r="P67" s="26">
        <f t="shared" si="12"/>
        <v>3.651496992987926</v>
      </c>
      <c r="Q67" s="26">
        <f t="shared" si="13"/>
        <v>3.3706126089119315</v>
      </c>
      <c r="R67">
        <v>0.3747561767843155</v>
      </c>
      <c r="T67" s="5" t="s">
        <v>344</v>
      </c>
      <c r="U67">
        <f t="shared" si="5"/>
        <v>0.98147965972214668</v>
      </c>
      <c r="V67">
        <f t="shared" si="6"/>
        <v>3.8468340775801546</v>
      </c>
      <c r="W67">
        <f t="shared" si="7"/>
        <v>3.4373609480744514</v>
      </c>
      <c r="X67">
        <f t="shared" si="8"/>
        <v>2.2766168782993352</v>
      </c>
      <c r="Y67">
        <f t="shared" si="9"/>
        <v>2.1965741706257988</v>
      </c>
      <c r="Z67">
        <f t="shared" si="10"/>
        <v>0</v>
      </c>
    </row>
    <row r="68" spans="1:26" ht="16.5" x14ac:dyDescent="0.3">
      <c r="A68" s="9" t="s">
        <v>296</v>
      </c>
      <c r="B68" s="9" t="s">
        <v>401</v>
      </c>
      <c r="C68" s="6" t="s">
        <v>396</v>
      </c>
      <c r="D68" s="26" t="s">
        <v>73</v>
      </c>
      <c r="E68" s="5" t="s">
        <v>417</v>
      </c>
      <c r="F68" s="26">
        <v>34.922823143300391</v>
      </c>
      <c r="G68" s="26">
        <v>30.160619987395794</v>
      </c>
      <c r="H68" s="26">
        <v>6.3496042078727983</v>
      </c>
      <c r="I68" s="26">
        <v>3.1748021039363992</v>
      </c>
      <c r="J68" s="21">
        <v>5</v>
      </c>
      <c r="K68" s="26">
        <v>250</v>
      </c>
      <c r="L68" s="26">
        <f t="shared" ref="L68:L131" si="14">K68^(1/3)</f>
        <v>6.2996052494743653</v>
      </c>
      <c r="M68" s="26" t="s">
        <v>73</v>
      </c>
      <c r="N68" s="26">
        <f t="shared" ref="N68:N131" si="15">F68/$L68</f>
        <v>5.5436526195374425</v>
      </c>
      <c r="O68" s="26">
        <f t="shared" si="11"/>
        <v>4.7876999896005188</v>
      </c>
      <c r="P68" s="26">
        <f t="shared" si="12"/>
        <v>1.0079368399158988</v>
      </c>
      <c r="Q68" s="26">
        <f t="shared" si="13"/>
        <v>0.50396841995794939</v>
      </c>
      <c r="R68">
        <v>0.79370052598409979</v>
      </c>
      <c r="T68" s="5" t="s">
        <v>73</v>
      </c>
      <c r="U68">
        <f t="shared" ref="U68:U131" si="16">LN(L68)</f>
        <v>1.8404869726207487</v>
      </c>
      <c r="V68">
        <f t="shared" ref="V68:V131" si="17">LN(F68)</f>
        <v>3.5531405737316129</v>
      </c>
      <c r="W68">
        <f t="shared" ref="W68:W131" si="18">LN(G68)</f>
        <v>3.4065370995397375</v>
      </c>
      <c r="X68">
        <f t="shared" ref="X68:X131" si="19">LN(H68)</f>
        <v>1.8483924814931876</v>
      </c>
      <c r="Y68">
        <f t="shared" ref="Y68:Y131" si="20">LN(I68)</f>
        <v>1.1552453009332422</v>
      </c>
      <c r="Z68">
        <f t="shared" ref="Z68:Z131" si="21">LN(J68)</f>
        <v>1.6094379124341003</v>
      </c>
    </row>
    <row r="69" spans="1:26" ht="16.5" x14ac:dyDescent="0.3">
      <c r="A69" s="9" t="s">
        <v>296</v>
      </c>
      <c r="B69" s="9" t="s">
        <v>401</v>
      </c>
      <c r="C69" s="6" t="s">
        <v>396</v>
      </c>
      <c r="D69" s="26" t="s">
        <v>174</v>
      </c>
      <c r="E69" s="5" t="s">
        <v>424</v>
      </c>
      <c r="F69" s="26">
        <v>36.039932174195407</v>
      </c>
      <c r="G69" s="26">
        <v>31.534940652420985</v>
      </c>
      <c r="H69" s="26">
        <v>5.631239402218033</v>
      </c>
      <c r="I69" s="26">
        <v>4.5049915217744259</v>
      </c>
      <c r="J69" s="21">
        <v>4</v>
      </c>
      <c r="K69" s="26">
        <v>700</v>
      </c>
      <c r="L69" s="26">
        <f t="shared" si="14"/>
        <v>8.8790400174260036</v>
      </c>
      <c r="M69" s="26" t="s">
        <v>174</v>
      </c>
      <c r="N69" s="26">
        <f t="shared" si="15"/>
        <v>4.0589897222518916</v>
      </c>
      <c r="O69" s="26">
        <f t="shared" si="11"/>
        <v>3.5516160069704057</v>
      </c>
      <c r="P69" s="26">
        <f t="shared" si="12"/>
        <v>0.63421714410185814</v>
      </c>
      <c r="Q69" s="26">
        <f t="shared" si="13"/>
        <v>0.50737371528148645</v>
      </c>
      <c r="R69">
        <v>0.45049915217744263</v>
      </c>
      <c r="T69" s="5" t="s">
        <v>174</v>
      </c>
      <c r="U69">
        <f t="shared" si="16"/>
        <v>2.1836934450144678</v>
      </c>
      <c r="V69">
        <f t="shared" si="17"/>
        <v>3.5846275507793042</v>
      </c>
      <c r="W69">
        <f t="shared" si="18"/>
        <v>3.4510961581547819</v>
      </c>
      <c r="X69">
        <f t="shared" si="19"/>
        <v>1.7283295604136784</v>
      </c>
      <c r="Y69">
        <f t="shared" si="20"/>
        <v>1.5051860090994684</v>
      </c>
      <c r="Z69">
        <f t="shared" si="21"/>
        <v>1.3862943611198906</v>
      </c>
    </row>
    <row r="70" spans="1:26" ht="16.5" x14ac:dyDescent="0.3">
      <c r="A70" t="s">
        <v>296</v>
      </c>
      <c r="B70" s="9" t="s">
        <v>401</v>
      </c>
      <c r="C70" s="9" t="s">
        <v>397</v>
      </c>
      <c r="D70" s="26" t="s">
        <v>41</v>
      </c>
      <c r="E70" s="5" t="s">
        <v>423</v>
      </c>
      <c r="F70" s="26">
        <v>33.649925779226294</v>
      </c>
      <c r="G70" s="26">
        <v>36.053491906313887</v>
      </c>
      <c r="H70" s="26">
        <v>8.5460128963114403</v>
      </c>
      <c r="I70" s="26">
        <v>8.0118870902919745</v>
      </c>
      <c r="J70" s="21">
        <v>2</v>
      </c>
      <c r="K70" s="26">
        <v>52.5</v>
      </c>
      <c r="L70" s="26">
        <f t="shared" si="14"/>
        <v>3.7444361936092534</v>
      </c>
      <c r="M70" s="26" t="s">
        <v>41</v>
      </c>
      <c r="N70" s="26">
        <f t="shared" si="15"/>
        <v>8.9866468646622089</v>
      </c>
      <c r="O70" s="26">
        <f t="shared" si="11"/>
        <v>9.6285502121380819</v>
      </c>
      <c r="P70" s="26">
        <f t="shared" si="12"/>
        <v>2.2823230132475452</v>
      </c>
      <c r="Q70" s="26">
        <f t="shared" si="13"/>
        <v>2.1396778249195734</v>
      </c>
      <c r="R70">
        <v>0.53412580601946502</v>
      </c>
      <c r="T70" s="5" t="s">
        <v>41</v>
      </c>
      <c r="U70">
        <f t="shared" si="16"/>
        <v>1.320271056532526</v>
      </c>
      <c r="V70">
        <f t="shared" si="17"/>
        <v>3.5160108504189518</v>
      </c>
      <c r="W70">
        <f t="shared" si="18"/>
        <v>3.5850037219059034</v>
      </c>
      <c r="X70">
        <f t="shared" si="19"/>
        <v>2.1454648462672008</v>
      </c>
      <c r="Y70">
        <f t="shared" si="20"/>
        <v>2.0809263251296293</v>
      </c>
      <c r="Z70">
        <f t="shared" si="21"/>
        <v>0.69314718055994529</v>
      </c>
    </row>
    <row r="71" spans="1:26" ht="16.5" x14ac:dyDescent="0.3">
      <c r="A71" s="9" t="s">
        <v>296</v>
      </c>
      <c r="B71" s="9" t="s">
        <v>401</v>
      </c>
      <c r="C71" s="6" t="s">
        <v>396</v>
      </c>
      <c r="D71" s="26" t="s">
        <v>75</v>
      </c>
      <c r="E71" s="5" t="s">
        <v>417</v>
      </c>
      <c r="F71" s="26">
        <v>38.582477184122169</v>
      </c>
      <c r="G71" s="26">
        <v>37.641441155241147</v>
      </c>
      <c r="H71" s="26">
        <v>6.7754594079434058</v>
      </c>
      <c r="I71" s="26">
        <v>5.6462161732861711</v>
      </c>
      <c r="J71" s="21">
        <v>6</v>
      </c>
      <c r="K71" s="26">
        <v>150</v>
      </c>
      <c r="L71" s="26">
        <f t="shared" si="14"/>
        <v>5.3132928459130548</v>
      </c>
      <c r="M71" s="26" t="s">
        <v>75</v>
      </c>
      <c r="N71" s="26">
        <f t="shared" si="15"/>
        <v>7.2615002227478431</v>
      </c>
      <c r="O71" s="26">
        <f t="shared" si="11"/>
        <v>7.0843904612174091</v>
      </c>
      <c r="P71" s="26">
        <f t="shared" si="12"/>
        <v>1.2751902830191335</v>
      </c>
      <c r="Q71" s="26">
        <f t="shared" si="13"/>
        <v>1.0626585691826111</v>
      </c>
      <c r="R71">
        <v>1.1292432346572343</v>
      </c>
      <c r="T71" s="5" t="s">
        <v>75</v>
      </c>
      <c r="U71">
        <f t="shared" si="16"/>
        <v>1.6702117646987518</v>
      </c>
      <c r="V71">
        <f t="shared" si="17"/>
        <v>3.6527982144396565</v>
      </c>
      <c r="W71">
        <f t="shared" si="18"/>
        <v>3.6281056018492848</v>
      </c>
      <c r="X71">
        <f t="shared" si="19"/>
        <v>1.9133071737573581</v>
      </c>
      <c r="Y71">
        <f t="shared" si="20"/>
        <v>1.7309856169634035</v>
      </c>
      <c r="Z71">
        <f t="shared" si="21"/>
        <v>1.791759469228055</v>
      </c>
    </row>
    <row r="72" spans="1:26" ht="16.5" x14ac:dyDescent="0.3">
      <c r="A72" s="9" t="s">
        <v>296</v>
      </c>
      <c r="B72" s="9" t="s">
        <v>401</v>
      </c>
      <c r="C72" s="6" t="s">
        <v>396</v>
      </c>
      <c r="D72" s="26" t="s">
        <v>76</v>
      </c>
      <c r="E72" s="5" t="s">
        <v>425</v>
      </c>
      <c r="F72" s="26">
        <v>18.08785060067585</v>
      </c>
      <c r="G72" s="26">
        <v>30.146417667793081</v>
      </c>
      <c r="H72" s="26">
        <v>6.0292835335586163</v>
      </c>
      <c r="I72" s="26">
        <v>3.3161059434572389</v>
      </c>
      <c r="J72" s="21">
        <v>2</v>
      </c>
      <c r="K72" s="26">
        <v>36.5</v>
      </c>
      <c r="L72" s="26">
        <f t="shared" si="14"/>
        <v>3.3171437184337487</v>
      </c>
      <c r="M72" s="26" t="s">
        <v>76</v>
      </c>
      <c r="N72" s="26">
        <f t="shared" si="15"/>
        <v>5.4528389892061613</v>
      </c>
      <c r="O72" s="26">
        <f t="shared" si="11"/>
        <v>9.0880649820102679</v>
      </c>
      <c r="P72" s="26">
        <f t="shared" si="12"/>
        <v>1.8176129964020538</v>
      </c>
      <c r="Q72" s="26">
        <f t="shared" si="13"/>
        <v>0.99968714802112946</v>
      </c>
      <c r="R72">
        <v>0.60292835335586159</v>
      </c>
      <c r="T72" s="5" t="s">
        <v>76</v>
      </c>
      <c r="U72">
        <f t="shared" si="16"/>
        <v>1.1991040868628153</v>
      </c>
      <c r="V72">
        <f t="shared" si="17"/>
        <v>2.8952404753592855</v>
      </c>
      <c r="W72">
        <f t="shared" si="18"/>
        <v>3.406066099125276</v>
      </c>
      <c r="X72">
        <f t="shared" si="19"/>
        <v>1.7966281866911757</v>
      </c>
      <c r="Y72">
        <f t="shared" si="20"/>
        <v>1.1987911859355551</v>
      </c>
      <c r="Z72">
        <f t="shared" si="21"/>
        <v>0.69314718055994529</v>
      </c>
    </row>
    <row r="73" spans="1:26" ht="16.5" x14ac:dyDescent="0.3">
      <c r="A73" s="9" t="s">
        <v>296</v>
      </c>
      <c r="B73" s="9" t="s">
        <v>401</v>
      </c>
      <c r="C73" s="6" t="s">
        <v>396</v>
      </c>
      <c r="D73" s="26" t="s">
        <v>345</v>
      </c>
      <c r="E73" s="5" t="s">
        <v>416</v>
      </c>
      <c r="F73" s="26">
        <v>43.940780739585129</v>
      </c>
      <c r="G73" s="26">
        <v>29.293853826390087</v>
      </c>
      <c r="H73" s="26">
        <v>8.4626688831793579</v>
      </c>
      <c r="I73" s="26">
        <v>5.5332835005403496</v>
      </c>
      <c r="J73" s="21">
        <v>5</v>
      </c>
      <c r="K73" s="26">
        <v>29</v>
      </c>
      <c r="L73" s="26">
        <f t="shared" si="14"/>
        <v>3.0723168256858471</v>
      </c>
      <c r="M73" s="26" t="s">
        <v>345</v>
      </c>
      <c r="N73" s="26">
        <f t="shared" si="15"/>
        <v>14.302164533365152</v>
      </c>
      <c r="O73" s="26">
        <f t="shared" si="11"/>
        <v>9.5347763555767688</v>
      </c>
      <c r="P73" s="26">
        <f t="shared" si="12"/>
        <v>2.7544909471666217</v>
      </c>
      <c r="Q73" s="26">
        <f t="shared" si="13"/>
        <v>1.8010133116089451</v>
      </c>
      <c r="R73">
        <v>1.6274363236883382</v>
      </c>
      <c r="T73" s="5" t="s">
        <v>345</v>
      </c>
      <c r="U73">
        <f t="shared" si="16"/>
        <v>1.1224319433288246</v>
      </c>
      <c r="V73">
        <f t="shared" si="17"/>
        <v>3.7828428351096046</v>
      </c>
      <c r="W73">
        <f t="shared" si="18"/>
        <v>3.3773777270014405</v>
      </c>
      <c r="X73">
        <f t="shared" si="19"/>
        <v>2.1356645946926576</v>
      </c>
      <c r="Y73">
        <f t="shared" si="20"/>
        <v>1.7107814007273914</v>
      </c>
      <c r="Z73">
        <f t="shared" si="21"/>
        <v>1.6094379124341003</v>
      </c>
    </row>
    <row r="74" spans="1:26" ht="16.5" x14ac:dyDescent="0.3">
      <c r="A74" s="9" t="s">
        <v>296</v>
      </c>
      <c r="B74" s="9" t="s">
        <v>401</v>
      </c>
      <c r="C74" s="6" t="s">
        <v>396</v>
      </c>
      <c r="D74" s="26" t="s">
        <v>346</v>
      </c>
      <c r="E74" s="5" t="s">
        <v>416</v>
      </c>
      <c r="F74" s="26">
        <v>33.156283487763481</v>
      </c>
      <c r="G74" s="26">
        <v>33.156283487763481</v>
      </c>
      <c r="H74" s="26">
        <v>9.9468850463290455</v>
      </c>
      <c r="I74" s="26">
        <v>6.2628535476886578</v>
      </c>
      <c r="J74" s="21">
        <v>1</v>
      </c>
      <c r="K74" s="26">
        <v>20</v>
      </c>
      <c r="L74" s="26">
        <f t="shared" si="14"/>
        <v>2.7144176165949063</v>
      </c>
      <c r="M74" s="26" t="s">
        <v>346</v>
      </c>
      <c r="N74" s="26">
        <f t="shared" si="15"/>
        <v>12.214879274677081</v>
      </c>
      <c r="O74" s="26">
        <f t="shared" si="11"/>
        <v>12.214879274677081</v>
      </c>
      <c r="P74" s="26">
        <f t="shared" si="12"/>
        <v>3.664463782403125</v>
      </c>
      <c r="Q74" s="26">
        <f t="shared" si="13"/>
        <v>2.3072549741056712</v>
      </c>
      <c r="R74">
        <v>0.36840314986403871</v>
      </c>
      <c r="T74" s="5" t="s">
        <v>346</v>
      </c>
      <c r="U74">
        <f t="shared" si="16"/>
        <v>0.99857742451799691</v>
      </c>
      <c r="V74">
        <f t="shared" si="17"/>
        <v>3.5012322458122682</v>
      </c>
      <c r="W74">
        <f t="shared" si="18"/>
        <v>3.5012322458122682</v>
      </c>
      <c r="X74">
        <f t="shared" si="19"/>
        <v>2.2972594414863323</v>
      </c>
      <c r="Y74">
        <f t="shared" si="20"/>
        <v>1.8346359195382191</v>
      </c>
      <c r="Z74">
        <f t="shared" si="21"/>
        <v>0</v>
      </c>
    </row>
    <row r="75" spans="1:26" ht="16.5" x14ac:dyDescent="0.3">
      <c r="A75" s="9" t="s">
        <v>296</v>
      </c>
      <c r="B75" s="9" t="s">
        <v>401</v>
      </c>
      <c r="C75" s="6" t="s">
        <v>396</v>
      </c>
      <c r="D75" s="26" t="s">
        <v>175</v>
      </c>
      <c r="E75" s="5" t="s">
        <v>422</v>
      </c>
      <c r="F75" s="26">
        <v>28.383609312675869</v>
      </c>
      <c r="G75" s="26">
        <v>32.438410643058141</v>
      </c>
      <c r="H75" s="26">
        <v>8.1096026607645353</v>
      </c>
      <c r="I75" s="26">
        <v>4.8657615964587206</v>
      </c>
      <c r="J75" s="21">
        <v>5</v>
      </c>
      <c r="K75" s="26">
        <v>120</v>
      </c>
      <c r="L75" s="26">
        <f t="shared" si="14"/>
        <v>4.9324241486609397</v>
      </c>
      <c r="M75" s="26" t="s">
        <v>175</v>
      </c>
      <c r="N75" s="26">
        <f t="shared" si="15"/>
        <v>5.7544948401044316</v>
      </c>
      <c r="O75" s="26">
        <f t="shared" si="11"/>
        <v>6.5765655315479226</v>
      </c>
      <c r="P75" s="26">
        <f t="shared" si="12"/>
        <v>1.6441413828869806</v>
      </c>
      <c r="Q75" s="26">
        <f t="shared" si="13"/>
        <v>0.98648482973218821</v>
      </c>
      <c r="R75">
        <v>1.0137003325955669</v>
      </c>
      <c r="T75" s="5" t="s">
        <v>175</v>
      </c>
      <c r="U75">
        <f t="shared" si="16"/>
        <v>1.5958305809273485</v>
      </c>
      <c r="V75">
        <f t="shared" si="17"/>
        <v>3.3458118416819556</v>
      </c>
      <c r="W75">
        <f t="shared" si="18"/>
        <v>3.4793432343064783</v>
      </c>
      <c r="X75">
        <f t="shared" si="19"/>
        <v>2.0930488731865879</v>
      </c>
      <c r="Y75">
        <f t="shared" si="20"/>
        <v>1.582223249420597</v>
      </c>
      <c r="Z75">
        <f t="shared" si="21"/>
        <v>1.6094379124341003</v>
      </c>
    </row>
    <row r="76" spans="1:26" ht="16.5" x14ac:dyDescent="0.3">
      <c r="A76" s="9" t="s">
        <v>296</v>
      </c>
      <c r="B76" s="9" t="s">
        <v>401</v>
      </c>
      <c r="C76" s="6" t="s">
        <v>396</v>
      </c>
      <c r="D76" s="26" t="s">
        <v>347</v>
      </c>
      <c r="E76" s="5" t="s">
        <v>416</v>
      </c>
      <c r="F76" s="26">
        <v>42.029652209186757</v>
      </c>
      <c r="G76" s="26">
        <v>32.209640010778635</v>
      </c>
      <c r="H76" s="26">
        <v>10.212812686344446</v>
      </c>
      <c r="I76" s="26">
        <v>6.2848078069811972</v>
      </c>
      <c r="J76" s="21">
        <v>1</v>
      </c>
      <c r="K76" s="26">
        <v>16.5</v>
      </c>
      <c r="L76" s="26">
        <f t="shared" si="14"/>
        <v>2.5458216848297441</v>
      </c>
      <c r="M76" s="26" t="s">
        <v>347</v>
      </c>
      <c r="N76" s="26">
        <f t="shared" si="15"/>
        <v>16.509267895562591</v>
      </c>
      <c r="O76" s="26">
        <f t="shared" si="11"/>
        <v>12.651962312487218</v>
      </c>
      <c r="P76" s="26">
        <f t="shared" si="12"/>
        <v>4.0115978063983864</v>
      </c>
      <c r="Q76" s="26">
        <f t="shared" si="13"/>
        <v>2.4686755731682375</v>
      </c>
      <c r="R76">
        <v>0.39280048793632483</v>
      </c>
      <c r="T76" s="5" t="s">
        <v>347</v>
      </c>
      <c r="U76">
        <f t="shared" si="16"/>
        <v>0.93445346030217824</v>
      </c>
      <c r="V76">
        <f t="shared" si="17"/>
        <v>3.7383753741597281</v>
      </c>
      <c r="W76">
        <f t="shared" si="18"/>
        <v>3.4722657869620748</v>
      </c>
      <c r="X76">
        <f t="shared" si="19"/>
        <v>2.323643077719304</v>
      </c>
      <c r="Y76">
        <f t="shared" si="20"/>
        <v>1.838135261937603</v>
      </c>
      <c r="Z76">
        <f t="shared" si="21"/>
        <v>0</v>
      </c>
    </row>
    <row r="77" spans="1:26" ht="16.5" x14ac:dyDescent="0.3">
      <c r="A77" s="9" t="s">
        <v>297</v>
      </c>
      <c r="B77" s="9" t="s">
        <v>401</v>
      </c>
      <c r="C77" s="6" t="s">
        <v>396</v>
      </c>
      <c r="D77" t="s">
        <v>364</v>
      </c>
      <c r="E77" s="5" t="s">
        <v>416</v>
      </c>
      <c r="F77">
        <v>40.428083716413219</v>
      </c>
      <c r="G77">
        <v>30.559811313194245</v>
      </c>
      <c r="H77">
        <v>8.5949469318358815</v>
      </c>
      <c r="I77">
        <v>5.729964621223921</v>
      </c>
      <c r="J77" s="21">
        <v>1</v>
      </c>
      <c r="K77">
        <v>31</v>
      </c>
      <c r="L77" s="26">
        <f t="shared" si="14"/>
        <v>3.1413806523913927</v>
      </c>
      <c r="M77" t="s">
        <v>364</v>
      </c>
      <c r="N77" s="26">
        <f t="shared" si="15"/>
        <v>12.869527188829258</v>
      </c>
      <c r="O77" s="26">
        <f t="shared" si="11"/>
        <v>9.7281465364378636</v>
      </c>
      <c r="P77" s="26">
        <f t="shared" si="12"/>
        <v>2.7360412133731491</v>
      </c>
      <c r="Q77" s="26">
        <f t="shared" si="13"/>
        <v>1.8240274755820995</v>
      </c>
      <c r="R77">
        <v>0.31833136784577337</v>
      </c>
      <c r="T77" s="5" t="s">
        <v>364</v>
      </c>
      <c r="U77">
        <f t="shared" si="16"/>
        <v>1.1446624014950486</v>
      </c>
      <c r="V77">
        <f t="shared" si="17"/>
        <v>3.6995246849635426</v>
      </c>
      <c r="W77">
        <f t="shared" si="18"/>
        <v>3.4196857899727875</v>
      </c>
      <c r="X77">
        <f t="shared" si="19"/>
        <v>2.1511744645092805</v>
      </c>
      <c r="Y77">
        <f t="shared" si="20"/>
        <v>1.7457093564011161</v>
      </c>
      <c r="Z77">
        <f t="shared" si="21"/>
        <v>0</v>
      </c>
    </row>
    <row r="78" spans="1:26" ht="16.5" x14ac:dyDescent="0.3">
      <c r="A78" s="9" t="s">
        <v>296</v>
      </c>
      <c r="B78" s="9" t="s">
        <v>401</v>
      </c>
      <c r="C78" s="6" t="s">
        <v>396</v>
      </c>
      <c r="D78" s="26" t="s">
        <v>348</v>
      </c>
      <c r="E78" s="5" t="s">
        <v>416</v>
      </c>
      <c r="F78" s="26">
        <v>40.9579940497756</v>
      </c>
      <c r="G78" s="26">
        <v>30.809110568415278</v>
      </c>
      <c r="H78" s="26">
        <v>9.0615031083574351</v>
      </c>
      <c r="I78" s="26">
        <v>5.4369018650144607</v>
      </c>
      <c r="J78" s="21">
        <v>1</v>
      </c>
      <c r="K78" s="26">
        <v>21</v>
      </c>
      <c r="L78" s="26">
        <f t="shared" si="14"/>
        <v>2.7589241763811208</v>
      </c>
      <c r="M78" s="26" t="s">
        <v>348</v>
      </c>
      <c r="N78" s="26">
        <f t="shared" si="15"/>
        <v>14.845639615765077</v>
      </c>
      <c r="O78" s="26">
        <f t="shared" si="11"/>
        <v>11.167074047256916</v>
      </c>
      <c r="P78" s="26">
        <f t="shared" si="12"/>
        <v>3.284433543310858</v>
      </c>
      <c r="Q78" s="26">
        <f t="shared" si="13"/>
        <v>1.9706601259865146</v>
      </c>
      <c r="R78">
        <v>0.36246012433429736</v>
      </c>
      <c r="T78" s="5" t="s">
        <v>348</v>
      </c>
      <c r="U78">
        <f t="shared" si="16"/>
        <v>1.0148408125744743</v>
      </c>
      <c r="V78">
        <f t="shared" si="17"/>
        <v>3.712547006137866</v>
      </c>
      <c r="W78">
        <f t="shared" si="18"/>
        <v>3.4278104439158423</v>
      </c>
      <c r="X78">
        <f t="shared" si="19"/>
        <v>2.2040350122937267</v>
      </c>
      <c r="Y78">
        <f t="shared" si="20"/>
        <v>1.6932093885277357</v>
      </c>
      <c r="Z78">
        <f t="shared" si="21"/>
        <v>0</v>
      </c>
    </row>
    <row r="79" spans="1:26" ht="16.5" x14ac:dyDescent="0.3">
      <c r="A79" s="9" t="s">
        <v>296</v>
      </c>
      <c r="B79" s="9" t="s">
        <v>401</v>
      </c>
      <c r="C79" s="6" t="s">
        <v>396</v>
      </c>
      <c r="D79" s="26" t="s">
        <v>349</v>
      </c>
      <c r="E79" s="5" t="s">
        <v>416</v>
      </c>
      <c r="F79" s="26">
        <v>45.697619196321526</v>
      </c>
      <c r="G79" s="26">
        <v>31.9511809014931</v>
      </c>
      <c r="H79" s="26">
        <v>10.031184701631554</v>
      </c>
      <c r="I79" s="26">
        <v>6.6874564677543704</v>
      </c>
      <c r="J79" s="21">
        <v>1</v>
      </c>
      <c r="K79" s="26">
        <v>19.5</v>
      </c>
      <c r="L79" s="26">
        <f t="shared" si="14"/>
        <v>2.6916063060436417</v>
      </c>
      <c r="M79" s="26" t="s">
        <v>349</v>
      </c>
      <c r="N79" s="26">
        <f t="shared" si="15"/>
        <v>16.977824391967591</v>
      </c>
      <c r="O79" s="26">
        <f t="shared" si="11"/>
        <v>11.870673965115552</v>
      </c>
      <c r="P79" s="26">
        <f t="shared" si="12"/>
        <v>3.7268395006758128</v>
      </c>
      <c r="Q79" s="26">
        <f t="shared" si="13"/>
        <v>2.484559667117209</v>
      </c>
      <c r="R79">
        <v>0.37152535931968722</v>
      </c>
      <c r="T79" s="5" t="s">
        <v>349</v>
      </c>
      <c r="U79">
        <f t="shared" si="16"/>
        <v>0.99013815518990023</v>
      </c>
      <c r="V79">
        <f t="shared" si="17"/>
        <v>3.8220462001825171</v>
      </c>
      <c r="W79">
        <f t="shared" si="18"/>
        <v>3.4642091410636073</v>
      </c>
      <c r="X79">
        <f t="shared" si="19"/>
        <v>2.3056987108144287</v>
      </c>
      <c r="Y79">
        <f t="shared" si="20"/>
        <v>1.9002336027062645</v>
      </c>
      <c r="Z79">
        <f t="shared" si="21"/>
        <v>0</v>
      </c>
    </row>
    <row r="80" spans="1:26" ht="16.5" x14ac:dyDescent="0.3">
      <c r="A80" s="9" t="s">
        <v>296</v>
      </c>
      <c r="B80" s="9" t="s">
        <v>401</v>
      </c>
      <c r="C80" s="6" t="s">
        <v>396</v>
      </c>
      <c r="D80" s="26" t="s">
        <v>350</v>
      </c>
      <c r="E80" s="5" t="s">
        <v>416</v>
      </c>
      <c r="F80" s="26">
        <v>43.09694168108372</v>
      </c>
      <c r="G80" s="26">
        <v>31.579655542173413</v>
      </c>
      <c r="H80" s="26">
        <v>9.2881339829921803</v>
      </c>
      <c r="I80" s="26">
        <v>5.9444057491149955</v>
      </c>
      <c r="J80" s="21">
        <v>2</v>
      </c>
      <c r="K80" s="26">
        <v>19.5</v>
      </c>
      <c r="L80" s="26">
        <f t="shared" si="14"/>
        <v>2.6916063060436417</v>
      </c>
      <c r="M80" s="26" t="s">
        <v>350</v>
      </c>
      <c r="N80" s="26">
        <f t="shared" si="15"/>
        <v>16.011606743644233</v>
      </c>
      <c r="O80" s="26">
        <f t="shared" si="11"/>
        <v>11.732642872497928</v>
      </c>
      <c r="P80" s="26">
        <f t="shared" si="12"/>
        <v>3.4507773154405674</v>
      </c>
      <c r="Q80" s="26">
        <f t="shared" si="13"/>
        <v>2.2084974818819632</v>
      </c>
      <c r="R80">
        <v>0.74305071863937444</v>
      </c>
      <c r="T80" s="5" t="s">
        <v>350</v>
      </c>
      <c r="U80">
        <f t="shared" si="16"/>
        <v>0.99013815518990023</v>
      </c>
      <c r="V80">
        <f t="shared" si="17"/>
        <v>3.7634520359164645</v>
      </c>
      <c r="W80">
        <f t="shared" si="18"/>
        <v>3.4525131013004162</v>
      </c>
      <c r="X80">
        <f t="shared" si="19"/>
        <v>2.2287376696783006</v>
      </c>
      <c r="Y80">
        <f t="shared" si="20"/>
        <v>1.7824505670498809</v>
      </c>
      <c r="Z80">
        <f t="shared" si="21"/>
        <v>0.69314718055994529</v>
      </c>
    </row>
    <row r="81" spans="1:26" ht="16.5" x14ac:dyDescent="0.3">
      <c r="A81" s="9" t="s">
        <v>297</v>
      </c>
      <c r="B81" s="9" t="s">
        <v>401</v>
      </c>
      <c r="C81" s="9" t="s">
        <v>397</v>
      </c>
      <c r="D81" t="s">
        <v>365</v>
      </c>
      <c r="E81" s="5" t="s">
        <v>416</v>
      </c>
      <c r="F81">
        <v>48.057811841977895</v>
      </c>
      <c r="G81">
        <v>37.00026221462015</v>
      </c>
      <c r="H81">
        <v>9.99432370165027</v>
      </c>
      <c r="I81">
        <v>6.379355554244853</v>
      </c>
      <c r="J81" s="21">
        <v>1.5</v>
      </c>
      <c r="K81">
        <v>13</v>
      </c>
      <c r="L81" s="26">
        <f t="shared" si="14"/>
        <v>2.3513346877207573</v>
      </c>
      <c r="M81" t="s">
        <v>365</v>
      </c>
      <c r="N81" s="26">
        <f t="shared" si="15"/>
        <v>20.438524593265051</v>
      </c>
      <c r="O81" s="26">
        <f t="shared" si="11"/>
        <v>15.735855217823534</v>
      </c>
      <c r="P81" s="26">
        <f t="shared" si="12"/>
        <v>4.2504896278029083</v>
      </c>
      <c r="Q81" s="26">
        <f t="shared" si="13"/>
        <v>2.7130784858316437</v>
      </c>
      <c r="R81">
        <v>0.63793555542448532</v>
      </c>
      <c r="T81" s="5" t="s">
        <v>365</v>
      </c>
      <c r="U81">
        <f t="shared" si="16"/>
        <v>0.85498311915384551</v>
      </c>
      <c r="V81">
        <f t="shared" si="17"/>
        <v>3.8724046995584951</v>
      </c>
      <c r="W81">
        <f t="shared" si="18"/>
        <v>3.6109249995007384</v>
      </c>
      <c r="X81">
        <f t="shared" si="19"/>
        <v>2.3020173019962678</v>
      </c>
      <c r="Y81">
        <f t="shared" si="20"/>
        <v>1.8530670819483646</v>
      </c>
      <c r="Z81">
        <f t="shared" si="21"/>
        <v>0.40546510810816438</v>
      </c>
    </row>
    <row r="82" spans="1:26" ht="16.5" x14ac:dyDescent="0.3">
      <c r="A82" s="9" t="s">
        <v>296</v>
      </c>
      <c r="B82" s="9" t="s">
        <v>401</v>
      </c>
      <c r="C82" s="6" t="s">
        <v>396</v>
      </c>
      <c r="D82" s="26" t="s">
        <v>366</v>
      </c>
      <c r="E82" s="5" t="s">
        <v>416</v>
      </c>
      <c r="F82" s="26">
        <v>38.530074726488458</v>
      </c>
      <c r="G82" s="26">
        <v>29.638519020375735</v>
      </c>
      <c r="H82" s="26">
        <v>8.2329219501043713</v>
      </c>
      <c r="I82" s="26">
        <v>5.2690700480667969</v>
      </c>
      <c r="J82" s="21">
        <v>1</v>
      </c>
      <c r="K82" s="26">
        <v>28</v>
      </c>
      <c r="L82" s="26">
        <f t="shared" si="14"/>
        <v>3.0365889718756618</v>
      </c>
      <c r="M82" s="26" t="s">
        <v>366</v>
      </c>
      <c r="N82" s="26">
        <f t="shared" si="15"/>
        <v>12.68860391819474</v>
      </c>
      <c r="O82" s="26">
        <f t="shared" si="11"/>
        <v>9.760464552457492</v>
      </c>
      <c r="P82" s="26">
        <f t="shared" si="12"/>
        <v>2.7112401534604142</v>
      </c>
      <c r="Q82" s="26">
        <f t="shared" si="13"/>
        <v>1.735193698214665</v>
      </c>
      <c r="R82">
        <v>0.32931687800417481</v>
      </c>
      <c r="T82" s="5" t="s">
        <v>366</v>
      </c>
      <c r="U82">
        <f t="shared" si="16"/>
        <v>1.1107348367250678</v>
      </c>
      <c r="V82">
        <f t="shared" si="17"/>
        <v>3.6514390980726885</v>
      </c>
      <c r="W82">
        <f t="shared" si="18"/>
        <v>3.3890748336051972</v>
      </c>
      <c r="X82">
        <f t="shared" si="19"/>
        <v>2.1081409881431332</v>
      </c>
      <c r="Y82">
        <f t="shared" si="20"/>
        <v>1.6618538855147134</v>
      </c>
      <c r="Z82">
        <f t="shared" si="21"/>
        <v>0</v>
      </c>
    </row>
    <row r="83" spans="1:26" ht="16.5" x14ac:dyDescent="0.3">
      <c r="A83" s="9" t="s">
        <v>296</v>
      </c>
      <c r="B83" s="9" t="s">
        <v>401</v>
      </c>
      <c r="C83" s="6" t="s">
        <v>396</v>
      </c>
      <c r="D83" s="26" t="s">
        <v>86</v>
      </c>
      <c r="E83" s="5" t="s">
        <v>425</v>
      </c>
      <c r="F83" s="26">
        <v>18.988021154526372</v>
      </c>
      <c r="G83" s="26">
        <v>29.791550432101719</v>
      </c>
      <c r="H83" s="26">
        <v>6.8749731766388589</v>
      </c>
      <c r="I83" s="26">
        <v>3.9285561009364907</v>
      </c>
      <c r="J83" s="21">
        <v>2</v>
      </c>
      <c r="K83" s="26">
        <v>28.5</v>
      </c>
      <c r="L83" s="26">
        <f t="shared" si="14"/>
        <v>3.0545573721448029</v>
      </c>
      <c r="M83" s="26" t="s">
        <v>86</v>
      </c>
      <c r="N83" s="26">
        <f t="shared" si="15"/>
        <v>6.2162921959438107</v>
      </c>
      <c r="O83" s="26">
        <f t="shared" ref="O83:O146" si="22">G83/$L83</f>
        <v>9.7531481005325293</v>
      </c>
      <c r="P83" s="26">
        <f t="shared" ref="P83:P146" si="23">H83/$L83</f>
        <v>2.2507264847382764</v>
      </c>
      <c r="Q83" s="26">
        <f t="shared" ref="Q83:Q146" si="24">I83/$L83</f>
        <v>1.2861294198504436</v>
      </c>
      <c r="R83">
        <v>0.65475935015608178</v>
      </c>
      <c r="T83" s="5" t="s">
        <v>86</v>
      </c>
      <c r="U83">
        <f t="shared" si="16"/>
        <v>1.1166346957582016</v>
      </c>
      <c r="V83">
        <f t="shared" si="17"/>
        <v>2.9438083147882179</v>
      </c>
      <c r="W83">
        <f t="shared" si="18"/>
        <v>3.3942248107586486</v>
      </c>
      <c r="X83">
        <f t="shared" si="19"/>
        <v>1.9278877419652214</v>
      </c>
      <c r="Y83">
        <f t="shared" si="20"/>
        <v>1.3682719540297987</v>
      </c>
      <c r="Z83">
        <f t="shared" si="21"/>
        <v>0.69314718055994529</v>
      </c>
    </row>
    <row r="84" spans="1:26" ht="16.5" x14ac:dyDescent="0.3">
      <c r="A84" s="9" t="s">
        <v>296</v>
      </c>
      <c r="B84" s="9" t="s">
        <v>401</v>
      </c>
      <c r="C84" s="6" t="s">
        <v>396</v>
      </c>
      <c r="D84" s="26" t="s">
        <v>87</v>
      </c>
      <c r="E84" s="5" t="s">
        <v>414</v>
      </c>
      <c r="F84" s="26">
        <v>28.967243624839039</v>
      </c>
      <c r="G84" s="26">
        <v>31.426726574117826</v>
      </c>
      <c r="H84" s="26">
        <v>7.1051729645831605</v>
      </c>
      <c r="I84" s="26">
        <v>5.7387935483171679</v>
      </c>
      <c r="J84" s="21">
        <v>2</v>
      </c>
      <c r="K84" s="26">
        <v>49</v>
      </c>
      <c r="L84" s="26">
        <f t="shared" si="14"/>
        <v>3.6593057100229709</v>
      </c>
      <c r="M84" s="26" t="s">
        <v>87</v>
      </c>
      <c r="N84" s="26">
        <f t="shared" si="15"/>
        <v>7.9160490869884717</v>
      </c>
      <c r="O84" s="26">
        <f t="shared" si="22"/>
        <v>8.5881664622988136</v>
      </c>
      <c r="P84" s="26">
        <f t="shared" si="23"/>
        <v>1.9416724175632101</v>
      </c>
      <c r="Q84" s="26">
        <f t="shared" si="24"/>
        <v>1.568273875724131</v>
      </c>
      <c r="R84">
        <v>0.54655176650639703</v>
      </c>
      <c r="T84" s="5" t="s">
        <v>87</v>
      </c>
      <c r="U84">
        <f t="shared" si="16"/>
        <v>1.297273432703542</v>
      </c>
      <c r="V84">
        <f t="shared" si="17"/>
        <v>3.3661656614085249</v>
      </c>
      <c r="W84">
        <f t="shared" si="18"/>
        <v>3.4476586956597082</v>
      </c>
      <c r="X84">
        <f t="shared" si="19"/>
        <v>1.9608231053179399</v>
      </c>
      <c r="Y84">
        <f t="shared" si="20"/>
        <v>1.747249005019881</v>
      </c>
      <c r="Z84">
        <f t="shared" si="21"/>
        <v>0.69314718055994529</v>
      </c>
    </row>
    <row r="85" spans="1:26" ht="16.5" x14ac:dyDescent="0.3">
      <c r="A85" s="9" t="s">
        <v>296</v>
      </c>
      <c r="B85" s="9" t="s">
        <v>401</v>
      </c>
      <c r="C85" s="6" t="s">
        <v>396</v>
      </c>
      <c r="D85" s="26" t="s">
        <v>351</v>
      </c>
      <c r="E85" s="5" t="s">
        <v>416</v>
      </c>
      <c r="F85" s="26">
        <v>39.050733885588102</v>
      </c>
      <c r="G85" s="26">
        <v>31.314267738443288</v>
      </c>
      <c r="H85" s="26">
        <v>9.5784818964650054</v>
      </c>
      <c r="I85" s="26">
        <v>5.8944503978246194</v>
      </c>
      <c r="J85" s="21">
        <v>1</v>
      </c>
      <c r="K85" s="26">
        <v>20</v>
      </c>
      <c r="L85" s="26">
        <f t="shared" si="14"/>
        <v>2.7144176165949063</v>
      </c>
      <c r="M85" s="26" t="s">
        <v>351</v>
      </c>
      <c r="N85" s="26">
        <f t="shared" si="15"/>
        <v>14.386413367953008</v>
      </c>
      <c r="O85" s="26">
        <f t="shared" si="22"/>
        <v>11.536274870528354</v>
      </c>
      <c r="P85" s="26">
        <f t="shared" si="23"/>
        <v>3.5287429015733789</v>
      </c>
      <c r="Q85" s="26">
        <f t="shared" si="24"/>
        <v>2.1715340932759259</v>
      </c>
      <c r="R85">
        <v>0.36840314986403871</v>
      </c>
      <c r="T85" s="5" t="s">
        <v>351</v>
      </c>
      <c r="U85">
        <f t="shared" si="16"/>
        <v>0.99857742451799691</v>
      </c>
      <c r="V85">
        <f t="shared" si="17"/>
        <v>3.6648616695940701</v>
      </c>
      <c r="W85">
        <f t="shared" si="18"/>
        <v>3.4440738319723194</v>
      </c>
      <c r="X85">
        <f t="shared" si="19"/>
        <v>2.2595191135034849</v>
      </c>
      <c r="Y85">
        <f t="shared" si="20"/>
        <v>1.7740112977217843</v>
      </c>
      <c r="Z85">
        <f t="shared" si="21"/>
        <v>0</v>
      </c>
    </row>
    <row r="86" spans="1:26" ht="16.5" x14ac:dyDescent="0.3">
      <c r="A86" s="7" t="s">
        <v>296</v>
      </c>
      <c r="B86" s="9" t="s">
        <v>401</v>
      </c>
      <c r="C86" s="6" t="s">
        <v>396</v>
      </c>
      <c r="D86" s="26" t="s">
        <v>89</v>
      </c>
      <c r="E86" s="5" t="s">
        <v>419</v>
      </c>
      <c r="F86" s="26">
        <v>41.10992009704858</v>
      </c>
      <c r="G86" s="26">
        <v>30.682037926089915</v>
      </c>
      <c r="H86" s="26">
        <v>8.0214478238143574</v>
      </c>
      <c r="I86" s="26">
        <v>4.612332498693255</v>
      </c>
      <c r="J86" s="21">
        <v>4</v>
      </c>
      <c r="K86" s="26">
        <v>124</v>
      </c>
      <c r="L86" s="26">
        <f t="shared" si="14"/>
        <v>4.9866309522386461</v>
      </c>
      <c r="M86" s="26" t="s">
        <v>89</v>
      </c>
      <c r="N86" s="26">
        <f t="shared" si="15"/>
        <v>8.2440269774913109</v>
      </c>
      <c r="O86" s="26">
        <f t="shared" si="22"/>
        <v>6.1528591588105872</v>
      </c>
      <c r="P86" s="26">
        <f t="shared" si="23"/>
        <v>1.6085906297544021</v>
      </c>
      <c r="Q86" s="26">
        <f t="shared" si="24"/>
        <v>0.92493961210878106</v>
      </c>
      <c r="R86">
        <v>0.80214478238143561</v>
      </c>
      <c r="T86" s="5" t="s">
        <v>89</v>
      </c>
      <c r="U86">
        <f t="shared" si="16"/>
        <v>1.6067605218683456</v>
      </c>
      <c r="V86">
        <f t="shared" si="17"/>
        <v>3.7162494572700626</v>
      </c>
      <c r="W86">
        <f t="shared" si="18"/>
        <v>3.4236773995240899</v>
      </c>
      <c r="X86">
        <f t="shared" si="19"/>
        <v>2.0821189322455909</v>
      </c>
      <c r="Y86">
        <f t="shared" si="20"/>
        <v>1.5287336940608041</v>
      </c>
      <c r="Z86">
        <f t="shared" si="21"/>
        <v>1.3862943611198906</v>
      </c>
    </row>
    <row r="87" spans="1:26" ht="16.5" x14ac:dyDescent="0.3">
      <c r="A87" s="10" t="s">
        <v>297</v>
      </c>
      <c r="B87" s="9" t="s">
        <v>401</v>
      </c>
      <c r="C87" s="9" t="s">
        <v>397</v>
      </c>
      <c r="D87" t="s">
        <v>367</v>
      </c>
      <c r="E87" s="5" t="s">
        <v>416</v>
      </c>
      <c r="F87">
        <v>44.262284045395504</v>
      </c>
      <c r="G87">
        <v>24.802141921988859</v>
      </c>
      <c r="H87">
        <v>9.5392853546110992</v>
      </c>
      <c r="I87">
        <v>5.72357121276666</v>
      </c>
      <c r="J87" s="21">
        <v>1</v>
      </c>
      <c r="K87">
        <v>18</v>
      </c>
      <c r="L87" s="26">
        <f t="shared" si="14"/>
        <v>2.6207413942088964</v>
      </c>
      <c r="M87" t="s">
        <v>367</v>
      </c>
      <c r="N87" s="26">
        <f t="shared" si="15"/>
        <v>16.889222318235113</v>
      </c>
      <c r="O87" s="26">
        <f t="shared" si="22"/>
        <v>9.4637883679765729</v>
      </c>
      <c r="P87" s="26">
        <f t="shared" si="23"/>
        <v>3.6399186030679123</v>
      </c>
      <c r="Q87" s="26">
        <f t="shared" si="24"/>
        <v>2.1839511618407474</v>
      </c>
      <c r="R87">
        <v>0.38157141418444401</v>
      </c>
      <c r="T87" s="5" t="s">
        <v>367</v>
      </c>
      <c r="U87">
        <f t="shared" si="16"/>
        <v>0.96345725263205484</v>
      </c>
      <c r="V87">
        <f t="shared" si="17"/>
        <v>3.7901329384743097</v>
      </c>
      <c r="W87">
        <f t="shared" si="18"/>
        <v>3.2109300172635824</v>
      </c>
      <c r="X87">
        <f t="shared" si="19"/>
        <v>2.2554185722361457</v>
      </c>
      <c r="Y87">
        <f t="shared" si="20"/>
        <v>1.7445929484701552</v>
      </c>
      <c r="Z87">
        <f t="shared" si="21"/>
        <v>0</v>
      </c>
    </row>
    <row r="88" spans="1:26" ht="16.5" x14ac:dyDescent="0.3">
      <c r="A88" s="9" t="s">
        <v>296</v>
      </c>
      <c r="B88" s="9" t="s">
        <v>401</v>
      </c>
      <c r="C88" s="9" t="s">
        <v>397</v>
      </c>
      <c r="D88" s="26" t="s">
        <v>44</v>
      </c>
      <c r="E88" s="5" t="s">
        <v>421</v>
      </c>
      <c r="F88" s="26">
        <v>27.009006004670564</v>
      </c>
      <c r="G88" s="26">
        <v>30.010006671856182</v>
      </c>
      <c r="H88" s="26">
        <v>9.9033022017125401</v>
      </c>
      <c r="I88" s="26">
        <v>4.5015010007784273</v>
      </c>
      <c r="J88" s="21">
        <v>3</v>
      </c>
      <c r="K88" s="26">
        <v>37</v>
      </c>
      <c r="L88" s="26">
        <f t="shared" si="14"/>
        <v>3.3322218516459525</v>
      </c>
      <c r="M88" s="26" t="s">
        <v>44</v>
      </c>
      <c r="N88" s="26">
        <f t="shared" si="15"/>
        <v>8.1054045040036726</v>
      </c>
      <c r="O88" s="26">
        <f t="shared" si="22"/>
        <v>9.0060050044485251</v>
      </c>
      <c r="P88" s="26">
        <f t="shared" si="23"/>
        <v>2.9719816514680137</v>
      </c>
      <c r="Q88" s="26">
        <f t="shared" si="24"/>
        <v>1.350900750667279</v>
      </c>
      <c r="R88">
        <v>0.90030020015568546</v>
      </c>
      <c r="T88" s="5" t="s">
        <v>44</v>
      </c>
      <c r="U88">
        <f t="shared" si="16"/>
        <v>1.2036393042147413</v>
      </c>
      <c r="V88">
        <f t="shared" si="17"/>
        <v>3.2961703661155237</v>
      </c>
      <c r="W88">
        <f t="shared" si="18"/>
        <v>3.4015308817733501</v>
      </c>
      <c r="X88">
        <f t="shared" si="19"/>
        <v>2.2928682572517389</v>
      </c>
      <c r="Y88">
        <f t="shared" si="20"/>
        <v>1.5044108968874688</v>
      </c>
      <c r="Z88">
        <f t="shared" si="21"/>
        <v>1.0986122886681098</v>
      </c>
    </row>
    <row r="89" spans="1:26" ht="16.5" x14ac:dyDescent="0.3">
      <c r="A89" s="10" t="s">
        <v>297</v>
      </c>
      <c r="B89" s="9" t="s">
        <v>401</v>
      </c>
      <c r="C89" s="9" t="s">
        <v>397</v>
      </c>
      <c r="D89" t="s">
        <v>368</v>
      </c>
      <c r="E89" s="5" t="s">
        <v>416</v>
      </c>
      <c r="F89">
        <v>45.406998287948838</v>
      </c>
      <c r="G89">
        <v>24.802141921988859</v>
      </c>
      <c r="H89">
        <v>9.5392853546110992</v>
      </c>
      <c r="I89">
        <v>5.72357121276666</v>
      </c>
      <c r="J89" s="21">
        <v>1</v>
      </c>
      <c r="K89">
        <v>18</v>
      </c>
      <c r="L89" s="26">
        <f t="shared" si="14"/>
        <v>2.6207413942088964</v>
      </c>
      <c r="M89" t="s">
        <v>368</v>
      </c>
      <c r="N89" s="26">
        <f t="shared" si="15"/>
        <v>17.326012550603267</v>
      </c>
      <c r="O89" s="26">
        <f t="shared" si="22"/>
        <v>9.4637883679765729</v>
      </c>
      <c r="P89" s="26">
        <f t="shared" si="23"/>
        <v>3.6399186030679123</v>
      </c>
      <c r="Q89" s="26">
        <f t="shared" si="24"/>
        <v>2.1839511618407474</v>
      </c>
      <c r="R89">
        <v>0.38157141418444401</v>
      </c>
      <c r="T89" s="5" t="s">
        <v>368</v>
      </c>
      <c r="U89">
        <f t="shared" si="16"/>
        <v>0.96345725263205484</v>
      </c>
      <c r="V89">
        <f t="shared" si="17"/>
        <v>3.8156662404794748</v>
      </c>
      <c r="W89">
        <f t="shared" si="18"/>
        <v>3.2109300172635824</v>
      </c>
      <c r="X89">
        <f t="shared" si="19"/>
        <v>2.2554185722361457</v>
      </c>
      <c r="Y89">
        <f t="shared" si="20"/>
        <v>1.7445929484701552</v>
      </c>
      <c r="Z89">
        <f t="shared" si="21"/>
        <v>0</v>
      </c>
    </row>
    <row r="90" spans="1:26" ht="16.5" x14ac:dyDescent="0.3">
      <c r="A90" s="9" t="s">
        <v>296</v>
      </c>
      <c r="B90" s="9" t="s">
        <v>401</v>
      </c>
      <c r="C90" s="9" t="s">
        <v>397</v>
      </c>
      <c r="D90" s="26" t="s">
        <v>352</v>
      </c>
      <c r="E90" s="5" t="s">
        <v>416</v>
      </c>
      <c r="F90" s="26">
        <v>47.148566655843162</v>
      </c>
      <c r="G90" s="26">
        <v>30.161215434252611</v>
      </c>
      <c r="H90" s="26">
        <v>8.6670159293829343</v>
      </c>
      <c r="I90" s="26">
        <v>5.2002095576297602</v>
      </c>
      <c r="J90" s="21">
        <v>1</v>
      </c>
      <c r="K90" s="26">
        <v>24</v>
      </c>
      <c r="L90" s="26">
        <f t="shared" si="14"/>
        <v>2.8844991406148166</v>
      </c>
      <c r="M90" s="26" t="s">
        <v>352</v>
      </c>
      <c r="N90" s="26">
        <f t="shared" si="15"/>
        <v>16.345495130150631</v>
      </c>
      <c r="O90" s="26">
        <f t="shared" si="22"/>
        <v>10.456309384728712</v>
      </c>
      <c r="P90" s="26">
        <f t="shared" si="23"/>
        <v>3.0046866048071013</v>
      </c>
      <c r="Q90" s="26">
        <f t="shared" si="24"/>
        <v>1.8028119628842605</v>
      </c>
      <c r="R90">
        <v>0.34668063717531739</v>
      </c>
      <c r="T90" s="5" t="s">
        <v>352</v>
      </c>
      <c r="U90">
        <f t="shared" si="16"/>
        <v>1.0593512767826485</v>
      </c>
      <c r="V90">
        <f t="shared" si="17"/>
        <v>3.8533036089534036</v>
      </c>
      <c r="W90">
        <f t="shared" si="18"/>
        <v>3.4065568418719354</v>
      </c>
      <c r="X90">
        <f t="shared" si="19"/>
        <v>2.1595245480855523</v>
      </c>
      <c r="Y90">
        <f t="shared" si="20"/>
        <v>1.6486989243195616</v>
      </c>
      <c r="Z90">
        <f t="shared" si="21"/>
        <v>0</v>
      </c>
    </row>
    <row r="91" spans="1:26" ht="16.5" x14ac:dyDescent="0.3">
      <c r="A91" s="9" t="s">
        <v>296</v>
      </c>
      <c r="B91" s="9" t="s">
        <v>401</v>
      </c>
      <c r="C91" s="9" t="s">
        <v>397</v>
      </c>
      <c r="D91" s="26" t="s">
        <v>353</v>
      </c>
      <c r="E91" s="5" t="s">
        <v>416</v>
      </c>
      <c r="F91" s="26">
        <v>37.332256204751019</v>
      </c>
      <c r="G91" s="26">
        <v>25.746383589483461</v>
      </c>
      <c r="H91" s="26">
        <v>7.7239150768450386</v>
      </c>
      <c r="I91" s="26">
        <v>3.8619575384225193</v>
      </c>
      <c r="J91" s="21">
        <v>1</v>
      </c>
      <c r="K91" s="26">
        <v>30</v>
      </c>
      <c r="L91" s="26">
        <f t="shared" si="14"/>
        <v>3.1072325059538586</v>
      </c>
      <c r="M91" s="26" t="s">
        <v>353</v>
      </c>
      <c r="N91" s="26">
        <f t="shared" si="15"/>
        <v>12.014632356354923</v>
      </c>
      <c r="O91" s="26">
        <f t="shared" si="22"/>
        <v>8.2859533492102919</v>
      </c>
      <c r="P91" s="26">
        <f t="shared" si="23"/>
        <v>2.4857860047630873</v>
      </c>
      <c r="Q91" s="26">
        <f t="shared" si="24"/>
        <v>1.2428930023815437</v>
      </c>
      <c r="R91">
        <v>0.3218297948685433</v>
      </c>
      <c r="T91" s="5" t="s">
        <v>353</v>
      </c>
      <c r="U91">
        <f t="shared" si="16"/>
        <v>1.1337324605540517</v>
      </c>
      <c r="V91">
        <f t="shared" si="17"/>
        <v>3.619857730552313</v>
      </c>
      <c r="W91">
        <f t="shared" si="18"/>
        <v>3.2482941741198297</v>
      </c>
      <c r="X91">
        <f t="shared" si="19"/>
        <v>2.0443213697938938</v>
      </c>
      <c r="Y91">
        <f t="shared" si="20"/>
        <v>1.3511741892339486</v>
      </c>
      <c r="Z91">
        <f t="shared" si="21"/>
        <v>0</v>
      </c>
    </row>
    <row r="92" spans="1:26" ht="16.5" x14ac:dyDescent="0.3">
      <c r="A92" s="9" t="s">
        <v>296</v>
      </c>
      <c r="B92" s="9" t="s">
        <v>436</v>
      </c>
      <c r="C92" s="9" t="s">
        <v>397</v>
      </c>
      <c r="D92" s="26" t="s">
        <v>328</v>
      </c>
      <c r="E92" s="5" t="s">
        <v>426</v>
      </c>
      <c r="F92" s="26">
        <v>28.016914818935295</v>
      </c>
      <c r="G92" s="26">
        <v>31.054893534241533</v>
      </c>
      <c r="H92" s="26">
        <v>8.4388297647395465</v>
      </c>
      <c r="I92" s="26">
        <v>6.2447340259072641</v>
      </c>
      <c r="J92" s="21">
        <v>2</v>
      </c>
      <c r="K92" s="26">
        <v>26</v>
      </c>
      <c r="L92" s="26">
        <f t="shared" si="14"/>
        <v>2.9624960684073702</v>
      </c>
      <c r="M92" s="26" t="s">
        <v>328</v>
      </c>
      <c r="N92" s="26">
        <f t="shared" si="15"/>
        <v>9.4571989876081464</v>
      </c>
      <c r="O92" s="26">
        <f t="shared" si="22"/>
        <v>10.482678395903006</v>
      </c>
      <c r="P92" s="26">
        <f t="shared" si="23"/>
        <v>2.8485539119301646</v>
      </c>
      <c r="Q92" s="26">
        <f t="shared" si="24"/>
        <v>2.1079298948283216</v>
      </c>
      <c r="R92">
        <v>0.67510638117916377</v>
      </c>
      <c r="T92" s="5" t="s">
        <v>328</v>
      </c>
      <c r="U92">
        <f t="shared" si="16"/>
        <v>1.0860321793404939</v>
      </c>
      <c r="V92">
        <f t="shared" si="17"/>
        <v>3.3328084284561039</v>
      </c>
      <c r="W92">
        <f t="shared" si="18"/>
        <v>3.4357563977085466</v>
      </c>
      <c r="X92">
        <f t="shared" si="19"/>
        <v>2.1328436455277067</v>
      </c>
      <c r="Y92">
        <f t="shared" si="20"/>
        <v>1.8317385527437851</v>
      </c>
      <c r="Z92">
        <f t="shared" si="21"/>
        <v>0.69314718055994529</v>
      </c>
    </row>
    <row r="93" spans="1:26" ht="16.5" x14ac:dyDescent="0.3">
      <c r="A93" s="9" t="s">
        <v>296</v>
      </c>
      <c r="B93" s="9" t="s">
        <v>436</v>
      </c>
      <c r="C93" s="9" t="s">
        <v>397</v>
      </c>
      <c r="D93" s="26" t="s">
        <v>329</v>
      </c>
      <c r="E93" s="5" t="s">
        <v>423</v>
      </c>
      <c r="F93" s="26">
        <v>33.93057682961232</v>
      </c>
      <c r="G93" s="26">
        <v>3.1900542318438934</v>
      </c>
      <c r="H93" s="26">
        <v>8.1201380446935456</v>
      </c>
      <c r="I93" s="26">
        <v>6.0901035335201597</v>
      </c>
      <c r="J93" s="21">
        <v>1</v>
      </c>
      <c r="K93" s="26">
        <v>41</v>
      </c>
      <c r="L93" s="26">
        <f t="shared" si="14"/>
        <v>3.4482172403827303</v>
      </c>
      <c r="M93" s="26" t="s">
        <v>329</v>
      </c>
      <c r="N93" s="26">
        <f t="shared" si="15"/>
        <v>9.8400345640190121</v>
      </c>
      <c r="O93" s="26">
        <f t="shared" si="22"/>
        <v>0.92513145473683023</v>
      </c>
      <c r="P93" s="26">
        <f t="shared" si="23"/>
        <v>2.3548800666028402</v>
      </c>
      <c r="Q93" s="26">
        <f t="shared" si="24"/>
        <v>1.7661600499521302</v>
      </c>
      <c r="R93">
        <v>0.29000493016762668</v>
      </c>
      <c r="T93" s="5" t="s">
        <v>329</v>
      </c>
      <c r="U93">
        <f t="shared" si="16"/>
        <v>1.2378573555681025</v>
      </c>
      <c r="V93">
        <f t="shared" si="17"/>
        <v>3.5243165792296538</v>
      </c>
      <c r="W93">
        <f t="shared" si="18"/>
        <v>1.1600379172302679</v>
      </c>
      <c r="X93">
        <f t="shared" si="19"/>
        <v>2.0943471546071013</v>
      </c>
      <c r="Y93">
        <f t="shared" si="20"/>
        <v>1.8066650821553203</v>
      </c>
      <c r="Z93">
        <f t="shared" si="21"/>
        <v>0</v>
      </c>
    </row>
    <row r="94" spans="1:26" ht="16.5" x14ac:dyDescent="0.3">
      <c r="A94" s="9" t="s">
        <v>296</v>
      </c>
      <c r="B94" s="9" t="s">
        <v>436</v>
      </c>
      <c r="C94" s="9" t="s">
        <v>396</v>
      </c>
      <c r="D94" s="26" t="s">
        <v>176</v>
      </c>
      <c r="E94" s="5" t="s">
        <v>413</v>
      </c>
      <c r="F94" s="26">
        <v>21.245057172419454</v>
      </c>
      <c r="G94" s="26">
        <v>29.794897254002894</v>
      </c>
      <c r="H94" s="26">
        <v>7.2544097661920084</v>
      </c>
      <c r="I94" s="26">
        <v>4.6635491354091485</v>
      </c>
      <c r="J94" s="21">
        <v>3</v>
      </c>
      <c r="K94" s="26">
        <v>57.5</v>
      </c>
      <c r="L94" s="26">
        <f t="shared" si="14"/>
        <v>3.85972131468082</v>
      </c>
      <c r="M94" s="26" t="s">
        <v>176</v>
      </c>
      <c r="N94" s="26">
        <f t="shared" si="15"/>
        <v>5.5042982226752599</v>
      </c>
      <c r="O94" s="26">
        <f t="shared" si="22"/>
        <v>7.7194426293616445</v>
      </c>
      <c r="P94" s="26">
        <f t="shared" si="23"/>
        <v>1.8795164662793569</v>
      </c>
      <c r="Q94" s="26">
        <f t="shared" si="24"/>
        <v>1.2082605854653008</v>
      </c>
      <c r="R94">
        <v>0.77725818923485812</v>
      </c>
      <c r="T94" s="5" t="s">
        <v>176</v>
      </c>
      <c r="U94">
        <f t="shared" si="16"/>
        <v>1.3505949826011014</v>
      </c>
      <c r="V94">
        <f t="shared" si="17"/>
        <v>3.0561242646631519</v>
      </c>
      <c r="W94">
        <f t="shared" si="18"/>
        <v>3.3943371457621487</v>
      </c>
      <c r="X94">
        <f t="shared" si="19"/>
        <v>1.9816095275741026</v>
      </c>
      <c r="Y94">
        <f t="shared" si="20"/>
        <v>1.5397767752950633</v>
      </c>
      <c r="Z94">
        <f t="shared" si="21"/>
        <v>1.0986122886681098</v>
      </c>
    </row>
    <row r="95" spans="1:26" ht="16.5" x14ac:dyDescent="0.3">
      <c r="A95" s="9" t="s">
        <v>297</v>
      </c>
      <c r="B95" s="9" t="s">
        <v>436</v>
      </c>
      <c r="C95" s="9" t="s">
        <v>396</v>
      </c>
      <c r="D95" t="s">
        <v>177</v>
      </c>
      <c r="E95" s="5" t="s">
        <v>413</v>
      </c>
      <c r="F95">
        <v>18.877420723878458</v>
      </c>
      <c r="G95">
        <v>26.801276336370648</v>
      </c>
      <c r="H95">
        <v>6.0594189977881463</v>
      </c>
      <c r="I95">
        <v>3.0297094988940731</v>
      </c>
      <c r="J95" s="21">
        <v>3</v>
      </c>
      <c r="K95">
        <v>79</v>
      </c>
      <c r="L95" s="26">
        <f t="shared" si="14"/>
        <v>4.2908404270262066</v>
      </c>
      <c r="M95" t="s">
        <v>177</v>
      </c>
      <c r="N95" s="26">
        <f t="shared" si="15"/>
        <v>4.3994692985964923</v>
      </c>
      <c r="O95" s="26">
        <f t="shared" si="22"/>
        <v>6.2461601152913158</v>
      </c>
      <c r="P95" s="26">
        <f t="shared" si="23"/>
        <v>1.4121753304136886</v>
      </c>
      <c r="Q95" s="26">
        <f t="shared" si="24"/>
        <v>0.70608766520684429</v>
      </c>
      <c r="R95">
        <v>0.69916373051401692</v>
      </c>
      <c r="T95" s="5" t="s">
        <v>177</v>
      </c>
      <c r="U95">
        <f t="shared" si="16"/>
        <v>1.4564826174890071</v>
      </c>
      <c r="V95">
        <f t="shared" si="17"/>
        <v>2.9379665371834318</v>
      </c>
      <c r="W95">
        <f t="shared" si="18"/>
        <v>3.2884495108742429</v>
      </c>
      <c r="X95">
        <f t="shared" si="19"/>
        <v>1.801613920532475</v>
      </c>
      <c r="Y95">
        <f t="shared" si="20"/>
        <v>1.1084667399725296</v>
      </c>
      <c r="Z95">
        <f t="shared" si="21"/>
        <v>1.0986122886681098</v>
      </c>
    </row>
    <row r="96" spans="1:26" ht="16.5" x14ac:dyDescent="0.3">
      <c r="A96" s="9" t="s">
        <v>296</v>
      </c>
      <c r="B96" s="9" t="s">
        <v>436</v>
      </c>
      <c r="C96" s="9" t="s">
        <v>396</v>
      </c>
      <c r="D96" s="26" t="s">
        <v>178</v>
      </c>
      <c r="E96" s="5" t="s">
        <v>427</v>
      </c>
      <c r="F96" s="26">
        <v>28.317392032177086</v>
      </c>
      <c r="G96" s="26">
        <v>30.921290150078427</v>
      </c>
      <c r="H96" s="26">
        <v>8.4626688831793579</v>
      </c>
      <c r="I96" s="26">
        <v>4.8823089710650143</v>
      </c>
      <c r="J96" s="21">
        <v>2</v>
      </c>
      <c r="K96" s="26">
        <v>29</v>
      </c>
      <c r="L96" s="26">
        <f t="shared" si="14"/>
        <v>3.0723168256858471</v>
      </c>
      <c r="M96" s="26" t="s">
        <v>178</v>
      </c>
      <c r="N96" s="26">
        <f t="shared" si="15"/>
        <v>9.2169504770575443</v>
      </c>
      <c r="O96" s="26">
        <f t="shared" si="22"/>
        <v>10.064486153108811</v>
      </c>
      <c r="P96" s="26">
        <f t="shared" si="23"/>
        <v>2.7544909471666217</v>
      </c>
      <c r="Q96" s="26">
        <f t="shared" si="24"/>
        <v>1.5891293925961281</v>
      </c>
      <c r="R96">
        <v>0.6509745294753353</v>
      </c>
      <c r="T96" s="5" t="s">
        <v>178</v>
      </c>
      <c r="U96">
        <f t="shared" si="16"/>
        <v>1.1224319433288246</v>
      </c>
      <c r="V96">
        <f t="shared" si="17"/>
        <v>3.3434761753257591</v>
      </c>
      <c r="W96">
        <f t="shared" si="18"/>
        <v>3.4314449482717162</v>
      </c>
      <c r="X96">
        <f t="shared" si="19"/>
        <v>2.1356645946926576</v>
      </c>
      <c r="Y96">
        <f t="shared" si="20"/>
        <v>1.5856182577733853</v>
      </c>
      <c r="Z96">
        <f t="shared" si="21"/>
        <v>0.69314718055994529</v>
      </c>
    </row>
    <row r="97" spans="1:26" ht="16.5" x14ac:dyDescent="0.3">
      <c r="A97" s="9" t="s">
        <v>296</v>
      </c>
      <c r="B97" s="9" t="s">
        <v>436</v>
      </c>
      <c r="C97" s="9" t="s">
        <v>396</v>
      </c>
      <c r="D97" s="26" t="s">
        <v>179</v>
      </c>
      <c r="E97" s="5" t="s">
        <v>411</v>
      </c>
      <c r="F97" s="26">
        <v>23.000000000000004</v>
      </c>
      <c r="G97" s="26">
        <v>28.333333333333339</v>
      </c>
      <c r="H97" s="26">
        <v>7.3333333333333348</v>
      </c>
      <c r="I97" s="26">
        <v>4.3333333333333339</v>
      </c>
      <c r="J97" s="21">
        <v>1</v>
      </c>
      <c r="K97" s="26">
        <v>27</v>
      </c>
      <c r="L97" s="26">
        <f t="shared" si="14"/>
        <v>2.9999999999999996</v>
      </c>
      <c r="M97" s="26" t="s">
        <v>179</v>
      </c>
      <c r="N97" s="26">
        <f t="shared" si="15"/>
        <v>7.6666666666666687</v>
      </c>
      <c r="O97" s="26">
        <f t="shared" si="22"/>
        <v>9.4444444444444482</v>
      </c>
      <c r="P97" s="26">
        <f t="shared" si="23"/>
        <v>2.4444444444444451</v>
      </c>
      <c r="Q97" s="26">
        <f t="shared" si="24"/>
        <v>1.4444444444444449</v>
      </c>
      <c r="R97">
        <v>0.33333333333333337</v>
      </c>
      <c r="T97" s="5" t="s">
        <v>179</v>
      </c>
      <c r="U97">
        <f t="shared" si="16"/>
        <v>1.0986122886681096</v>
      </c>
      <c r="V97">
        <f t="shared" si="17"/>
        <v>3.1354942159291497</v>
      </c>
      <c r="W97">
        <f t="shared" si="18"/>
        <v>3.3440389678222071</v>
      </c>
      <c r="X97">
        <f t="shared" si="19"/>
        <v>1.9924301646902063</v>
      </c>
      <c r="Y97">
        <f t="shared" si="20"/>
        <v>1.4663370687934272</v>
      </c>
      <c r="Z97">
        <f t="shared" si="21"/>
        <v>0</v>
      </c>
    </row>
    <row r="98" spans="1:26" ht="16.5" x14ac:dyDescent="0.3">
      <c r="A98" s="9" t="s">
        <v>296</v>
      </c>
      <c r="B98" s="9" t="s">
        <v>436</v>
      </c>
      <c r="C98" s="9" t="s">
        <v>396</v>
      </c>
      <c r="D98" s="26" t="s">
        <v>180</v>
      </c>
      <c r="E98" s="5" t="s">
        <v>413</v>
      </c>
      <c r="F98" s="26">
        <v>21.047155044781523</v>
      </c>
      <c r="G98" s="26">
        <v>31.960494697631201</v>
      </c>
      <c r="H98" s="26">
        <v>7.5354011888723971</v>
      </c>
      <c r="I98" s="26">
        <v>4.9369869858129496</v>
      </c>
      <c r="J98" s="21">
        <v>3</v>
      </c>
      <c r="K98" s="26">
        <v>57</v>
      </c>
      <c r="L98" s="26">
        <f t="shared" si="14"/>
        <v>3.8485011312768047</v>
      </c>
      <c r="M98" s="26" t="s">
        <v>180</v>
      </c>
      <c r="N98" s="26">
        <f t="shared" si="15"/>
        <v>5.468922660235461</v>
      </c>
      <c r="O98" s="26">
        <f t="shared" si="22"/>
        <v>8.3046603359131073</v>
      </c>
      <c r="P98" s="26">
        <f t="shared" si="23"/>
        <v>1.9580093474917082</v>
      </c>
      <c r="Q98" s="26">
        <f t="shared" si="24"/>
        <v>1.2828337104256018</v>
      </c>
      <c r="R98">
        <v>0.77952426091783422</v>
      </c>
      <c r="T98" s="5" t="s">
        <v>180</v>
      </c>
      <c r="U98">
        <f t="shared" si="16"/>
        <v>1.34768375594485</v>
      </c>
      <c r="V98">
        <f t="shared" si="17"/>
        <v>3.0467653987275889</v>
      </c>
      <c r="W98">
        <f t="shared" si="18"/>
        <v>3.4645005994275677</v>
      </c>
      <c r="X98">
        <f t="shared" si="19"/>
        <v>2.0196120740416239</v>
      </c>
      <c r="Y98">
        <f t="shared" si="20"/>
        <v>1.5967552232215905</v>
      </c>
      <c r="Z98">
        <f t="shared" si="21"/>
        <v>1.0986122886681098</v>
      </c>
    </row>
    <row r="99" spans="1:26" ht="16.5" x14ac:dyDescent="0.3">
      <c r="A99" s="9" t="s">
        <v>296</v>
      </c>
      <c r="B99" s="9" t="s">
        <v>436</v>
      </c>
      <c r="C99" s="9" t="s">
        <v>396</v>
      </c>
      <c r="D99" s="26" t="s">
        <v>181</v>
      </c>
      <c r="E99" s="5" t="s">
        <v>421</v>
      </c>
      <c r="F99" s="26">
        <v>27.383418315432873</v>
      </c>
      <c r="G99" s="26">
        <v>3.2766483454364121</v>
      </c>
      <c r="H99" s="26">
        <v>8.1916208635910301</v>
      </c>
      <c r="I99" s="26">
        <v>4.6809262077663032</v>
      </c>
      <c r="J99" s="21">
        <v>4</v>
      </c>
      <c r="K99" s="26">
        <v>78</v>
      </c>
      <c r="L99" s="26">
        <f t="shared" si="14"/>
        <v>4.2726586816979166</v>
      </c>
      <c r="M99" s="26" t="s">
        <v>181</v>
      </c>
      <c r="N99" s="26">
        <f t="shared" si="15"/>
        <v>6.4089880225468763</v>
      </c>
      <c r="O99" s="26">
        <f t="shared" si="22"/>
        <v>0.76688745568936978</v>
      </c>
      <c r="P99" s="26">
        <f t="shared" si="23"/>
        <v>1.9172186392234245</v>
      </c>
      <c r="Q99" s="26">
        <f t="shared" si="24"/>
        <v>1.095553508127671</v>
      </c>
      <c r="R99">
        <v>0.93618524155326055</v>
      </c>
      <c r="T99" s="5" t="s">
        <v>181</v>
      </c>
      <c r="U99">
        <f t="shared" si="16"/>
        <v>1.4522362755631972</v>
      </c>
      <c r="V99">
        <f t="shared" si="17"/>
        <v>3.3099376592345591</v>
      </c>
      <c r="W99">
        <f t="shared" si="18"/>
        <v>1.1868210540520614</v>
      </c>
      <c r="X99">
        <f t="shared" si="19"/>
        <v>2.1031117859262163</v>
      </c>
      <c r="Y99">
        <f t="shared" si="20"/>
        <v>1.5434959979907938</v>
      </c>
      <c r="Z99">
        <f t="shared" si="21"/>
        <v>1.3862943611198906</v>
      </c>
    </row>
    <row r="100" spans="1:26" ht="16.5" x14ac:dyDescent="0.3">
      <c r="A100" s="9" t="s">
        <v>296</v>
      </c>
      <c r="B100" s="9" t="s">
        <v>436</v>
      </c>
      <c r="C100" s="9" t="s">
        <v>396</v>
      </c>
      <c r="D100" s="26" t="s">
        <v>182</v>
      </c>
      <c r="E100" s="5" t="s">
        <v>426</v>
      </c>
      <c r="F100" s="26">
        <v>29.946156142427164</v>
      </c>
      <c r="G100" s="26">
        <v>31.890711736091266</v>
      </c>
      <c r="H100" s="26">
        <v>9.3338668495876878</v>
      </c>
      <c r="I100" s="26">
        <v>6.6114890184579451</v>
      </c>
      <c r="J100" s="21">
        <v>1</v>
      </c>
      <c r="K100" s="26">
        <v>17</v>
      </c>
      <c r="L100" s="26">
        <f t="shared" si="14"/>
        <v>2.5712815906582351</v>
      </c>
      <c r="M100" s="26" t="s">
        <v>182</v>
      </c>
      <c r="N100" s="26">
        <f t="shared" si="15"/>
        <v>11.646393087099067</v>
      </c>
      <c r="O100" s="26">
        <f t="shared" si="22"/>
        <v>12.402652378469137</v>
      </c>
      <c r="P100" s="26">
        <f t="shared" si="23"/>
        <v>3.6300445985763328</v>
      </c>
      <c r="Q100" s="26">
        <f t="shared" si="24"/>
        <v>2.5712815906582356</v>
      </c>
      <c r="R100">
        <v>0.3889111187328203</v>
      </c>
      <c r="T100" s="5" t="s">
        <v>182</v>
      </c>
      <c r="U100">
        <f t="shared" si="16"/>
        <v>0.94440444801873857</v>
      </c>
      <c r="V100">
        <f t="shared" si="17"/>
        <v>3.3994009738349451</v>
      </c>
      <c r="W100">
        <f t="shared" si="18"/>
        <v>3.4623147992455143</v>
      </c>
      <c r="X100">
        <f t="shared" si="19"/>
        <v>2.2336493823292072</v>
      </c>
      <c r="Y100">
        <f t="shared" si="20"/>
        <v>1.8888088960374774</v>
      </c>
      <c r="Z100">
        <f t="shared" si="21"/>
        <v>0</v>
      </c>
    </row>
    <row r="101" spans="1:26" ht="16.5" x14ac:dyDescent="0.3">
      <c r="A101" s="10" t="s">
        <v>297</v>
      </c>
      <c r="B101" s="9" t="s">
        <v>436</v>
      </c>
      <c r="C101" s="9" t="s">
        <v>396</v>
      </c>
      <c r="D101" t="s">
        <v>183</v>
      </c>
      <c r="E101" s="5" t="s">
        <v>408</v>
      </c>
      <c r="F101">
        <v>31.514805416731566</v>
      </c>
      <c r="G101">
        <v>28.649823106119605</v>
      </c>
      <c r="H101">
        <v>8.5949469318358815</v>
      </c>
      <c r="I101">
        <v>5.729964621223921</v>
      </c>
      <c r="J101" s="21">
        <v>1.5</v>
      </c>
      <c r="K101">
        <v>31</v>
      </c>
      <c r="L101" s="26">
        <f t="shared" si="14"/>
        <v>3.1413806523913927</v>
      </c>
      <c r="M101" t="s">
        <v>183</v>
      </c>
      <c r="N101" s="26">
        <f t="shared" si="15"/>
        <v>10.032151115701547</v>
      </c>
      <c r="O101" s="26">
        <f t="shared" si="22"/>
        <v>9.1201373779104973</v>
      </c>
      <c r="P101" s="26">
        <f t="shared" si="23"/>
        <v>2.7360412133731491</v>
      </c>
      <c r="Q101" s="26">
        <f t="shared" si="24"/>
        <v>1.8240274755820995</v>
      </c>
      <c r="R101">
        <v>0.47749705176866009</v>
      </c>
      <c r="T101" s="5" t="s">
        <v>183</v>
      </c>
      <c r="U101">
        <f t="shared" si="16"/>
        <v>1.1446624014950486</v>
      </c>
      <c r="V101">
        <f t="shared" si="17"/>
        <v>3.4504574486395412</v>
      </c>
      <c r="W101">
        <f t="shared" si="18"/>
        <v>3.3551472688352164</v>
      </c>
      <c r="X101">
        <f t="shared" si="19"/>
        <v>2.1511744645092805</v>
      </c>
      <c r="Y101">
        <f t="shared" si="20"/>
        <v>1.7457093564011161</v>
      </c>
      <c r="Z101">
        <f t="shared" si="21"/>
        <v>0.40546510810816438</v>
      </c>
    </row>
    <row r="102" spans="1:26" ht="16.5" x14ac:dyDescent="0.3">
      <c r="A102" s="10" t="s">
        <v>296</v>
      </c>
      <c r="B102" s="9" t="s">
        <v>436</v>
      </c>
      <c r="C102" s="9" t="s">
        <v>396</v>
      </c>
      <c r="D102" s="26" t="s">
        <v>184</v>
      </c>
      <c r="E102" s="5" t="s">
        <v>428</v>
      </c>
      <c r="F102" s="26">
        <v>21.815467517980061</v>
      </c>
      <c r="G102" s="26">
        <v>32.955280718650727</v>
      </c>
      <c r="H102" s="26">
        <v>8.81901878386428</v>
      </c>
      <c r="I102" s="26">
        <v>5.5699066003353348</v>
      </c>
      <c r="J102" s="21">
        <v>2</v>
      </c>
      <c r="K102" s="26">
        <v>10</v>
      </c>
      <c r="L102" s="26">
        <f t="shared" si="14"/>
        <v>2.1544346900318838</v>
      </c>
      <c r="M102" s="26" t="s">
        <v>184</v>
      </c>
      <c r="N102" s="26">
        <f t="shared" si="15"/>
        <v>10.125843043149853</v>
      </c>
      <c r="O102" s="26">
        <f t="shared" si="22"/>
        <v>15.296486299226371</v>
      </c>
      <c r="P102" s="26">
        <f t="shared" si="23"/>
        <v>4.0934259110605788</v>
      </c>
      <c r="Q102" s="26">
        <f t="shared" si="24"/>
        <v>2.5853216280382605</v>
      </c>
      <c r="R102">
        <v>0.92831776672255573</v>
      </c>
      <c r="T102" s="5" t="s">
        <v>184</v>
      </c>
      <c r="U102">
        <f t="shared" si="16"/>
        <v>0.76752836433134863</v>
      </c>
      <c r="V102">
        <f t="shared" si="17"/>
        <v>3.0826192373787098</v>
      </c>
      <c r="W102">
        <f t="shared" si="18"/>
        <v>3.4951515127099668</v>
      </c>
      <c r="X102">
        <f t="shared" si="19"/>
        <v>2.1769106148350921</v>
      </c>
      <c r="Y102">
        <f t="shared" si="20"/>
        <v>1.7173782854566517</v>
      </c>
      <c r="Z102">
        <f t="shared" si="21"/>
        <v>0.69314718055994529</v>
      </c>
    </row>
    <row r="103" spans="1:26" ht="16.5" x14ac:dyDescent="0.3">
      <c r="A103" s="10" t="s">
        <v>297</v>
      </c>
      <c r="B103" s="9" t="s">
        <v>436</v>
      </c>
      <c r="C103" s="9" t="s">
        <v>396</v>
      </c>
      <c r="D103" t="s">
        <v>369</v>
      </c>
      <c r="E103" s="5" t="s">
        <v>416</v>
      </c>
      <c r="F103">
        <v>43.206808395466481</v>
      </c>
      <c r="G103">
        <v>26.666702056576966</v>
      </c>
      <c r="H103">
        <v>8.4388297647395465</v>
      </c>
      <c r="I103">
        <v>5.7384042400228914</v>
      </c>
      <c r="J103" s="21">
        <v>1</v>
      </c>
      <c r="K103">
        <v>26</v>
      </c>
      <c r="L103" s="26">
        <f t="shared" si="14"/>
        <v>2.9624960684073702</v>
      </c>
      <c r="M103" t="s">
        <v>369</v>
      </c>
      <c r="N103" s="26">
        <f t="shared" si="15"/>
        <v>14.584596029082443</v>
      </c>
      <c r="O103" s="26">
        <f t="shared" si="22"/>
        <v>9.0014303616993185</v>
      </c>
      <c r="P103" s="26">
        <f t="shared" si="23"/>
        <v>2.8485539119301646</v>
      </c>
      <c r="Q103" s="26">
        <f t="shared" si="24"/>
        <v>1.9370166601125118</v>
      </c>
      <c r="R103">
        <v>0.33755319058958189</v>
      </c>
      <c r="T103" s="5" t="s">
        <v>369</v>
      </c>
      <c r="U103">
        <f t="shared" si="16"/>
        <v>1.0860321793404939</v>
      </c>
      <c r="V103">
        <f t="shared" si="17"/>
        <v>3.7659980845791234</v>
      </c>
      <c r="W103">
        <f t="shared" si="18"/>
        <v>3.2834156731265276</v>
      </c>
      <c r="X103">
        <f t="shared" si="19"/>
        <v>2.1328436455277067</v>
      </c>
      <c r="Y103">
        <f t="shared" si="20"/>
        <v>1.747181164715722</v>
      </c>
      <c r="Z103">
        <f t="shared" si="21"/>
        <v>0</v>
      </c>
    </row>
    <row r="104" spans="1:26" ht="16.5" x14ac:dyDescent="0.3">
      <c r="A104" s="9" t="s">
        <v>296</v>
      </c>
      <c r="B104" s="9" t="s">
        <v>436</v>
      </c>
      <c r="C104" s="9" t="s">
        <v>396</v>
      </c>
      <c r="D104" s="26" t="s">
        <v>185</v>
      </c>
      <c r="E104" s="5" t="s">
        <v>423</v>
      </c>
      <c r="F104" s="26">
        <v>34.206065280582223</v>
      </c>
      <c r="G104" s="26">
        <v>33.026545788148354</v>
      </c>
      <c r="H104" s="26">
        <v>8.8463961932540229</v>
      </c>
      <c r="I104" s="26">
        <v>5.3078377159524139</v>
      </c>
      <c r="J104" s="21">
        <v>2</v>
      </c>
      <c r="K104" s="26">
        <v>39</v>
      </c>
      <c r="L104" s="26">
        <f t="shared" si="14"/>
        <v>3.391211443014166</v>
      </c>
      <c r="M104" s="26" t="s">
        <v>185</v>
      </c>
      <c r="N104" s="26">
        <f t="shared" si="15"/>
        <v>10.08668018947804</v>
      </c>
      <c r="O104" s="26">
        <f t="shared" si="22"/>
        <v>9.7388636312201768</v>
      </c>
      <c r="P104" s="26">
        <f t="shared" si="23"/>
        <v>2.6086241869339757</v>
      </c>
      <c r="Q104" s="26">
        <f t="shared" si="24"/>
        <v>1.5651745121603855</v>
      </c>
      <c r="R104">
        <v>0.58975974621693483</v>
      </c>
      <c r="T104" s="5" t="s">
        <v>185</v>
      </c>
      <c r="U104">
        <f t="shared" si="16"/>
        <v>1.2211872153765486</v>
      </c>
      <c r="V104">
        <f t="shared" si="17"/>
        <v>3.5324029757298159</v>
      </c>
      <c r="W104">
        <f t="shared" si="18"/>
        <v>3.497311655918546</v>
      </c>
      <c r="X104">
        <f t="shared" si="19"/>
        <v>2.1800101662856068</v>
      </c>
      <c r="Y104">
        <f t="shared" si="20"/>
        <v>1.6691845425196161</v>
      </c>
      <c r="Z104">
        <f t="shared" si="21"/>
        <v>0.69314718055994529</v>
      </c>
    </row>
    <row r="105" spans="1:26" ht="16.5" x14ac:dyDescent="0.3">
      <c r="A105" s="10" t="s">
        <v>297</v>
      </c>
      <c r="B105" s="9" t="s">
        <v>436</v>
      </c>
      <c r="C105" s="9" t="s">
        <v>396</v>
      </c>
      <c r="D105" t="s">
        <v>370</v>
      </c>
      <c r="E105" s="5" t="s">
        <v>416</v>
      </c>
      <c r="F105">
        <v>41.493926628526026</v>
      </c>
      <c r="G105">
        <v>29.638519020375735</v>
      </c>
      <c r="H105">
        <v>8.562238828108546</v>
      </c>
      <c r="I105">
        <v>5.5983869260709724</v>
      </c>
      <c r="J105" s="21">
        <v>1</v>
      </c>
      <c r="K105">
        <v>28</v>
      </c>
      <c r="L105" s="26">
        <f t="shared" si="14"/>
        <v>3.0365889718756618</v>
      </c>
      <c r="M105" t="s">
        <v>370</v>
      </c>
      <c r="N105" s="26">
        <f t="shared" si="15"/>
        <v>13.664650373440487</v>
      </c>
      <c r="O105" s="26">
        <f t="shared" si="22"/>
        <v>9.760464552457492</v>
      </c>
      <c r="P105" s="26">
        <f t="shared" si="23"/>
        <v>2.8196897595988308</v>
      </c>
      <c r="Q105" s="26">
        <f t="shared" si="24"/>
        <v>1.8436433043530818</v>
      </c>
      <c r="R105">
        <v>0.32931687800417481</v>
      </c>
      <c r="T105" s="5" t="s">
        <v>370</v>
      </c>
      <c r="U105">
        <f t="shared" si="16"/>
        <v>1.1107348367250678</v>
      </c>
      <c r="V105">
        <f t="shared" si="17"/>
        <v>3.7255470702264102</v>
      </c>
      <c r="W105">
        <f t="shared" si="18"/>
        <v>3.3890748336051972</v>
      </c>
      <c r="X105">
        <f t="shared" si="19"/>
        <v>2.1473617012964143</v>
      </c>
      <c r="Y105">
        <f t="shared" si="20"/>
        <v>1.7224785073311484</v>
      </c>
      <c r="Z105">
        <f t="shared" si="21"/>
        <v>0</v>
      </c>
    </row>
    <row r="106" spans="1:26" ht="16.5" x14ac:dyDescent="0.3">
      <c r="A106" s="9" t="s">
        <v>296</v>
      </c>
      <c r="B106" s="9" t="s">
        <v>436</v>
      </c>
      <c r="C106" s="9" t="s">
        <v>396</v>
      </c>
      <c r="D106" s="26" t="s">
        <v>186</v>
      </c>
      <c r="E106" s="5" t="s">
        <v>426</v>
      </c>
      <c r="F106" s="26">
        <v>29.185612614107622</v>
      </c>
      <c r="G106" s="26">
        <v>29.185612614107622</v>
      </c>
      <c r="H106" s="26">
        <v>8.7908471729239839</v>
      </c>
      <c r="I106" s="26">
        <v>5.6261421906713496</v>
      </c>
      <c r="J106" s="21">
        <v>2</v>
      </c>
      <c r="K106" s="26">
        <v>23</v>
      </c>
      <c r="L106" s="26">
        <f t="shared" si="14"/>
        <v>2.8438669798515654</v>
      </c>
      <c r="M106" s="26" t="s">
        <v>186</v>
      </c>
      <c r="N106" s="26">
        <f t="shared" si="15"/>
        <v>10.262650405551302</v>
      </c>
      <c r="O106" s="26">
        <f t="shared" si="22"/>
        <v>10.262650405551302</v>
      </c>
      <c r="P106" s="26">
        <f t="shared" si="23"/>
        <v>3.0911597607082237</v>
      </c>
      <c r="Q106" s="26">
        <f t="shared" si="24"/>
        <v>1.9783422468532632</v>
      </c>
      <c r="R106">
        <v>0.7032677738339187</v>
      </c>
      <c r="T106" s="5" t="s">
        <v>186</v>
      </c>
      <c r="U106">
        <f t="shared" si="16"/>
        <v>1.0451647386430498</v>
      </c>
      <c r="V106">
        <f t="shared" si="17"/>
        <v>3.3736758691535478</v>
      </c>
      <c r="W106">
        <f t="shared" si="18"/>
        <v>3.3736758691535478</v>
      </c>
      <c r="X106">
        <f t="shared" si="19"/>
        <v>2.173711086225151</v>
      </c>
      <c r="Y106">
        <f t="shared" si="20"/>
        <v>1.7274239835967313</v>
      </c>
      <c r="Z106">
        <f t="shared" si="21"/>
        <v>0.69314718055994529</v>
      </c>
    </row>
    <row r="107" spans="1:26" ht="16.5" x14ac:dyDescent="0.3">
      <c r="A107" s="9" t="s">
        <v>296</v>
      </c>
      <c r="B107" s="9" t="s">
        <v>436</v>
      </c>
      <c r="C107" s="9" t="s">
        <v>396</v>
      </c>
      <c r="D107" s="26" t="s">
        <v>187</v>
      </c>
      <c r="E107" s="5" t="s">
        <v>426</v>
      </c>
      <c r="F107" s="26">
        <v>30.450517667600799</v>
      </c>
      <c r="G107" s="26">
        <v>29.290497946930294</v>
      </c>
      <c r="H107" s="26">
        <v>8.1201380446935456</v>
      </c>
      <c r="I107" s="26">
        <v>5.8000986033525335</v>
      </c>
      <c r="J107" s="21">
        <v>1</v>
      </c>
      <c r="K107" s="26">
        <v>41</v>
      </c>
      <c r="L107" s="26">
        <f t="shared" si="14"/>
        <v>3.4482172403827303</v>
      </c>
      <c r="M107" s="26" t="s">
        <v>187</v>
      </c>
      <c r="N107" s="26">
        <f t="shared" si="15"/>
        <v>8.8308002497606513</v>
      </c>
      <c r="O107" s="26">
        <f t="shared" si="22"/>
        <v>8.4943888116745327</v>
      </c>
      <c r="P107" s="26">
        <f t="shared" si="23"/>
        <v>2.3548800666028402</v>
      </c>
      <c r="Q107" s="26">
        <f t="shared" si="24"/>
        <v>1.6820571904306003</v>
      </c>
      <c r="R107">
        <v>0.29000493016762668</v>
      </c>
      <c r="T107" s="5" t="s">
        <v>187</v>
      </c>
      <c r="U107">
        <f t="shared" si="16"/>
        <v>1.2378573555681025</v>
      </c>
      <c r="V107">
        <f t="shared" si="17"/>
        <v>3.416102994589421</v>
      </c>
      <c r="W107">
        <f t="shared" si="18"/>
        <v>3.3772631612731567</v>
      </c>
      <c r="X107">
        <f t="shared" si="19"/>
        <v>2.0943471546071013</v>
      </c>
      <c r="Y107">
        <f t="shared" si="20"/>
        <v>1.7578749179858886</v>
      </c>
      <c r="Z107">
        <f t="shared" si="21"/>
        <v>0</v>
      </c>
    </row>
    <row r="108" spans="1:26" ht="16.5" x14ac:dyDescent="0.3">
      <c r="A108" s="11" t="s">
        <v>297</v>
      </c>
      <c r="B108" s="9" t="s">
        <v>436</v>
      </c>
      <c r="C108" s="9" t="s">
        <v>396</v>
      </c>
      <c r="D108" t="s">
        <v>188</v>
      </c>
      <c r="E108" s="5" t="s">
        <v>413</v>
      </c>
      <c r="F108">
        <v>22.739379668678541</v>
      </c>
      <c r="G108">
        <v>31.077152213860671</v>
      </c>
      <c r="H108">
        <v>6.8218139006035621</v>
      </c>
      <c r="I108">
        <v>4.2952161596392795</v>
      </c>
      <c r="J108" s="21">
        <v>4</v>
      </c>
      <c r="K108">
        <v>62</v>
      </c>
      <c r="L108" s="26">
        <f t="shared" si="14"/>
        <v>3.9578916096804058</v>
      </c>
      <c r="M108" t="s">
        <v>188</v>
      </c>
      <c r="N108" s="26">
        <f t="shared" si="15"/>
        <v>5.7453265301812335</v>
      </c>
      <c r="O108" s="26">
        <f t="shared" si="22"/>
        <v>7.851946257914352</v>
      </c>
      <c r="P108" s="26">
        <f t="shared" si="23"/>
        <v>1.72359795905437</v>
      </c>
      <c r="Q108" s="26">
        <f t="shared" si="24"/>
        <v>1.0852283445897883</v>
      </c>
      <c r="R108">
        <v>1.0106390963857128</v>
      </c>
      <c r="T108" s="5" t="s">
        <v>188</v>
      </c>
      <c r="U108">
        <f t="shared" si="16"/>
        <v>1.3757114616816972</v>
      </c>
      <c r="V108">
        <f t="shared" si="17"/>
        <v>3.1240982086485678</v>
      </c>
      <c r="W108">
        <f t="shared" si="18"/>
        <v>3.4364728936907203</v>
      </c>
      <c r="X108">
        <f t="shared" si="19"/>
        <v>1.9201254043226319</v>
      </c>
      <c r="Y108">
        <f t="shared" si="20"/>
        <v>1.4575018823745187</v>
      </c>
      <c r="Z108">
        <f t="shared" si="21"/>
        <v>1.3862943611198906</v>
      </c>
    </row>
    <row r="109" spans="1:26" ht="16.5" x14ac:dyDescent="0.3">
      <c r="A109" s="11" t="s">
        <v>297</v>
      </c>
      <c r="B109" s="9" t="s">
        <v>436</v>
      </c>
      <c r="C109" s="9" t="s">
        <v>396</v>
      </c>
      <c r="D109" t="s">
        <v>371</v>
      </c>
      <c r="E109" s="5" t="s">
        <v>416</v>
      </c>
      <c r="F109">
        <v>33.172648882073233</v>
      </c>
      <c r="G109">
        <v>44.655488879713971</v>
      </c>
      <c r="H109">
        <v>10.206968886791765</v>
      </c>
      <c r="I109">
        <v>6.379355554244853</v>
      </c>
      <c r="J109" s="21">
        <v>1</v>
      </c>
      <c r="K109">
        <v>13</v>
      </c>
      <c r="L109" s="26">
        <f t="shared" si="14"/>
        <v>2.3513346877207573</v>
      </c>
      <c r="M109" t="s">
        <v>371</v>
      </c>
      <c r="N109" s="26">
        <f t="shared" si="15"/>
        <v>14.108008126324547</v>
      </c>
      <c r="O109" s="26">
        <f t="shared" si="22"/>
        <v>18.991549400821505</v>
      </c>
      <c r="P109" s="26">
        <f t="shared" si="23"/>
        <v>4.3409255773306299</v>
      </c>
      <c r="Q109" s="26">
        <f t="shared" si="24"/>
        <v>2.7130784858316437</v>
      </c>
      <c r="R109">
        <v>0.42529037028299022</v>
      </c>
      <c r="T109" s="5" t="s">
        <v>371</v>
      </c>
      <c r="U109">
        <f t="shared" si="16"/>
        <v>0.85498311915384551</v>
      </c>
      <c r="V109">
        <f t="shared" si="17"/>
        <v>3.501725707535746</v>
      </c>
      <c r="W109">
        <f t="shared" si="18"/>
        <v>3.7989772310036778</v>
      </c>
      <c r="X109">
        <f t="shared" si="19"/>
        <v>2.3230707111941</v>
      </c>
      <c r="Y109">
        <f t="shared" si="20"/>
        <v>1.8530670819483646</v>
      </c>
      <c r="Z109">
        <f t="shared" si="21"/>
        <v>0</v>
      </c>
    </row>
    <row r="110" spans="1:26" ht="16.5" x14ac:dyDescent="0.3">
      <c r="A110" s="9" t="s">
        <v>296</v>
      </c>
      <c r="B110" s="9" t="s">
        <v>436</v>
      </c>
      <c r="C110" s="9" t="s">
        <v>397</v>
      </c>
      <c r="D110" s="26" t="s">
        <v>359</v>
      </c>
      <c r="E110" s="5" t="s">
        <v>426</v>
      </c>
      <c r="F110" s="26">
        <v>29.722028745574978</v>
      </c>
      <c r="G110" s="26">
        <v>30.093554104894665</v>
      </c>
      <c r="H110" s="26">
        <v>9.2881339829921803</v>
      </c>
      <c r="I110" s="26">
        <v>5.5728803897953085</v>
      </c>
      <c r="J110" s="21">
        <v>3</v>
      </c>
      <c r="K110" s="26">
        <v>19.5</v>
      </c>
      <c r="L110" s="26">
        <f t="shared" si="14"/>
        <v>2.6916063060436417</v>
      </c>
      <c r="M110" s="26" t="s">
        <v>359</v>
      </c>
      <c r="N110" s="26">
        <f t="shared" si="15"/>
        <v>11.042487409409816</v>
      </c>
      <c r="O110" s="26">
        <f t="shared" si="22"/>
        <v>11.180518502027439</v>
      </c>
      <c r="P110" s="26">
        <f t="shared" si="23"/>
        <v>3.4507773154405674</v>
      </c>
      <c r="Q110" s="26">
        <f t="shared" si="24"/>
        <v>2.0704663892643405</v>
      </c>
      <c r="R110">
        <v>1.1145760779590617</v>
      </c>
      <c r="T110" s="5" t="s">
        <v>359</v>
      </c>
      <c r="U110">
        <f t="shared" si="16"/>
        <v>0.99013815518990023</v>
      </c>
      <c r="V110">
        <f t="shared" si="17"/>
        <v>3.3918884794839812</v>
      </c>
      <c r="W110">
        <f t="shared" si="18"/>
        <v>3.4043109994825387</v>
      </c>
      <c r="X110">
        <f t="shared" si="19"/>
        <v>2.2287376696783006</v>
      </c>
      <c r="Y110">
        <f t="shared" si="20"/>
        <v>1.7179120459123098</v>
      </c>
      <c r="Z110">
        <f t="shared" si="21"/>
        <v>1.0986122886681098</v>
      </c>
    </row>
    <row r="111" spans="1:26" ht="16.5" x14ac:dyDescent="0.3">
      <c r="A111" s="9" t="s">
        <v>296</v>
      </c>
      <c r="B111" s="9" t="s">
        <v>436</v>
      </c>
      <c r="C111" s="9" t="s">
        <v>397</v>
      </c>
      <c r="D111" s="26" t="s">
        <v>189</v>
      </c>
      <c r="E111" s="5" t="s">
        <v>411</v>
      </c>
      <c r="F111" s="26">
        <v>25.372208703400815</v>
      </c>
      <c r="G111" s="26">
        <v>32.621411190086761</v>
      </c>
      <c r="H111" s="26">
        <v>7.9741227353545421</v>
      </c>
      <c r="I111" s="26">
        <v>3.6246012433429735</v>
      </c>
      <c r="J111" s="21">
        <v>2</v>
      </c>
      <c r="K111" s="26">
        <v>21</v>
      </c>
      <c r="L111" s="26">
        <f t="shared" si="14"/>
        <v>2.7589241763811208</v>
      </c>
      <c r="M111" s="26" t="s">
        <v>189</v>
      </c>
      <c r="N111" s="26">
        <f t="shared" si="15"/>
        <v>9.1964139212704019</v>
      </c>
      <c r="O111" s="26">
        <f t="shared" si="22"/>
        <v>11.823960755919087</v>
      </c>
      <c r="P111" s="26">
        <f t="shared" si="23"/>
        <v>2.8903015181135547</v>
      </c>
      <c r="Q111" s="26">
        <f t="shared" si="24"/>
        <v>1.3137734173243429</v>
      </c>
      <c r="R111">
        <v>0.72492024866859472</v>
      </c>
      <c r="T111" s="5" t="s">
        <v>189</v>
      </c>
      <c r="U111">
        <f t="shared" si="16"/>
        <v>1.0148408125744743</v>
      </c>
      <c r="V111">
        <f t="shared" si="17"/>
        <v>3.2336544294748846</v>
      </c>
      <c r="W111">
        <f t="shared" si="18"/>
        <v>3.4849688577557907</v>
      </c>
      <c r="X111">
        <f t="shared" si="19"/>
        <v>2.0762016407838413</v>
      </c>
      <c r="Y111">
        <f t="shared" si="20"/>
        <v>1.2877442804195713</v>
      </c>
      <c r="Z111">
        <f t="shared" si="21"/>
        <v>0.69314718055994529</v>
      </c>
    </row>
    <row r="112" spans="1:26" ht="16.5" x14ac:dyDescent="0.3">
      <c r="A112" s="10" t="s">
        <v>297</v>
      </c>
      <c r="B112" s="9" t="s">
        <v>436</v>
      </c>
      <c r="C112" s="9" t="s">
        <v>397</v>
      </c>
      <c r="D112" t="s">
        <v>190</v>
      </c>
      <c r="E112" s="5" t="s">
        <v>409</v>
      </c>
      <c r="F112">
        <v>19.213796010896818</v>
      </c>
      <c r="G112">
        <v>33.072927559740421</v>
      </c>
      <c r="H112">
        <v>5.3546644620532113</v>
      </c>
      <c r="I112">
        <v>3.1498026247371831</v>
      </c>
      <c r="J112" s="21">
        <v>1</v>
      </c>
      <c r="K112">
        <v>32</v>
      </c>
      <c r="L112" s="26">
        <f t="shared" si="14"/>
        <v>3.1748021039363987</v>
      </c>
      <c r="M112" t="s">
        <v>190</v>
      </c>
      <c r="N112" s="26">
        <f t="shared" si="15"/>
        <v>6.0519665106287617</v>
      </c>
      <c r="O112" s="26">
        <f t="shared" si="22"/>
        <v>10.41731940354131</v>
      </c>
      <c r="P112" s="26">
        <f t="shared" si="23"/>
        <v>1.6866136177162121</v>
      </c>
      <c r="Q112" s="26">
        <f t="shared" si="24"/>
        <v>0.99212565748012482</v>
      </c>
      <c r="R112">
        <v>0.3149802624737183</v>
      </c>
      <c r="T112" s="5" t="s">
        <v>190</v>
      </c>
      <c r="U112">
        <f t="shared" si="16"/>
        <v>1.1552453009332422</v>
      </c>
      <c r="V112">
        <f t="shared" si="17"/>
        <v>2.9556285632400692</v>
      </c>
      <c r="W112">
        <f t="shared" si="18"/>
        <v>3.4987150492242813</v>
      </c>
      <c r="X112">
        <f t="shared" si="19"/>
        <v>1.677968043122974</v>
      </c>
      <c r="Y112">
        <f t="shared" si="20"/>
        <v>1.1473397920608035</v>
      </c>
      <c r="Z112">
        <f t="shared" si="21"/>
        <v>0</v>
      </c>
    </row>
    <row r="113" spans="1:26" ht="16.5" x14ac:dyDescent="0.3">
      <c r="A113" s="10" t="s">
        <v>297</v>
      </c>
      <c r="B113" s="9" t="s">
        <v>436</v>
      </c>
      <c r="C113" s="9" t="s">
        <v>397</v>
      </c>
      <c r="D113" t="s">
        <v>191</v>
      </c>
      <c r="E113" s="5" t="s">
        <v>408</v>
      </c>
      <c r="F113">
        <v>26.539188579762069</v>
      </c>
      <c r="G113">
        <v>31.847026295714482</v>
      </c>
      <c r="H113">
        <v>7.3719968277116861</v>
      </c>
      <c r="I113">
        <v>5.6027175890608811</v>
      </c>
      <c r="J113" s="21">
        <v>3</v>
      </c>
      <c r="K113">
        <v>39</v>
      </c>
      <c r="L113" s="26">
        <f t="shared" si="14"/>
        <v>3.391211443014166</v>
      </c>
      <c r="M113" t="s">
        <v>191</v>
      </c>
      <c r="N113" s="26">
        <f t="shared" si="15"/>
        <v>7.8258725608019271</v>
      </c>
      <c r="O113" s="26">
        <f t="shared" si="22"/>
        <v>9.3910470729623121</v>
      </c>
      <c r="P113" s="26">
        <f t="shared" si="23"/>
        <v>2.1738534891116466</v>
      </c>
      <c r="Q113" s="26">
        <f t="shared" si="24"/>
        <v>1.6521286517248512</v>
      </c>
      <c r="R113">
        <v>0.88463961932540225</v>
      </c>
      <c r="T113" s="5" t="s">
        <v>191</v>
      </c>
      <c r="U113">
        <f t="shared" si="16"/>
        <v>1.2211872153765486</v>
      </c>
      <c r="V113">
        <f t="shared" si="17"/>
        <v>3.2786224549537164</v>
      </c>
      <c r="W113">
        <f t="shared" si="18"/>
        <v>3.4609440117476713</v>
      </c>
      <c r="X113">
        <f t="shared" si="19"/>
        <v>1.9976886094916522</v>
      </c>
      <c r="Y113">
        <f t="shared" si="20"/>
        <v>1.7232517637898919</v>
      </c>
      <c r="Z113">
        <f t="shared" si="21"/>
        <v>1.0986122886681098</v>
      </c>
    </row>
    <row r="114" spans="1:26" ht="16.5" x14ac:dyDescent="0.3">
      <c r="A114" s="10" t="s">
        <v>297</v>
      </c>
      <c r="B114" s="9" t="s">
        <v>436</v>
      </c>
      <c r="C114" s="9" t="s">
        <v>397</v>
      </c>
      <c r="D114" t="s">
        <v>192</v>
      </c>
      <c r="E114" s="5" t="s">
        <v>409</v>
      </c>
      <c r="F114">
        <v>21.264518514149511</v>
      </c>
      <c r="G114">
        <v>31.896777771224265</v>
      </c>
      <c r="H114">
        <v>7.6552266650938234</v>
      </c>
      <c r="I114">
        <v>4.2529037028299017</v>
      </c>
      <c r="J114" s="21">
        <v>1</v>
      </c>
      <c r="K114">
        <v>13</v>
      </c>
      <c r="L114" s="26">
        <f t="shared" si="14"/>
        <v>2.3513346877207573</v>
      </c>
      <c r="M114" t="s">
        <v>192</v>
      </c>
      <c r="N114" s="26">
        <f t="shared" si="15"/>
        <v>9.0435949527721462</v>
      </c>
      <c r="O114" s="26">
        <f t="shared" si="22"/>
        <v>13.565392429158219</v>
      </c>
      <c r="P114" s="26">
        <f t="shared" si="23"/>
        <v>3.2556941829979724</v>
      </c>
      <c r="Q114" s="26">
        <f t="shared" si="24"/>
        <v>1.808718990554429</v>
      </c>
      <c r="R114">
        <v>0.42529037028299022</v>
      </c>
      <c r="T114" s="5" t="s">
        <v>192</v>
      </c>
      <c r="U114">
        <f t="shared" si="16"/>
        <v>0.85498311915384551</v>
      </c>
      <c r="V114">
        <f t="shared" si="17"/>
        <v>3.0570398862743007</v>
      </c>
      <c r="W114">
        <f t="shared" si="18"/>
        <v>3.4625049943824648</v>
      </c>
      <c r="X114">
        <f t="shared" si="19"/>
        <v>2.0353886387423192</v>
      </c>
      <c r="Y114">
        <f t="shared" si="20"/>
        <v>1.4476019738402002</v>
      </c>
      <c r="Z114">
        <f t="shared" si="21"/>
        <v>0</v>
      </c>
    </row>
    <row r="115" spans="1:26" ht="16.5" x14ac:dyDescent="0.3">
      <c r="A115" s="10" t="s">
        <v>297</v>
      </c>
      <c r="B115" s="9" t="s">
        <v>436</v>
      </c>
      <c r="C115" s="9" t="s">
        <v>397</v>
      </c>
      <c r="D115" t="s">
        <v>193</v>
      </c>
      <c r="E115" s="5" t="s">
        <v>409</v>
      </c>
      <c r="F115">
        <v>19.691497667349722</v>
      </c>
      <c r="G115">
        <v>26.37254151877195</v>
      </c>
      <c r="H115">
        <v>5.9777760775883086</v>
      </c>
      <c r="I115">
        <v>2.8130710953356748</v>
      </c>
      <c r="J115" s="21">
        <v>1</v>
      </c>
      <c r="K115">
        <v>23</v>
      </c>
      <c r="L115" s="26">
        <f t="shared" si="14"/>
        <v>2.8438669798515654</v>
      </c>
      <c r="M115" t="s">
        <v>193</v>
      </c>
      <c r="N115" s="26">
        <f t="shared" si="15"/>
        <v>6.9241978639864206</v>
      </c>
      <c r="O115" s="26">
        <f t="shared" si="22"/>
        <v>9.2734792821246703</v>
      </c>
      <c r="P115" s="26">
        <f t="shared" si="23"/>
        <v>2.1019886372815919</v>
      </c>
      <c r="Q115" s="26">
        <f t="shared" si="24"/>
        <v>0.9891711234266316</v>
      </c>
      <c r="R115">
        <v>0.35163388691695935</v>
      </c>
      <c r="T115" s="5" t="s">
        <v>193</v>
      </c>
      <c r="U115">
        <f t="shared" si="16"/>
        <v>1.0451647386430498</v>
      </c>
      <c r="V115">
        <f t="shared" si="17"/>
        <v>2.9801869520920992</v>
      </c>
      <c r="W115">
        <f t="shared" si="18"/>
        <v>3.2723233748932605</v>
      </c>
      <c r="X115">
        <f t="shared" si="19"/>
        <v>1.7880486054131661</v>
      </c>
      <c r="Y115">
        <f t="shared" si="20"/>
        <v>1.0342768030367862</v>
      </c>
      <c r="Z115">
        <f t="shared" si="21"/>
        <v>0</v>
      </c>
    </row>
    <row r="116" spans="1:26" ht="16.5" x14ac:dyDescent="0.3">
      <c r="A116" s="10" t="s">
        <v>297</v>
      </c>
      <c r="B116" s="9" t="s">
        <v>436</v>
      </c>
      <c r="C116" s="9" t="s">
        <v>397</v>
      </c>
      <c r="D116" t="s">
        <v>194</v>
      </c>
      <c r="E116" s="5" t="s">
        <v>409</v>
      </c>
      <c r="F116">
        <v>19.240531863606165</v>
      </c>
      <c r="G116">
        <v>25.991595675397804</v>
      </c>
      <c r="H116">
        <v>5.7384042400228914</v>
      </c>
      <c r="I116">
        <v>2.362872334127073</v>
      </c>
      <c r="J116" s="21">
        <v>1</v>
      </c>
      <c r="K116">
        <v>26</v>
      </c>
      <c r="L116" s="26">
        <f t="shared" si="14"/>
        <v>2.9624960684073702</v>
      </c>
      <c r="M116" t="s">
        <v>194</v>
      </c>
      <c r="N116" s="26">
        <f t="shared" si="15"/>
        <v>6.4947029192007744</v>
      </c>
      <c r="O116" s="26">
        <f t="shared" si="22"/>
        <v>8.7735460487449064</v>
      </c>
      <c r="P116" s="26">
        <f t="shared" si="23"/>
        <v>1.9370166601125118</v>
      </c>
      <c r="Q116" s="26">
        <f t="shared" si="24"/>
        <v>0.79759509534044604</v>
      </c>
      <c r="R116">
        <v>0.33755319058958189</v>
      </c>
      <c r="T116" s="5" t="s">
        <v>194</v>
      </c>
      <c r="U116">
        <f t="shared" si="16"/>
        <v>1.0860321793404939</v>
      </c>
      <c r="V116">
        <f t="shared" si="17"/>
        <v>2.9570190884940564</v>
      </c>
      <c r="W116">
        <f t="shared" si="18"/>
        <v>3.2577732425131898</v>
      </c>
      <c r="X116">
        <f t="shared" si="19"/>
        <v>1.747181164715722</v>
      </c>
      <c r="Y116">
        <f t="shared" si="20"/>
        <v>0.85987796971481933</v>
      </c>
      <c r="Z116">
        <f t="shared" si="21"/>
        <v>0</v>
      </c>
    </row>
    <row r="117" spans="1:26" ht="16.5" x14ac:dyDescent="0.3">
      <c r="A117" s="9" t="s">
        <v>296</v>
      </c>
      <c r="B117" s="9" t="s">
        <v>436</v>
      </c>
      <c r="C117" s="9" t="s">
        <v>397</v>
      </c>
      <c r="D117" s="26" t="s">
        <v>195</v>
      </c>
      <c r="E117" s="5" t="s">
        <v>409</v>
      </c>
      <c r="F117" s="26">
        <v>21.009870277821044</v>
      </c>
      <c r="G117" s="26">
        <v>31.19647404888579</v>
      </c>
      <c r="H117" s="26">
        <v>5.729964621223921</v>
      </c>
      <c r="I117" s="26">
        <v>3.1833136784577336</v>
      </c>
      <c r="J117" s="21">
        <v>1</v>
      </c>
      <c r="K117" s="26">
        <v>31</v>
      </c>
      <c r="L117" s="26">
        <f t="shared" si="14"/>
        <v>3.1413806523913927</v>
      </c>
      <c r="M117" s="26" t="s">
        <v>195</v>
      </c>
      <c r="N117" s="26">
        <f t="shared" si="15"/>
        <v>6.6881007438010318</v>
      </c>
      <c r="O117" s="26">
        <f t="shared" si="22"/>
        <v>9.9308162559469864</v>
      </c>
      <c r="P117" s="26">
        <f t="shared" si="23"/>
        <v>1.8240274755820995</v>
      </c>
      <c r="Q117" s="26">
        <f t="shared" si="24"/>
        <v>1.0133485975456107</v>
      </c>
      <c r="R117">
        <v>0.31833136784577337</v>
      </c>
      <c r="T117" s="5" t="s">
        <v>195</v>
      </c>
      <c r="U117">
        <f t="shared" si="16"/>
        <v>1.1446624014950486</v>
      </c>
      <c r="V117">
        <f t="shared" si="17"/>
        <v>3.044992340531377</v>
      </c>
      <c r="W117">
        <f t="shared" si="18"/>
        <v>3.4403050771755233</v>
      </c>
      <c r="X117">
        <f t="shared" si="19"/>
        <v>1.7457093564011161</v>
      </c>
      <c r="Y117">
        <f t="shared" si="20"/>
        <v>1.1579226914989971</v>
      </c>
      <c r="Z117">
        <f t="shared" si="21"/>
        <v>0</v>
      </c>
    </row>
    <row r="118" spans="1:26" ht="16.5" x14ac:dyDescent="0.3">
      <c r="A118" s="9" t="s">
        <v>296</v>
      </c>
      <c r="B118" s="9" t="s">
        <v>436</v>
      </c>
      <c r="C118" s="9" t="s">
        <v>397</v>
      </c>
      <c r="D118" s="26" t="s">
        <v>196</v>
      </c>
      <c r="E118" s="5" t="s">
        <v>409</v>
      </c>
      <c r="F118" s="26">
        <v>18.809735413443669</v>
      </c>
      <c r="G118" s="26">
        <v>29.411586282839192</v>
      </c>
      <c r="H118" s="26">
        <v>5.4719230293654313</v>
      </c>
      <c r="I118" s="26">
        <v>4.1039422720240735</v>
      </c>
      <c r="J118" s="21">
        <v>1</v>
      </c>
      <c r="K118" s="26">
        <v>25</v>
      </c>
      <c r="L118" s="26">
        <f t="shared" si="14"/>
        <v>2.9240177382128656</v>
      </c>
      <c r="M118" s="26" t="s">
        <v>196</v>
      </c>
      <c r="N118" s="26">
        <f t="shared" si="15"/>
        <v>6.4328390240683069</v>
      </c>
      <c r="O118" s="26">
        <f t="shared" si="22"/>
        <v>10.058621019452263</v>
      </c>
      <c r="P118" s="26">
        <f t="shared" si="23"/>
        <v>1.871371352456235</v>
      </c>
      <c r="Q118" s="26">
        <f t="shared" si="24"/>
        <v>1.4035285143421761</v>
      </c>
      <c r="R118">
        <v>0.34199518933533946</v>
      </c>
      <c r="T118" s="5" t="s">
        <v>196</v>
      </c>
      <c r="U118">
        <f t="shared" si="16"/>
        <v>1.0729586082894</v>
      </c>
      <c r="V118">
        <f t="shared" si="17"/>
        <v>2.9343745769430707</v>
      </c>
      <c r="W118">
        <f t="shared" si="18"/>
        <v>3.3813886879641077</v>
      </c>
      <c r="X118">
        <f t="shared" si="19"/>
        <v>1.6996301139503811</v>
      </c>
      <c r="Y118">
        <f t="shared" si="20"/>
        <v>1.4119480414986003</v>
      </c>
      <c r="Z118">
        <f t="shared" si="21"/>
        <v>0</v>
      </c>
    </row>
    <row r="119" spans="1:26" ht="16.5" x14ac:dyDescent="0.3">
      <c r="A119" s="10" t="s">
        <v>296</v>
      </c>
      <c r="B119" s="9" t="s">
        <v>436</v>
      </c>
      <c r="C119" s="9" t="s">
        <v>397</v>
      </c>
      <c r="D119" s="26" t="s">
        <v>197</v>
      </c>
      <c r="E119" s="5" t="s">
        <v>409</v>
      </c>
      <c r="F119" s="26">
        <v>18.809735413443669</v>
      </c>
      <c r="G119" s="26">
        <v>36.593485258881323</v>
      </c>
      <c r="H119" s="26">
        <v>8.5498797333834862</v>
      </c>
      <c r="I119" s="26">
        <v>4.1039422720240735</v>
      </c>
      <c r="J119" s="21">
        <v>3</v>
      </c>
      <c r="K119" s="26">
        <v>25</v>
      </c>
      <c r="L119" s="26">
        <f t="shared" si="14"/>
        <v>2.9240177382128656</v>
      </c>
      <c r="M119" s="26" t="s">
        <v>197</v>
      </c>
      <c r="N119" s="26">
        <f t="shared" si="15"/>
        <v>6.4328390240683069</v>
      </c>
      <c r="O119" s="26">
        <f t="shared" si="22"/>
        <v>12.514795919551071</v>
      </c>
      <c r="P119" s="26">
        <f t="shared" si="23"/>
        <v>2.9240177382128669</v>
      </c>
      <c r="Q119" s="26">
        <f t="shared" si="24"/>
        <v>1.4035285143421761</v>
      </c>
      <c r="R119">
        <v>1.0259855680060184</v>
      </c>
      <c r="T119" s="5" t="s">
        <v>197</v>
      </c>
      <c r="U119">
        <f t="shared" si="16"/>
        <v>1.0729586082894</v>
      </c>
      <c r="V119">
        <f t="shared" si="17"/>
        <v>2.9343745769430707</v>
      </c>
      <c r="W119">
        <f t="shared" si="18"/>
        <v>3.5998702261725062</v>
      </c>
      <c r="X119">
        <f t="shared" si="19"/>
        <v>2.1459172165788005</v>
      </c>
      <c r="Y119">
        <f t="shared" si="20"/>
        <v>1.4119480414986003</v>
      </c>
      <c r="Z119">
        <f t="shared" si="21"/>
        <v>1.0986122886681098</v>
      </c>
    </row>
    <row r="120" spans="1:26" ht="16.5" x14ac:dyDescent="0.3">
      <c r="A120" s="9" t="s">
        <v>296</v>
      </c>
      <c r="B120" s="9" t="s">
        <v>436</v>
      </c>
      <c r="C120" s="9" t="s">
        <v>397</v>
      </c>
      <c r="D120" s="26" t="s">
        <v>198</v>
      </c>
      <c r="E120" s="5" t="s">
        <v>423</v>
      </c>
      <c r="F120" s="26">
        <v>34.500945153690687</v>
      </c>
      <c r="G120" s="26">
        <v>3.2436786041931418</v>
      </c>
      <c r="H120" s="26">
        <v>8.4040763835913221</v>
      </c>
      <c r="I120" s="26">
        <v>6.1924773352778164</v>
      </c>
      <c r="J120" s="21">
        <v>1.5</v>
      </c>
      <c r="K120" s="26">
        <v>39</v>
      </c>
      <c r="L120" s="26">
        <f t="shared" si="14"/>
        <v>3.391211443014166</v>
      </c>
      <c r="M120" s="26" t="s">
        <v>198</v>
      </c>
      <c r="N120" s="26">
        <f t="shared" si="15"/>
        <v>10.173634329042503</v>
      </c>
      <c r="O120" s="26">
        <f t="shared" si="22"/>
        <v>0.95649553520912445</v>
      </c>
      <c r="P120" s="26">
        <f t="shared" si="23"/>
        <v>2.4781929775872769</v>
      </c>
      <c r="Q120" s="26">
        <f t="shared" si="24"/>
        <v>1.8260369308537829</v>
      </c>
      <c r="R120">
        <v>0.44231980966270112</v>
      </c>
      <c r="T120" s="5" t="s">
        <v>198</v>
      </c>
      <c r="U120">
        <f t="shared" si="16"/>
        <v>1.2211872153765486</v>
      </c>
      <c r="V120">
        <f t="shared" si="17"/>
        <v>3.5409867194212072</v>
      </c>
      <c r="W120">
        <f t="shared" si="18"/>
        <v>1.1767080574218221</v>
      </c>
      <c r="X120">
        <f t="shared" si="19"/>
        <v>2.1287168718980563</v>
      </c>
      <c r="Y120">
        <f t="shared" si="20"/>
        <v>1.8233352223468744</v>
      </c>
      <c r="Z120">
        <f t="shared" si="21"/>
        <v>0.40546510810816438</v>
      </c>
    </row>
    <row r="121" spans="1:26" ht="16.5" x14ac:dyDescent="0.3">
      <c r="A121" s="9" t="s">
        <v>296</v>
      </c>
      <c r="B121" s="9" t="s">
        <v>436</v>
      </c>
      <c r="C121" s="9" t="s">
        <v>397</v>
      </c>
      <c r="D121" s="26" t="s">
        <v>199</v>
      </c>
      <c r="E121" s="5" t="s">
        <v>426</v>
      </c>
      <c r="F121" s="26">
        <v>30.666666666666671</v>
      </c>
      <c r="G121" s="26">
        <v>32.333333333333336</v>
      </c>
      <c r="H121" s="26">
        <v>8.3333333333333339</v>
      </c>
      <c r="I121" s="26">
        <v>6.0000000000000009</v>
      </c>
      <c r="J121" s="21">
        <v>2</v>
      </c>
      <c r="K121" s="26">
        <v>27</v>
      </c>
      <c r="L121" s="26">
        <f t="shared" si="14"/>
        <v>2.9999999999999996</v>
      </c>
      <c r="M121" s="26" t="s">
        <v>199</v>
      </c>
      <c r="N121" s="26">
        <f t="shared" si="15"/>
        <v>10.222222222222225</v>
      </c>
      <c r="O121" s="26">
        <f t="shared" si="22"/>
        <v>10.77777777777778</v>
      </c>
      <c r="P121" s="26">
        <f t="shared" si="23"/>
        <v>2.7777777777777786</v>
      </c>
      <c r="Q121" s="26">
        <f t="shared" si="24"/>
        <v>2.0000000000000004</v>
      </c>
      <c r="R121">
        <v>0.66666666666666674</v>
      </c>
      <c r="T121" s="5" t="s">
        <v>199</v>
      </c>
      <c r="U121">
        <f t="shared" si="16"/>
        <v>1.0986122886681096</v>
      </c>
      <c r="V121">
        <f t="shared" si="17"/>
        <v>3.4231762883809309</v>
      </c>
      <c r="W121">
        <f t="shared" si="18"/>
        <v>3.4760986898352733</v>
      </c>
      <c r="X121">
        <f t="shared" si="19"/>
        <v>2.120263536200091</v>
      </c>
      <c r="Y121">
        <f t="shared" si="20"/>
        <v>1.7917594692280552</v>
      </c>
      <c r="Z121">
        <f t="shared" si="21"/>
        <v>0.69314718055994529</v>
      </c>
    </row>
    <row r="122" spans="1:26" ht="16.5" x14ac:dyDescent="0.3">
      <c r="A122" s="9" t="s">
        <v>296</v>
      </c>
      <c r="B122" s="9" t="s">
        <v>436</v>
      </c>
      <c r="C122" s="9" t="s">
        <v>397</v>
      </c>
      <c r="D122" s="26" t="s">
        <v>200</v>
      </c>
      <c r="E122" s="5" t="s">
        <v>426</v>
      </c>
      <c r="F122" s="26">
        <v>28.642879296914753</v>
      </c>
      <c r="G122" s="26">
        <v>29.293853826390087</v>
      </c>
      <c r="H122" s="26">
        <v>8.1371816184416907</v>
      </c>
      <c r="I122" s="26">
        <v>5.6960271329091841</v>
      </c>
      <c r="J122" s="21">
        <v>2</v>
      </c>
      <c r="K122" s="26">
        <v>29</v>
      </c>
      <c r="L122" s="26">
        <f t="shared" si="14"/>
        <v>3.0723168256858471</v>
      </c>
      <c r="M122" s="26" t="s">
        <v>200</v>
      </c>
      <c r="N122" s="26">
        <f t="shared" si="15"/>
        <v>9.3228924365639525</v>
      </c>
      <c r="O122" s="26">
        <f t="shared" si="22"/>
        <v>9.5347763555767688</v>
      </c>
      <c r="P122" s="26">
        <f t="shared" si="23"/>
        <v>2.6485489876602135</v>
      </c>
      <c r="Q122" s="26">
        <f t="shared" si="24"/>
        <v>1.8539842913621496</v>
      </c>
      <c r="R122">
        <v>0.6509745294753353</v>
      </c>
      <c r="T122" s="5" t="s">
        <v>200</v>
      </c>
      <c r="U122">
        <f t="shared" si="16"/>
        <v>1.1224319433288246</v>
      </c>
      <c r="V122">
        <f t="shared" si="17"/>
        <v>3.3549048711493819</v>
      </c>
      <c r="W122">
        <f t="shared" si="18"/>
        <v>3.3773777270014405</v>
      </c>
      <c r="X122">
        <f t="shared" si="19"/>
        <v>2.096443881539376</v>
      </c>
      <c r="Y122">
        <f t="shared" si="20"/>
        <v>1.7397689376006438</v>
      </c>
      <c r="Z122">
        <f t="shared" si="21"/>
        <v>0.69314718055994529</v>
      </c>
    </row>
    <row r="123" spans="1:26" ht="16.5" x14ac:dyDescent="0.3">
      <c r="A123" s="12" t="s">
        <v>296</v>
      </c>
      <c r="B123" s="9" t="s">
        <v>436</v>
      </c>
      <c r="C123" s="9" t="s">
        <v>397</v>
      </c>
      <c r="D123" s="26" t="s">
        <v>201</v>
      </c>
      <c r="E123" s="5" t="s">
        <v>427</v>
      </c>
      <c r="F123" s="26">
        <v>30.080617967111557</v>
      </c>
      <c r="G123" s="26">
        <v>3.4830189225076542</v>
      </c>
      <c r="H123" s="26">
        <v>8.232590180472636</v>
      </c>
      <c r="I123" s="26">
        <v>6.0161235934223116</v>
      </c>
      <c r="J123" s="21">
        <v>1.5</v>
      </c>
      <c r="K123" s="26">
        <v>31.5</v>
      </c>
      <c r="L123" s="26">
        <f t="shared" si="14"/>
        <v>3.1581797988281894</v>
      </c>
      <c r="M123" s="26" t="s">
        <v>201</v>
      </c>
      <c r="N123" s="26">
        <f t="shared" si="15"/>
        <v>9.5246692345612072</v>
      </c>
      <c r="O123" s="26">
        <f t="shared" si="22"/>
        <v>1.1028564376860346</v>
      </c>
      <c r="P123" s="26">
        <f t="shared" si="23"/>
        <v>2.6067515799851724</v>
      </c>
      <c r="Q123" s="26">
        <f t="shared" si="24"/>
        <v>1.9049338469122414</v>
      </c>
      <c r="R123">
        <v>0.47495712579649829</v>
      </c>
      <c r="T123" s="5" t="s">
        <v>201</v>
      </c>
      <c r="U123">
        <f t="shared" si="16"/>
        <v>1.1499958486105291</v>
      </c>
      <c r="V123">
        <f t="shared" si="17"/>
        <v>3.4038810429900117</v>
      </c>
      <c r="W123">
        <f t="shared" si="18"/>
        <v>1.2478994241878414</v>
      </c>
      <c r="X123">
        <f t="shared" si="19"/>
        <v>2.1081006894109526</v>
      </c>
      <c r="Y123">
        <f t="shared" si="20"/>
        <v>1.7944431305559114</v>
      </c>
      <c r="Z123">
        <f t="shared" si="21"/>
        <v>0.40546510810816438</v>
      </c>
    </row>
    <row r="124" spans="1:26" ht="16.5" x14ac:dyDescent="0.3">
      <c r="A124" s="10" t="s">
        <v>297</v>
      </c>
      <c r="B124" s="9" t="s">
        <v>436</v>
      </c>
      <c r="C124" s="9" t="s">
        <v>397</v>
      </c>
      <c r="D124" t="s">
        <v>372</v>
      </c>
      <c r="E124" s="5" t="s">
        <v>416</v>
      </c>
      <c r="F124">
        <v>54.183140814191049</v>
      </c>
      <c r="G124">
        <v>28.617856063833297</v>
      </c>
      <c r="H124">
        <v>9.9208567687955433</v>
      </c>
      <c r="I124">
        <v>6.8682854553199917</v>
      </c>
      <c r="J124" s="21">
        <v>2</v>
      </c>
      <c r="K124">
        <v>18</v>
      </c>
      <c r="L124" s="26">
        <f t="shared" si="14"/>
        <v>2.6207413942088964</v>
      </c>
      <c r="M124" t="s">
        <v>372</v>
      </c>
      <c r="N124" s="26">
        <f t="shared" si="15"/>
        <v>20.674737665425745</v>
      </c>
      <c r="O124" s="26">
        <f t="shared" si="22"/>
        <v>10.919755809203737</v>
      </c>
      <c r="P124" s="26">
        <f t="shared" si="23"/>
        <v>3.7855153471906289</v>
      </c>
      <c r="Q124" s="26">
        <f t="shared" si="24"/>
        <v>2.6207413942088968</v>
      </c>
      <c r="R124">
        <v>0.76314282836888803</v>
      </c>
      <c r="T124" s="5" t="s">
        <v>372</v>
      </c>
      <c r="U124">
        <f t="shared" si="16"/>
        <v>0.96345725263205484</v>
      </c>
      <c r="V124">
        <f t="shared" si="17"/>
        <v>3.992369804969206</v>
      </c>
      <c r="W124">
        <f t="shared" si="18"/>
        <v>3.3540308609042557</v>
      </c>
      <c r="X124">
        <f t="shared" si="19"/>
        <v>2.2946392853894273</v>
      </c>
      <c r="Y124">
        <f t="shared" si="20"/>
        <v>1.9269145052641099</v>
      </c>
      <c r="Z124">
        <f t="shared" si="21"/>
        <v>0.69314718055994529</v>
      </c>
    </row>
    <row r="125" spans="1:26" ht="16.5" x14ac:dyDescent="0.3">
      <c r="A125" s="9" t="s">
        <v>296</v>
      </c>
      <c r="B125" s="9" t="s">
        <v>436</v>
      </c>
      <c r="C125" s="9" t="s">
        <v>397</v>
      </c>
      <c r="D125" s="26" t="s">
        <v>202</v>
      </c>
      <c r="E125" s="5" t="s">
        <v>426</v>
      </c>
      <c r="F125" s="26">
        <v>29.159467218207336</v>
      </c>
      <c r="G125" s="26">
        <v>31.330916904669586</v>
      </c>
      <c r="H125" s="26">
        <v>9.6164200400470996</v>
      </c>
      <c r="I125" s="26">
        <v>5.2735206671226038</v>
      </c>
      <c r="J125" s="21">
        <v>2</v>
      </c>
      <c r="K125" s="26">
        <v>33.5</v>
      </c>
      <c r="L125" s="26">
        <f t="shared" si="14"/>
        <v>3.2236528636334572</v>
      </c>
      <c r="M125" s="26" t="s">
        <v>202</v>
      </c>
      <c r="N125" s="26">
        <f t="shared" si="15"/>
        <v>9.0454737069117908</v>
      </c>
      <c r="O125" s="26">
        <f t="shared" si="22"/>
        <v>9.7190728127456474</v>
      </c>
      <c r="P125" s="26">
        <f t="shared" si="23"/>
        <v>2.9830817544070798</v>
      </c>
      <c r="Q125" s="26">
        <f t="shared" si="24"/>
        <v>1.6358835427393665</v>
      </c>
      <c r="R125">
        <v>0.62041419613207105</v>
      </c>
      <c r="T125" s="5" t="s">
        <v>202</v>
      </c>
      <c r="U125">
        <f t="shared" si="16"/>
        <v>1.1705151462770069</v>
      </c>
      <c r="V125">
        <f t="shared" si="17"/>
        <v>3.3727796359929969</v>
      </c>
      <c r="W125">
        <f t="shared" si="18"/>
        <v>3.4446053705642528</v>
      </c>
      <c r="X125">
        <f t="shared" si="19"/>
        <v>2.2634720582081393</v>
      </c>
      <c r="Y125">
        <f t="shared" si="20"/>
        <v>1.6626981977792092</v>
      </c>
      <c r="Z125">
        <f t="shared" si="21"/>
        <v>0.69314718055994529</v>
      </c>
    </row>
    <row r="126" spans="1:26" ht="16.5" x14ac:dyDescent="0.3">
      <c r="A126" s="9" t="s">
        <v>296</v>
      </c>
      <c r="B126" s="9" t="s">
        <v>436</v>
      </c>
      <c r="C126" s="9" t="s">
        <v>397</v>
      </c>
      <c r="D126" s="26" t="s">
        <v>203</v>
      </c>
      <c r="E126" s="5" t="s">
        <v>409</v>
      </c>
      <c r="F126" s="26">
        <v>20.177716170785029</v>
      </c>
      <c r="G126" s="26">
        <v>33.515528554863266</v>
      </c>
      <c r="H126" s="26">
        <v>5.8139182187007705</v>
      </c>
      <c r="I126" s="26">
        <v>3.7619470826887338</v>
      </c>
      <c r="J126" s="21">
        <v>1</v>
      </c>
      <c r="K126" s="26">
        <v>25</v>
      </c>
      <c r="L126" s="26">
        <f t="shared" si="14"/>
        <v>2.9240177382128656</v>
      </c>
      <c r="M126" s="26" t="s">
        <v>203</v>
      </c>
      <c r="N126" s="26">
        <f t="shared" si="15"/>
        <v>6.9006818621823669</v>
      </c>
      <c r="O126" s="26">
        <f t="shared" si="22"/>
        <v>11.462149533794438</v>
      </c>
      <c r="P126" s="26">
        <f t="shared" si="23"/>
        <v>1.9883320619847495</v>
      </c>
      <c r="Q126" s="26">
        <f t="shared" si="24"/>
        <v>1.2865678048136615</v>
      </c>
      <c r="R126">
        <v>0.34199518933533946</v>
      </c>
      <c r="T126" s="5" t="s">
        <v>203</v>
      </c>
      <c r="U126">
        <f t="shared" si="16"/>
        <v>1.0729586082894</v>
      </c>
      <c r="V126">
        <f t="shared" si="17"/>
        <v>3.0045788356163192</v>
      </c>
      <c r="W126">
        <f t="shared" si="18"/>
        <v>3.5120088703811718</v>
      </c>
      <c r="X126">
        <f t="shared" si="19"/>
        <v>1.7602547357668159</v>
      </c>
      <c r="Y126">
        <f t="shared" si="20"/>
        <v>1.3249366645089704</v>
      </c>
      <c r="Z126">
        <f t="shared" si="21"/>
        <v>0</v>
      </c>
    </row>
    <row r="127" spans="1:26" ht="16.5" x14ac:dyDescent="0.3">
      <c r="A127" s="13" t="s">
        <v>296</v>
      </c>
      <c r="B127" s="9" t="s">
        <v>436</v>
      </c>
      <c r="C127" s="9" t="s">
        <v>397</v>
      </c>
      <c r="D127" s="26" t="s">
        <v>204</v>
      </c>
      <c r="E127" s="5" t="s">
        <v>410</v>
      </c>
      <c r="F127" s="26">
        <v>20.898113535045923</v>
      </c>
      <c r="G127" s="26">
        <v>33.563636889619211</v>
      </c>
      <c r="H127" s="26">
        <v>7.2826759288796401</v>
      </c>
      <c r="I127" s="26">
        <v>4.4329331741006506</v>
      </c>
      <c r="J127" s="21">
        <v>1.5</v>
      </c>
      <c r="K127" s="26">
        <v>31.5</v>
      </c>
      <c r="L127" s="26">
        <f t="shared" si="14"/>
        <v>3.1581797988281894</v>
      </c>
      <c r="M127" s="26" t="s">
        <v>204</v>
      </c>
      <c r="N127" s="26">
        <f t="shared" si="15"/>
        <v>6.6171386261162066</v>
      </c>
      <c r="O127" s="26">
        <f t="shared" si="22"/>
        <v>10.627525672247241</v>
      </c>
      <c r="P127" s="26">
        <f t="shared" si="23"/>
        <v>2.3059725515253446</v>
      </c>
      <c r="Q127" s="26">
        <f t="shared" si="24"/>
        <v>1.4036354661458621</v>
      </c>
      <c r="R127">
        <v>0.47495712579649829</v>
      </c>
      <c r="T127" s="5" t="s">
        <v>204</v>
      </c>
      <c r="U127">
        <f t="shared" si="16"/>
        <v>1.1499958486105291</v>
      </c>
      <c r="V127">
        <f t="shared" si="17"/>
        <v>3.0396588934158966</v>
      </c>
      <c r="W127">
        <f t="shared" si="18"/>
        <v>3.5134432455015379</v>
      </c>
      <c r="X127">
        <f t="shared" si="19"/>
        <v>1.9854983673186206</v>
      </c>
      <c r="Y127">
        <f t="shared" si="20"/>
        <v>1.4890614810047296</v>
      </c>
      <c r="Z127">
        <f t="shared" si="21"/>
        <v>0.40546510810816438</v>
      </c>
    </row>
    <row r="128" spans="1:26" ht="16.5" x14ac:dyDescent="0.3">
      <c r="A128" s="14" t="s">
        <v>296</v>
      </c>
      <c r="B128" s="9" t="s">
        <v>436</v>
      </c>
      <c r="C128" s="9" t="s">
        <v>397</v>
      </c>
      <c r="D128" s="26" t="s">
        <v>205</v>
      </c>
      <c r="E128" s="5" t="s">
        <v>427</v>
      </c>
      <c r="F128" s="26">
        <v>29.537246501024583</v>
      </c>
      <c r="G128" s="26">
        <v>31.647049822526338</v>
      </c>
      <c r="H128" s="26">
        <v>9.1424810598409429</v>
      </c>
      <c r="I128" s="26">
        <v>6.3294099645052677</v>
      </c>
      <c r="J128" s="21">
        <v>2</v>
      </c>
      <c r="K128" s="26">
        <v>23</v>
      </c>
      <c r="L128" s="26">
        <f t="shared" si="14"/>
        <v>2.8438669798515654</v>
      </c>
      <c r="M128" s="26" t="s">
        <v>205</v>
      </c>
      <c r="N128" s="26">
        <f t="shared" si="15"/>
        <v>10.38629679597963</v>
      </c>
      <c r="O128" s="26">
        <f t="shared" si="22"/>
        <v>11.128175138549604</v>
      </c>
      <c r="P128" s="26">
        <f t="shared" si="23"/>
        <v>3.2148061511365524</v>
      </c>
      <c r="Q128" s="26">
        <f t="shared" si="24"/>
        <v>2.2256350277099206</v>
      </c>
      <c r="R128">
        <v>0.7032677738339187</v>
      </c>
      <c r="T128" s="5" t="s">
        <v>205</v>
      </c>
      <c r="U128">
        <f t="shared" si="16"/>
        <v>1.0451647386430498</v>
      </c>
      <c r="V128">
        <f t="shared" si="17"/>
        <v>3.3856520602002638</v>
      </c>
      <c r="W128">
        <f t="shared" si="18"/>
        <v>3.454644931687215</v>
      </c>
      <c r="X128">
        <f t="shared" si="19"/>
        <v>2.2129317993784321</v>
      </c>
      <c r="Y128">
        <f t="shared" si="20"/>
        <v>1.8452070192531147</v>
      </c>
      <c r="Z128">
        <f t="shared" si="21"/>
        <v>0.69314718055994529</v>
      </c>
    </row>
    <row r="129" spans="1:26" ht="16.5" x14ac:dyDescent="0.3">
      <c r="A129" s="9" t="s">
        <v>296</v>
      </c>
      <c r="B129" s="9" t="s">
        <v>436</v>
      </c>
      <c r="C129" s="9" t="s">
        <v>397</v>
      </c>
      <c r="D129" s="26" t="s">
        <v>206</v>
      </c>
      <c r="E129" s="5" t="s">
        <v>409</v>
      </c>
      <c r="F129" s="26">
        <v>20.417646436258838</v>
      </c>
      <c r="G129" s="26">
        <v>32.931687800417485</v>
      </c>
      <c r="H129" s="26">
        <v>5.9277038040751471</v>
      </c>
      <c r="I129" s="26">
        <v>3.6224856580459233</v>
      </c>
      <c r="J129" s="25">
        <v>1</v>
      </c>
      <c r="K129" s="26">
        <v>28</v>
      </c>
      <c r="L129" s="26">
        <f t="shared" si="14"/>
        <v>3.0365889718756618</v>
      </c>
      <c r="M129" s="26" t="s">
        <v>206</v>
      </c>
      <c r="N129" s="26">
        <f t="shared" si="15"/>
        <v>6.7238755805818267</v>
      </c>
      <c r="O129" s="26">
        <f t="shared" si="22"/>
        <v>10.844960613841657</v>
      </c>
      <c r="P129" s="26">
        <f t="shared" si="23"/>
        <v>1.9520929104914984</v>
      </c>
      <c r="Q129" s="26">
        <f t="shared" si="24"/>
        <v>1.1929456675225822</v>
      </c>
      <c r="R129">
        <v>0.32931687800417481</v>
      </c>
      <c r="T129" s="5" t="s">
        <v>206</v>
      </c>
      <c r="U129">
        <f t="shared" si="16"/>
        <v>1.1107348367250678</v>
      </c>
      <c r="V129">
        <f t="shared" si="17"/>
        <v>3.0163995483200239</v>
      </c>
      <c r="W129">
        <f t="shared" si="18"/>
        <v>3.4944353492630236</v>
      </c>
      <c r="X129">
        <f t="shared" si="19"/>
        <v>1.779636921171097</v>
      </c>
      <c r="Y129">
        <f t="shared" si="20"/>
        <v>1.2871604360733029</v>
      </c>
      <c r="Z129">
        <f t="shared" si="21"/>
        <v>0</v>
      </c>
    </row>
    <row r="130" spans="1:26" ht="16.5" x14ac:dyDescent="0.3">
      <c r="A130" s="9" t="s">
        <v>296</v>
      </c>
      <c r="B130" s="9" t="s">
        <v>436</v>
      </c>
      <c r="C130" s="9" t="s">
        <v>397</v>
      </c>
      <c r="D130" s="26" t="s">
        <v>207</v>
      </c>
      <c r="E130" s="5" t="s">
        <v>426</v>
      </c>
      <c r="F130" s="26">
        <v>28.707143233435282</v>
      </c>
      <c r="G130" s="26">
        <v>33.337327625924843</v>
      </c>
      <c r="H130" s="26">
        <v>8.0256529469819071</v>
      </c>
      <c r="I130" s="26">
        <v>5.5562212709874741</v>
      </c>
      <c r="J130" s="21">
        <v>3</v>
      </c>
      <c r="K130" s="26">
        <v>34</v>
      </c>
      <c r="L130" s="26">
        <f t="shared" si="14"/>
        <v>3.2396118012774835</v>
      </c>
      <c r="M130" s="26" t="s">
        <v>207</v>
      </c>
      <c r="N130" s="26">
        <f t="shared" si="15"/>
        <v>8.8612911034942918</v>
      </c>
      <c r="O130" s="26">
        <f t="shared" si="22"/>
        <v>10.290531604057888</v>
      </c>
      <c r="P130" s="26">
        <f t="shared" si="23"/>
        <v>2.4773502009768991</v>
      </c>
      <c r="Q130" s="26">
        <f t="shared" si="24"/>
        <v>1.7150886006763146</v>
      </c>
      <c r="R130">
        <v>0.92603687849791239</v>
      </c>
      <c r="T130" s="5" t="s">
        <v>207</v>
      </c>
      <c r="U130">
        <f t="shared" si="16"/>
        <v>1.1754535082053872</v>
      </c>
      <c r="V130">
        <f t="shared" si="17"/>
        <v>3.3571459849478686</v>
      </c>
      <c r="W130">
        <f t="shared" si="18"/>
        <v>3.5066777189188323</v>
      </c>
      <c r="X130">
        <f t="shared" si="19"/>
        <v>2.0826430298160949</v>
      </c>
      <c r="Y130">
        <f t="shared" si="20"/>
        <v>1.7149182496907776</v>
      </c>
      <c r="Z130">
        <f t="shared" si="21"/>
        <v>1.0986122886681098</v>
      </c>
    </row>
    <row r="131" spans="1:26" ht="16.5" x14ac:dyDescent="0.3">
      <c r="A131" s="9" t="s">
        <v>296</v>
      </c>
      <c r="B131" s="9" t="s">
        <v>436</v>
      </c>
      <c r="C131" s="9" t="s">
        <v>397</v>
      </c>
      <c r="D131" s="26" t="s">
        <v>208</v>
      </c>
      <c r="E131" s="5" t="s">
        <v>413</v>
      </c>
      <c r="F131" s="26">
        <v>22.739379668678541</v>
      </c>
      <c r="G131" s="26">
        <v>33.351090180728526</v>
      </c>
      <c r="H131" s="26">
        <v>7.3271334487964186</v>
      </c>
      <c r="I131" s="26">
        <v>5.0531954819285643</v>
      </c>
      <c r="J131" s="21">
        <v>3</v>
      </c>
      <c r="K131" s="26">
        <v>62</v>
      </c>
      <c r="L131" s="26">
        <f t="shared" si="14"/>
        <v>3.9578916096804058</v>
      </c>
      <c r="M131" s="26" t="s">
        <v>208</v>
      </c>
      <c r="N131" s="26">
        <f t="shared" si="15"/>
        <v>5.7453265301812335</v>
      </c>
      <c r="O131" s="26">
        <f t="shared" si="22"/>
        <v>8.4264789109324756</v>
      </c>
      <c r="P131" s="26">
        <f t="shared" si="23"/>
        <v>1.8512718819472862</v>
      </c>
      <c r="Q131" s="26">
        <f t="shared" si="24"/>
        <v>1.2767392289291628</v>
      </c>
      <c r="R131">
        <v>0.75797932228928466</v>
      </c>
      <c r="T131" s="5" t="s">
        <v>208</v>
      </c>
      <c r="U131">
        <f t="shared" si="16"/>
        <v>1.3757114616816972</v>
      </c>
      <c r="V131">
        <f t="shared" si="17"/>
        <v>3.1240982086485678</v>
      </c>
      <c r="W131">
        <f t="shared" si="18"/>
        <v>3.5070904609046738</v>
      </c>
      <c r="X131">
        <f t="shared" si="19"/>
        <v>1.9915843683047767</v>
      </c>
      <c r="Y131">
        <f t="shared" si="20"/>
        <v>1.6200208118722936</v>
      </c>
      <c r="Z131">
        <f t="shared" si="21"/>
        <v>1.0986122886681098</v>
      </c>
    </row>
    <row r="132" spans="1:26" ht="16.5" x14ac:dyDescent="0.3">
      <c r="A132" s="12" t="s">
        <v>296</v>
      </c>
      <c r="B132" s="9" t="s">
        <v>436</v>
      </c>
      <c r="C132" s="9" t="s">
        <v>397</v>
      </c>
      <c r="D132" s="26" t="s">
        <v>330</v>
      </c>
      <c r="E132" s="20" t="s">
        <v>426</v>
      </c>
      <c r="F132" s="26">
        <v>29.610319245581397</v>
      </c>
      <c r="G132" s="26">
        <v>31.676155472017307</v>
      </c>
      <c r="H132" s="26">
        <v>8.2633449057436454</v>
      </c>
      <c r="I132" s="26">
        <v>5.8532026415684157</v>
      </c>
      <c r="J132" s="21">
        <v>1</v>
      </c>
      <c r="K132" s="26">
        <v>24.5</v>
      </c>
      <c r="L132" s="26">
        <f t="shared" ref="L132:L195" si="25">K132^(1/3)</f>
        <v>2.9043928667818522</v>
      </c>
      <c r="M132" s="26" t="s">
        <v>330</v>
      </c>
      <c r="N132" s="26">
        <f t="shared" ref="N132:N195" si="26">F132/$L132</f>
        <v>10.195011695642419</v>
      </c>
      <c r="O132" s="26">
        <f t="shared" si="22"/>
        <v>10.906291581384913</v>
      </c>
      <c r="P132" s="26">
        <f t="shared" si="23"/>
        <v>2.8451195429699774</v>
      </c>
      <c r="Q132" s="26">
        <f t="shared" si="24"/>
        <v>2.015293009603734</v>
      </c>
      <c r="R132">
        <v>0.34430603773931856</v>
      </c>
      <c r="T132" s="20" t="s">
        <v>330</v>
      </c>
      <c r="U132">
        <f t="shared" ref="U132:U195" si="27">LN(L132)</f>
        <v>1.0662243725168938</v>
      </c>
      <c r="V132">
        <f t="shared" ref="V132:V195" si="28">LN(F132)</f>
        <v>3.3881229237366139</v>
      </c>
      <c r="W132">
        <f t="shared" ref="W132:W195" si="29">LN(G132)</f>
        <v>3.4555642045321466</v>
      </c>
      <c r="X132">
        <f t="shared" ref="X132:X195" si="30">LN(H132)</f>
        <v>2.1118294578310519</v>
      </c>
      <c r="Y132">
        <f t="shared" ref="Y132:Y195" si="31">LN(I132)</f>
        <v>1.7669889715393223</v>
      </c>
      <c r="Z132">
        <f t="shared" ref="Z132:Z195" si="32">LN(J132)</f>
        <v>0</v>
      </c>
    </row>
    <row r="133" spans="1:26" ht="16.5" x14ac:dyDescent="0.3">
      <c r="A133" s="9" t="s">
        <v>296</v>
      </c>
      <c r="B133" s="9" t="s">
        <v>436</v>
      </c>
      <c r="C133" s="9" t="s">
        <v>397</v>
      </c>
      <c r="D133" s="26" t="s">
        <v>209</v>
      </c>
      <c r="E133" s="5" t="s">
        <v>427</v>
      </c>
      <c r="F133" s="26">
        <v>28.385600714833174</v>
      </c>
      <c r="G133" s="26">
        <v>32.831538176192588</v>
      </c>
      <c r="H133" s="26">
        <v>8.5498797333834862</v>
      </c>
      <c r="I133" s="26">
        <v>5.8139182187007705</v>
      </c>
      <c r="J133" s="21">
        <v>1</v>
      </c>
      <c r="K133" s="26">
        <v>25</v>
      </c>
      <c r="L133" s="26">
        <f t="shared" si="25"/>
        <v>2.9240177382128656</v>
      </c>
      <c r="M133" s="26" t="s">
        <v>209</v>
      </c>
      <c r="N133" s="26">
        <f t="shared" si="26"/>
        <v>9.7077388908667182</v>
      </c>
      <c r="O133" s="26">
        <f t="shared" si="22"/>
        <v>11.228228114737409</v>
      </c>
      <c r="P133" s="26">
        <f t="shared" si="23"/>
        <v>2.9240177382128669</v>
      </c>
      <c r="Q133" s="26">
        <f t="shared" si="24"/>
        <v>1.9883320619847495</v>
      </c>
      <c r="R133">
        <v>0.34199518933533946</v>
      </c>
      <c r="T133" s="5" t="s">
        <v>209</v>
      </c>
      <c r="U133">
        <f t="shared" si="27"/>
        <v>1.0729586082894</v>
      </c>
      <c r="V133">
        <f t="shared" si="28"/>
        <v>3.3458819995071978</v>
      </c>
      <c r="W133">
        <f t="shared" si="29"/>
        <v>3.4913895831784361</v>
      </c>
      <c r="X133">
        <f t="shared" si="30"/>
        <v>2.1459172165788005</v>
      </c>
      <c r="Y133">
        <f t="shared" si="31"/>
        <v>1.7602547357668159</v>
      </c>
      <c r="Z133">
        <f t="shared" si="32"/>
        <v>0</v>
      </c>
    </row>
    <row r="134" spans="1:26" ht="16.5" x14ac:dyDescent="0.3">
      <c r="A134" s="9" t="s">
        <v>297</v>
      </c>
      <c r="B134" s="9" t="s">
        <v>436</v>
      </c>
      <c r="C134" s="9" t="s">
        <v>397</v>
      </c>
      <c r="D134" t="s">
        <v>210</v>
      </c>
      <c r="E134" s="5" t="s">
        <v>426</v>
      </c>
      <c r="F134">
        <v>27.662617752350688</v>
      </c>
      <c r="G134">
        <v>30.297152776384085</v>
      </c>
      <c r="H134">
        <v>8.2329219501043713</v>
      </c>
      <c r="I134">
        <v>5.2690700480667969</v>
      </c>
      <c r="J134" s="21">
        <v>1.5</v>
      </c>
      <c r="K134">
        <v>28</v>
      </c>
      <c r="L134" s="26">
        <f t="shared" si="25"/>
        <v>3.0365889718756618</v>
      </c>
      <c r="M134" t="s">
        <v>210</v>
      </c>
      <c r="N134" s="26">
        <f t="shared" si="26"/>
        <v>9.1097669156269916</v>
      </c>
      <c r="O134" s="26">
        <f t="shared" si="22"/>
        <v>9.9773637647343243</v>
      </c>
      <c r="P134" s="26">
        <f t="shared" si="23"/>
        <v>2.7112401534604142</v>
      </c>
      <c r="Q134" s="26">
        <f t="shared" si="24"/>
        <v>1.735193698214665</v>
      </c>
      <c r="R134">
        <v>0.49397531700626224</v>
      </c>
      <c r="T134" s="5" t="s">
        <v>210</v>
      </c>
      <c r="U134">
        <f t="shared" si="27"/>
        <v>1.1107348367250678</v>
      </c>
      <c r="V134">
        <f t="shared" si="28"/>
        <v>3.320081962118246</v>
      </c>
      <c r="W134">
        <f t="shared" si="29"/>
        <v>3.4110537403239727</v>
      </c>
      <c r="X134">
        <f t="shared" si="30"/>
        <v>2.1081409881431332</v>
      </c>
      <c r="Y134">
        <f t="shared" si="31"/>
        <v>1.6618538855147134</v>
      </c>
      <c r="Z134">
        <f t="shared" si="32"/>
        <v>0.40546510810816438</v>
      </c>
    </row>
    <row r="135" spans="1:26" ht="16.5" x14ac:dyDescent="0.3">
      <c r="A135" s="12" t="s">
        <v>296</v>
      </c>
      <c r="B135" s="9" t="s">
        <v>436</v>
      </c>
      <c r="C135" s="9" t="s">
        <v>397</v>
      </c>
      <c r="D135" s="26" t="s">
        <v>211</v>
      </c>
      <c r="E135" s="5" t="s">
        <v>427</v>
      </c>
      <c r="F135" s="26">
        <v>28.577401132363441</v>
      </c>
      <c r="G135" s="26">
        <v>32.364767547495944</v>
      </c>
      <c r="H135" s="26">
        <v>8.951956981222283</v>
      </c>
      <c r="I135" s="26">
        <v>5.1645905660897782</v>
      </c>
      <c r="J135" s="21">
        <v>2</v>
      </c>
      <c r="K135" s="26">
        <v>24.5</v>
      </c>
      <c r="L135" s="26">
        <f t="shared" si="25"/>
        <v>2.9043928667818522</v>
      </c>
      <c r="M135" s="26" t="s">
        <v>211</v>
      </c>
      <c r="N135" s="26">
        <f t="shared" si="26"/>
        <v>9.8393717527711715</v>
      </c>
      <c r="O135" s="26">
        <f t="shared" si="22"/>
        <v>11.14338487663241</v>
      </c>
      <c r="P135" s="26">
        <f t="shared" si="23"/>
        <v>3.0822128382174756</v>
      </c>
      <c r="Q135" s="26">
        <f t="shared" si="24"/>
        <v>1.7781997143562358</v>
      </c>
      <c r="R135">
        <v>0.68861207547863712</v>
      </c>
      <c r="T135" s="5" t="s">
        <v>211</v>
      </c>
      <c r="U135">
        <f t="shared" si="27"/>
        <v>1.0662243725168938</v>
      </c>
      <c r="V135">
        <f t="shared" si="28"/>
        <v>3.352616235279704</v>
      </c>
      <c r="W135">
        <f t="shared" si="29"/>
        <v>3.47707040975311</v>
      </c>
      <c r="X135">
        <f t="shared" si="30"/>
        <v>2.1918721655045883</v>
      </c>
      <c r="Y135">
        <f t="shared" si="31"/>
        <v>1.6418258285853162</v>
      </c>
      <c r="Z135">
        <f t="shared" si="32"/>
        <v>0.69314718055994529</v>
      </c>
    </row>
    <row r="136" spans="1:26" ht="16.5" x14ac:dyDescent="0.3">
      <c r="A136" s="9" t="s">
        <v>296</v>
      </c>
      <c r="B136" s="9" t="s">
        <v>436</v>
      </c>
      <c r="C136" s="9" t="s">
        <v>397</v>
      </c>
      <c r="D136" s="26" t="s">
        <v>212</v>
      </c>
      <c r="E136" s="5" t="s">
        <v>421</v>
      </c>
      <c r="F136" s="26">
        <v>22.327744439856989</v>
      </c>
      <c r="G136" s="26">
        <v>31.896777771224272</v>
      </c>
      <c r="H136" s="26">
        <v>7.44258147995233</v>
      </c>
      <c r="I136" s="26">
        <v>5.1034844433958835</v>
      </c>
      <c r="J136" s="21">
        <v>3</v>
      </c>
      <c r="K136" s="26">
        <v>104</v>
      </c>
      <c r="L136" s="26">
        <f t="shared" si="25"/>
        <v>4.7026693754415136</v>
      </c>
      <c r="M136" s="26" t="s">
        <v>212</v>
      </c>
      <c r="N136" s="26">
        <f t="shared" si="26"/>
        <v>4.747887350205378</v>
      </c>
      <c r="O136" s="26">
        <f t="shared" si="22"/>
        <v>6.7826962145791123</v>
      </c>
      <c r="P136" s="26">
        <f t="shared" si="23"/>
        <v>1.5826291167351261</v>
      </c>
      <c r="Q136" s="26">
        <f t="shared" si="24"/>
        <v>1.0852313943326579</v>
      </c>
      <c r="R136">
        <v>0.63793555542448543</v>
      </c>
      <c r="T136" s="5" t="s">
        <v>212</v>
      </c>
      <c r="U136">
        <f t="shared" si="27"/>
        <v>1.5481302997137907</v>
      </c>
      <c r="V136">
        <f t="shared" si="28"/>
        <v>3.1058300504437328</v>
      </c>
      <c r="W136">
        <f t="shared" si="29"/>
        <v>3.4625049943824653</v>
      </c>
      <c r="X136">
        <f t="shared" si="30"/>
        <v>2.0072177617756233</v>
      </c>
      <c r="Y136">
        <f t="shared" si="31"/>
        <v>1.6299235306341551</v>
      </c>
      <c r="Z136">
        <f t="shared" si="32"/>
        <v>1.0986122886681098</v>
      </c>
    </row>
    <row r="137" spans="1:26" ht="16.5" x14ac:dyDescent="0.3">
      <c r="A137" s="12" t="s">
        <v>296</v>
      </c>
      <c r="B137" s="9" t="s">
        <v>436</v>
      </c>
      <c r="C137" s="9" t="s">
        <v>397</v>
      </c>
      <c r="D137" s="26" t="s">
        <v>213</v>
      </c>
      <c r="E137" s="5" t="s">
        <v>427</v>
      </c>
      <c r="F137" s="26">
        <v>29.467854159901975</v>
      </c>
      <c r="G137" s="26">
        <v>29.467854159901975</v>
      </c>
      <c r="H137" s="26">
        <v>8.6670159293829343</v>
      </c>
      <c r="I137" s="26">
        <v>5.5468901948050782</v>
      </c>
      <c r="J137" s="21">
        <v>1</v>
      </c>
      <c r="K137" s="26">
        <v>24</v>
      </c>
      <c r="L137" s="26">
        <f t="shared" si="25"/>
        <v>2.8844991406148166</v>
      </c>
      <c r="M137" s="26" t="s">
        <v>213</v>
      </c>
      <c r="N137" s="26">
        <f t="shared" si="26"/>
        <v>10.215934456344144</v>
      </c>
      <c r="O137" s="26">
        <f t="shared" si="22"/>
        <v>10.215934456344144</v>
      </c>
      <c r="P137" s="26">
        <f t="shared" si="23"/>
        <v>3.0046866048071013</v>
      </c>
      <c r="Q137" s="26">
        <f t="shared" si="24"/>
        <v>1.9229994270765447</v>
      </c>
      <c r="R137">
        <v>0.34668063717531739</v>
      </c>
      <c r="T137" s="5" t="s">
        <v>213</v>
      </c>
      <c r="U137">
        <f t="shared" si="27"/>
        <v>1.0593512767826485</v>
      </c>
      <c r="V137">
        <f t="shared" si="28"/>
        <v>3.3832999797076679</v>
      </c>
      <c r="W137">
        <f t="shared" si="29"/>
        <v>3.3832999797076679</v>
      </c>
      <c r="X137">
        <f t="shared" si="30"/>
        <v>2.1595245480855523</v>
      </c>
      <c r="Y137">
        <f t="shared" si="31"/>
        <v>1.7132374454571329</v>
      </c>
      <c r="Z137">
        <f t="shared" si="32"/>
        <v>0</v>
      </c>
    </row>
    <row r="138" spans="1:26" ht="16.5" x14ac:dyDescent="0.3">
      <c r="A138" s="9" t="s">
        <v>296</v>
      </c>
      <c r="B138" s="9" t="s">
        <v>436</v>
      </c>
      <c r="C138" s="9" t="s">
        <v>397</v>
      </c>
      <c r="D138" s="26" t="s">
        <v>214</v>
      </c>
      <c r="E138" s="5" t="s">
        <v>410</v>
      </c>
      <c r="F138" s="26">
        <v>42.780223060610233</v>
      </c>
      <c r="G138" s="26">
        <v>30.335067261159985</v>
      </c>
      <c r="H138" s="26">
        <v>9.7227779683205089</v>
      </c>
      <c r="I138" s="26">
        <v>6.6114890184579451</v>
      </c>
      <c r="J138" s="21">
        <v>1</v>
      </c>
      <c r="K138" s="26">
        <v>17</v>
      </c>
      <c r="L138" s="26">
        <f t="shared" si="25"/>
        <v>2.5712815906582351</v>
      </c>
      <c r="M138" s="26" t="s">
        <v>214</v>
      </c>
      <c r="N138" s="26">
        <f t="shared" si="26"/>
        <v>16.637704410141524</v>
      </c>
      <c r="O138" s="26">
        <f t="shared" si="22"/>
        <v>11.797644945373081</v>
      </c>
      <c r="P138" s="26">
        <f t="shared" si="23"/>
        <v>3.7812964568503471</v>
      </c>
      <c r="Q138" s="26">
        <f t="shared" si="24"/>
        <v>2.5712815906582356</v>
      </c>
      <c r="R138">
        <v>0.3889111187328203</v>
      </c>
      <c r="T138" s="5" t="s">
        <v>214</v>
      </c>
      <c r="U138">
        <f t="shared" si="27"/>
        <v>0.94440444801873857</v>
      </c>
      <c r="V138">
        <f t="shared" si="28"/>
        <v>3.7560759177736776</v>
      </c>
      <c r="W138">
        <f t="shared" si="29"/>
        <v>3.4123043786708531</v>
      </c>
      <c r="X138">
        <f t="shared" si="30"/>
        <v>2.2744713768494624</v>
      </c>
      <c r="Y138">
        <f t="shared" si="31"/>
        <v>1.8888088960374774</v>
      </c>
      <c r="Z138">
        <f t="shared" si="32"/>
        <v>0</v>
      </c>
    </row>
    <row r="139" spans="1:26" ht="16.5" x14ac:dyDescent="0.3">
      <c r="A139" s="9" t="s">
        <v>296</v>
      </c>
      <c r="B139" s="9" t="s">
        <v>436</v>
      </c>
      <c r="C139" s="9" t="s">
        <v>397</v>
      </c>
      <c r="D139" s="26" t="s">
        <v>215</v>
      </c>
      <c r="E139" s="5" t="s">
        <v>410</v>
      </c>
      <c r="F139" s="26">
        <v>26.001047788148803</v>
      </c>
      <c r="G139" s="26">
        <v>31.201257345778565</v>
      </c>
      <c r="H139" s="26">
        <v>8.6670159293829343</v>
      </c>
      <c r="I139" s="26">
        <v>4.8535289204544432</v>
      </c>
      <c r="J139" s="21">
        <v>2</v>
      </c>
      <c r="K139" s="26">
        <v>24</v>
      </c>
      <c r="L139" s="26">
        <f t="shared" si="25"/>
        <v>2.8844991406148166</v>
      </c>
      <c r="M139" s="26" t="s">
        <v>215</v>
      </c>
      <c r="N139" s="26">
        <f t="shared" si="26"/>
        <v>9.0140598144213033</v>
      </c>
      <c r="O139" s="26">
        <f t="shared" si="22"/>
        <v>10.816871777305565</v>
      </c>
      <c r="P139" s="26">
        <f t="shared" si="23"/>
        <v>3.0046866048071013</v>
      </c>
      <c r="Q139" s="26">
        <f t="shared" si="24"/>
        <v>1.6826244986919767</v>
      </c>
      <c r="R139">
        <v>0.69336127435063477</v>
      </c>
      <c r="T139" s="5" t="s">
        <v>215</v>
      </c>
      <c r="U139">
        <f t="shared" si="27"/>
        <v>1.0593512767826485</v>
      </c>
      <c r="V139">
        <f t="shared" si="28"/>
        <v>3.2581368367536618</v>
      </c>
      <c r="W139">
        <f t="shared" si="29"/>
        <v>3.4404583935476167</v>
      </c>
      <c r="X139">
        <f t="shared" si="30"/>
        <v>2.1595245480855523</v>
      </c>
      <c r="Y139">
        <f t="shared" si="31"/>
        <v>1.5797060528326101</v>
      </c>
      <c r="Z139">
        <f t="shared" si="32"/>
        <v>0.69314718055994529</v>
      </c>
    </row>
    <row r="140" spans="1:26" ht="16.5" x14ac:dyDescent="0.3">
      <c r="A140" s="9" t="s">
        <v>296</v>
      </c>
      <c r="B140" s="9" t="s">
        <v>436</v>
      </c>
      <c r="C140" s="9" t="s">
        <v>397</v>
      </c>
      <c r="D140" s="26" t="s">
        <v>216</v>
      </c>
      <c r="E140" s="5" t="s">
        <v>426</v>
      </c>
      <c r="F140" s="26">
        <v>29.621283003399739</v>
      </c>
      <c r="G140" s="26">
        <v>32.119463497662366</v>
      </c>
      <c r="H140" s="26">
        <v>8.9220731937951019</v>
      </c>
      <c r="I140" s="26">
        <v>7.1376585550360812</v>
      </c>
      <c r="J140" s="21">
        <v>3</v>
      </c>
      <c r="K140" s="26">
        <v>22</v>
      </c>
      <c r="L140" s="26">
        <f t="shared" si="25"/>
        <v>2.8020393306553872</v>
      </c>
      <c r="M140" s="26" t="s">
        <v>216</v>
      </c>
      <c r="N140" s="26">
        <f t="shared" si="26"/>
        <v>10.571330202018052</v>
      </c>
      <c r="O140" s="26">
        <f t="shared" si="22"/>
        <v>11.462888170862946</v>
      </c>
      <c r="P140" s="26">
        <f t="shared" si="23"/>
        <v>3.1841356030174852</v>
      </c>
      <c r="Q140" s="26">
        <f t="shared" si="24"/>
        <v>2.547308482413988</v>
      </c>
      <c r="R140">
        <v>1.0706487832554121</v>
      </c>
      <c r="T140" s="5" t="s">
        <v>216</v>
      </c>
      <c r="U140">
        <f t="shared" si="27"/>
        <v>1.030347484452772</v>
      </c>
      <c r="V140">
        <f t="shared" si="28"/>
        <v>3.3884931233438258</v>
      </c>
      <c r="W140">
        <f t="shared" si="29"/>
        <v>3.469462185877493</v>
      </c>
      <c r="X140">
        <f t="shared" si="30"/>
        <v>2.188528340415429</v>
      </c>
      <c r="Y140">
        <f t="shared" si="31"/>
        <v>1.9653847891012191</v>
      </c>
      <c r="Z140">
        <f t="shared" si="32"/>
        <v>1.0986122886681098</v>
      </c>
    </row>
    <row r="141" spans="1:26" ht="16.5" x14ac:dyDescent="0.3">
      <c r="A141" s="10" t="s">
        <v>297</v>
      </c>
      <c r="B141" s="9" t="s">
        <v>436</v>
      </c>
      <c r="C141" s="9" t="s">
        <v>397</v>
      </c>
      <c r="D141" t="s">
        <v>373</v>
      </c>
      <c r="E141" s="5" t="s">
        <v>416</v>
      </c>
      <c r="F141">
        <v>44.11796303097897</v>
      </c>
      <c r="G141">
        <v>31.283646512875997</v>
      </c>
      <c r="H141">
        <v>10.026809779767948</v>
      </c>
      <c r="I141">
        <v>6.0160858678607685</v>
      </c>
      <c r="J141" s="21">
        <v>1</v>
      </c>
      <c r="K141">
        <v>15.5</v>
      </c>
      <c r="L141" s="26">
        <f t="shared" si="25"/>
        <v>2.4933154761193226</v>
      </c>
      <c r="M141" t="s">
        <v>373</v>
      </c>
      <c r="N141" s="26">
        <f t="shared" si="26"/>
        <v>17.694496927298427</v>
      </c>
      <c r="O141" s="26">
        <f t="shared" si="22"/>
        <v>12.54700691208434</v>
      </c>
      <c r="P141" s="26">
        <f t="shared" si="23"/>
        <v>4.0214765743860061</v>
      </c>
      <c r="Q141" s="26">
        <f t="shared" si="24"/>
        <v>2.4128859446316038</v>
      </c>
      <c r="R141">
        <v>0.40107239119071791</v>
      </c>
      <c r="T141" s="5" t="s">
        <v>373</v>
      </c>
      <c r="U141">
        <f t="shared" si="27"/>
        <v>0.91361334130840011</v>
      </c>
      <c r="V141">
        <f t="shared" si="28"/>
        <v>3.7868670244840161</v>
      </c>
      <c r="W141">
        <f t="shared" si="29"/>
        <v>3.4430954853811917</v>
      </c>
      <c r="X141">
        <f t="shared" si="30"/>
        <v>2.3052624835598006</v>
      </c>
      <c r="Y141">
        <f t="shared" si="31"/>
        <v>1.7944368597938098</v>
      </c>
      <c r="Z141">
        <f t="shared" si="32"/>
        <v>0</v>
      </c>
    </row>
    <row r="142" spans="1:26" ht="16.5" x14ac:dyDescent="0.3">
      <c r="A142" s="9" t="s">
        <v>296</v>
      </c>
      <c r="B142" s="9" t="s">
        <v>436</v>
      </c>
      <c r="C142" s="9" t="s">
        <v>396</v>
      </c>
      <c r="D142" s="26" t="s">
        <v>217</v>
      </c>
      <c r="E142" s="5" t="s">
        <v>409</v>
      </c>
      <c r="F142" s="26">
        <v>21.666666666666671</v>
      </c>
      <c r="G142" s="26">
        <v>35.666666666666671</v>
      </c>
      <c r="H142" s="26">
        <v>5.6666666666666679</v>
      </c>
      <c r="I142" s="26">
        <v>4.666666666666667</v>
      </c>
      <c r="J142" s="21">
        <v>1</v>
      </c>
      <c r="K142" s="26">
        <v>27</v>
      </c>
      <c r="L142" s="26">
        <f t="shared" si="25"/>
        <v>2.9999999999999996</v>
      </c>
      <c r="M142" s="26" t="s">
        <v>217</v>
      </c>
      <c r="N142" s="26">
        <f t="shared" si="26"/>
        <v>7.222222222222225</v>
      </c>
      <c r="O142" s="26">
        <f t="shared" si="22"/>
        <v>11.888888888888893</v>
      </c>
      <c r="P142" s="26">
        <f t="shared" si="23"/>
        <v>1.8888888888888895</v>
      </c>
      <c r="Q142" s="26">
        <f t="shared" si="24"/>
        <v>1.5555555555555558</v>
      </c>
      <c r="R142">
        <v>0.33333333333333337</v>
      </c>
      <c r="T142" s="5" t="s">
        <v>217</v>
      </c>
      <c r="U142">
        <f t="shared" si="27"/>
        <v>1.0986122886681096</v>
      </c>
      <c r="V142">
        <f t="shared" si="28"/>
        <v>3.0757749812275277</v>
      </c>
      <c r="W142">
        <f t="shared" si="29"/>
        <v>3.5742165457937967</v>
      </c>
      <c r="X142">
        <f t="shared" si="30"/>
        <v>1.7346010553881066</v>
      </c>
      <c r="Y142">
        <f t="shared" si="31"/>
        <v>1.5404450409471491</v>
      </c>
      <c r="Z142">
        <f t="shared" si="32"/>
        <v>0</v>
      </c>
    </row>
    <row r="143" spans="1:26" ht="16.5" x14ac:dyDescent="0.3">
      <c r="A143" s="9" t="s">
        <v>296</v>
      </c>
      <c r="B143" s="9" t="s">
        <v>436</v>
      </c>
      <c r="C143" s="9" t="s">
        <v>396</v>
      </c>
      <c r="D143" s="26" t="s">
        <v>218</v>
      </c>
      <c r="E143" s="5" t="s">
        <v>409</v>
      </c>
      <c r="F143" s="26">
        <v>22.000000000000004</v>
      </c>
      <c r="G143" s="26">
        <v>36.666666666666671</v>
      </c>
      <c r="H143" s="26">
        <v>6.0000000000000009</v>
      </c>
      <c r="I143" s="26">
        <v>4.3333333333333339</v>
      </c>
      <c r="J143" s="21">
        <v>1</v>
      </c>
      <c r="K143" s="26">
        <v>27</v>
      </c>
      <c r="L143" s="26">
        <f t="shared" si="25"/>
        <v>2.9999999999999996</v>
      </c>
      <c r="M143" s="26" t="s">
        <v>218</v>
      </c>
      <c r="N143" s="26">
        <f t="shared" si="26"/>
        <v>7.3333333333333357</v>
      </c>
      <c r="O143" s="26">
        <f t="shared" si="22"/>
        <v>12.222222222222225</v>
      </c>
      <c r="P143" s="26">
        <f t="shared" si="23"/>
        <v>2.0000000000000004</v>
      </c>
      <c r="Q143" s="26">
        <f t="shared" si="24"/>
        <v>1.4444444444444449</v>
      </c>
      <c r="R143">
        <v>0.33333333333333337</v>
      </c>
      <c r="T143" s="5" t="s">
        <v>218</v>
      </c>
      <c r="U143">
        <f t="shared" si="27"/>
        <v>1.0986122886681096</v>
      </c>
      <c r="V143">
        <f t="shared" si="28"/>
        <v>3.0910424533583161</v>
      </c>
      <c r="W143">
        <f t="shared" si="29"/>
        <v>3.6018680771243066</v>
      </c>
      <c r="X143">
        <f t="shared" si="30"/>
        <v>1.7917594692280552</v>
      </c>
      <c r="Y143">
        <f t="shared" si="31"/>
        <v>1.4663370687934272</v>
      </c>
      <c r="Z143">
        <f t="shared" si="32"/>
        <v>0</v>
      </c>
    </row>
    <row r="144" spans="1:26" ht="16.5" x14ac:dyDescent="0.3">
      <c r="A144" s="9" t="s">
        <v>296</v>
      </c>
      <c r="B144" s="9" t="s">
        <v>436</v>
      </c>
      <c r="C144" s="9" t="s">
        <v>396</v>
      </c>
      <c r="D144" s="26" t="s">
        <v>219</v>
      </c>
      <c r="E144" s="5" t="s">
        <v>409</v>
      </c>
      <c r="F144" s="26">
        <v>21.940957388322822</v>
      </c>
      <c r="G144" s="26">
        <v>37.805957346033168</v>
      </c>
      <c r="H144" s="26">
        <v>5.4008510494333102</v>
      </c>
      <c r="I144" s="26">
        <v>4.3881914776645639</v>
      </c>
      <c r="J144" s="21">
        <v>1</v>
      </c>
      <c r="K144" s="26">
        <v>26</v>
      </c>
      <c r="L144" s="26">
        <f t="shared" si="25"/>
        <v>2.9624960684073702</v>
      </c>
      <c r="M144" s="26" t="s">
        <v>219</v>
      </c>
      <c r="N144" s="26">
        <f t="shared" si="26"/>
        <v>7.4062401710184282</v>
      </c>
      <c r="O144" s="26">
        <f t="shared" si="22"/>
        <v>12.761521525447137</v>
      </c>
      <c r="P144" s="26">
        <f t="shared" si="23"/>
        <v>1.8230745036353053</v>
      </c>
      <c r="Q144" s="26">
        <f t="shared" si="24"/>
        <v>1.4812480342036853</v>
      </c>
      <c r="R144">
        <v>0.33755319058958189</v>
      </c>
      <c r="T144" s="5" t="s">
        <v>219</v>
      </c>
      <c r="U144">
        <f t="shared" si="27"/>
        <v>1.0860321793404939</v>
      </c>
      <c r="V144">
        <f t="shared" si="28"/>
        <v>3.0883550905551433</v>
      </c>
      <c r="W144">
        <f t="shared" si="29"/>
        <v>3.6324666919546007</v>
      </c>
      <c r="X144">
        <f t="shared" si="30"/>
        <v>1.6865565428992875</v>
      </c>
      <c r="Y144">
        <f t="shared" si="31"/>
        <v>1.4789171781210426</v>
      </c>
      <c r="Z144">
        <f t="shared" si="32"/>
        <v>0</v>
      </c>
    </row>
    <row r="145" spans="1:26" ht="16.5" x14ac:dyDescent="0.3">
      <c r="A145" s="9" t="s">
        <v>296</v>
      </c>
      <c r="B145" s="9" t="s">
        <v>436</v>
      </c>
      <c r="C145" s="9" t="s">
        <v>396</v>
      </c>
      <c r="D145" s="26" t="s">
        <v>220</v>
      </c>
      <c r="E145" s="5" t="s">
        <v>409</v>
      </c>
      <c r="F145" s="26">
        <v>21.033063938578646</v>
      </c>
      <c r="G145" s="26">
        <v>33.732272354324245</v>
      </c>
      <c r="H145" s="26">
        <v>5.9527539448807492</v>
      </c>
      <c r="I145" s="26">
        <v>4.3653528929125489</v>
      </c>
      <c r="J145" s="21">
        <v>1</v>
      </c>
      <c r="K145" s="26">
        <v>16</v>
      </c>
      <c r="L145" s="26">
        <f t="shared" si="25"/>
        <v>2.5198420997897459</v>
      </c>
      <c r="M145" s="26" t="s">
        <v>220</v>
      </c>
      <c r="N145" s="26">
        <f t="shared" si="26"/>
        <v>8.3469769555535365</v>
      </c>
      <c r="O145" s="26">
        <f t="shared" si="22"/>
        <v>13.386661155133032</v>
      </c>
      <c r="P145" s="26">
        <f t="shared" si="23"/>
        <v>2.362351968552888</v>
      </c>
      <c r="Q145" s="26">
        <f t="shared" si="24"/>
        <v>1.7323914436054511</v>
      </c>
      <c r="R145">
        <v>0.39685026299204995</v>
      </c>
      <c r="T145" s="5" t="s">
        <v>220</v>
      </c>
      <c r="U145">
        <f t="shared" si="27"/>
        <v>0.92419624074659357</v>
      </c>
      <c r="V145">
        <f t="shared" si="28"/>
        <v>3.0460956728055284</v>
      </c>
      <c r="W145">
        <f t="shared" si="29"/>
        <v>3.5184550157437231</v>
      </c>
      <c r="X145">
        <f t="shared" si="30"/>
        <v>1.7838539603556165</v>
      </c>
      <c r="Y145">
        <f t="shared" si="31"/>
        <v>1.4736990320517769</v>
      </c>
      <c r="Z145">
        <f t="shared" si="32"/>
        <v>0</v>
      </c>
    </row>
    <row r="146" spans="1:26" ht="16.5" x14ac:dyDescent="0.3">
      <c r="A146" s="10" t="s">
        <v>297</v>
      </c>
      <c r="B146" s="9" t="s">
        <v>436</v>
      </c>
      <c r="C146" s="9" t="s">
        <v>396</v>
      </c>
      <c r="D146" t="s">
        <v>221</v>
      </c>
      <c r="E146" s="5" t="s">
        <v>413</v>
      </c>
      <c r="F146">
        <v>20.530648686045446</v>
      </c>
      <c r="G146">
        <v>29.841059136693961</v>
      </c>
      <c r="H146">
        <v>7.1618541928065511</v>
      </c>
      <c r="I146">
        <v>4.7745694618710335</v>
      </c>
      <c r="J146" s="21">
        <v>3</v>
      </c>
      <c r="K146">
        <v>73.5</v>
      </c>
      <c r="L146" s="26">
        <f t="shared" si="25"/>
        <v>4.1888593641200274</v>
      </c>
      <c r="M146" t="s">
        <v>221</v>
      </c>
      <c r="N146" s="26">
        <f t="shared" si="26"/>
        <v>4.9012504124397624</v>
      </c>
      <c r="O146" s="26">
        <f t="shared" si="22"/>
        <v>7.1239104831973288</v>
      </c>
      <c r="P146" s="26">
        <f t="shared" si="23"/>
        <v>1.709738515967359</v>
      </c>
      <c r="Q146" s="26">
        <f t="shared" si="24"/>
        <v>1.1398256773115727</v>
      </c>
      <c r="R146">
        <v>0.71618541928065504</v>
      </c>
      <c r="T146" s="5" t="s">
        <v>221</v>
      </c>
      <c r="U146">
        <f t="shared" si="27"/>
        <v>1.4324284687395967</v>
      </c>
      <c r="V146">
        <f t="shared" si="28"/>
        <v>3.0219188275139111</v>
      </c>
      <c r="W146">
        <f t="shared" si="29"/>
        <v>3.3958852685627043</v>
      </c>
      <c r="X146">
        <f t="shared" si="30"/>
        <v>1.9687689129225585</v>
      </c>
      <c r="Y146">
        <f t="shared" si="31"/>
        <v>1.5633038048143941</v>
      </c>
      <c r="Z146">
        <f t="shared" si="32"/>
        <v>1.0986122886681098</v>
      </c>
    </row>
    <row r="147" spans="1:26" ht="16.5" x14ac:dyDescent="0.3">
      <c r="A147" s="9" t="s">
        <v>296</v>
      </c>
      <c r="B147" s="9" t="s">
        <v>436</v>
      </c>
      <c r="C147" s="9" t="s">
        <v>396</v>
      </c>
      <c r="D147" s="26" t="s">
        <v>222</v>
      </c>
      <c r="E147" s="5" t="s">
        <v>413</v>
      </c>
      <c r="F147" s="26">
        <v>23.017315253538889</v>
      </c>
      <c r="G147" s="26">
        <v>34.393689459310984</v>
      </c>
      <c r="H147" s="26">
        <v>7.4078715758515967</v>
      </c>
      <c r="I147" s="26">
        <v>5.2913368398939982</v>
      </c>
      <c r="J147" s="21">
        <v>3</v>
      </c>
      <c r="K147" s="26">
        <v>54</v>
      </c>
      <c r="L147" s="26">
        <f t="shared" si="25"/>
        <v>3.7797631496846198</v>
      </c>
      <c r="M147" s="26" t="s">
        <v>222</v>
      </c>
      <c r="N147" s="26">
        <f t="shared" si="26"/>
        <v>6.0896184078252187</v>
      </c>
      <c r="O147" s="26">
        <f t="shared" ref="O147:O210" si="33">G147/$L147</f>
        <v>9.0994298047963049</v>
      </c>
      <c r="P147" s="26">
        <f t="shared" ref="P147:P210" si="34">H147/$L147</f>
        <v>1.9598771887253579</v>
      </c>
      <c r="Q147" s="26">
        <f t="shared" ref="Q147:Q210" si="35">I147/$L147</f>
        <v>1.39991227766097</v>
      </c>
      <c r="R147">
        <v>0.79370052598409968</v>
      </c>
      <c r="T147" s="5" t="s">
        <v>222</v>
      </c>
      <c r="U147">
        <f t="shared" si="27"/>
        <v>1.3296613488547582</v>
      </c>
      <c r="V147">
        <f t="shared" si="28"/>
        <v>3.1362467697998255</v>
      </c>
      <c r="W147">
        <f t="shared" si="29"/>
        <v>3.537873101600824</v>
      </c>
      <c r="X147">
        <f t="shared" si="30"/>
        <v>2.0025431613204456</v>
      </c>
      <c r="Y147">
        <f t="shared" si="31"/>
        <v>1.6660709246992329</v>
      </c>
      <c r="Z147">
        <f t="shared" si="32"/>
        <v>1.0986122886681098</v>
      </c>
    </row>
    <row r="148" spans="1:26" ht="16.5" x14ac:dyDescent="0.3">
      <c r="A148" s="9" t="s">
        <v>296</v>
      </c>
      <c r="B148" s="9" t="s">
        <v>436</v>
      </c>
      <c r="C148" s="9" t="s">
        <v>396</v>
      </c>
      <c r="D148" s="26" t="s">
        <v>223</v>
      </c>
      <c r="E148" s="5" t="s">
        <v>410</v>
      </c>
      <c r="F148" s="26">
        <v>24.438549138741433</v>
      </c>
      <c r="G148" s="26">
        <v>33.515724533131106</v>
      </c>
      <c r="H148" s="26">
        <v>8.0298090027293281</v>
      </c>
      <c r="I148" s="26">
        <v>4.887709827748286</v>
      </c>
      <c r="J148" s="21">
        <v>2</v>
      </c>
      <c r="K148" s="26">
        <v>23.5</v>
      </c>
      <c r="L148" s="26">
        <f t="shared" si="25"/>
        <v>2.8643271579912191</v>
      </c>
      <c r="M148" s="26" t="s">
        <v>223</v>
      </c>
      <c r="N148" s="26">
        <f t="shared" si="26"/>
        <v>8.5320383429525659</v>
      </c>
      <c r="O148" s="26">
        <f t="shared" si="33"/>
        <v>11.701081156049232</v>
      </c>
      <c r="P148" s="26">
        <f t="shared" si="34"/>
        <v>2.8033840269701287</v>
      </c>
      <c r="Q148" s="26">
        <f t="shared" si="35"/>
        <v>1.706407668590513</v>
      </c>
      <c r="R148">
        <v>0.69824426110689808</v>
      </c>
      <c r="T148" s="5" t="s">
        <v>223</v>
      </c>
      <c r="U148">
        <f t="shared" si="27"/>
        <v>1.0523334737167045</v>
      </c>
      <c r="V148">
        <f t="shared" si="28"/>
        <v>3.1961617683326544</v>
      </c>
      <c r="W148">
        <f t="shared" si="29"/>
        <v>3.5120147177511316</v>
      </c>
      <c r="X148">
        <f t="shared" si="30"/>
        <v>2.0831607422124452</v>
      </c>
      <c r="Y148">
        <f t="shared" si="31"/>
        <v>1.5867238558985541</v>
      </c>
      <c r="Z148">
        <f t="shared" si="32"/>
        <v>0.69314718055994529</v>
      </c>
    </row>
    <row r="149" spans="1:26" ht="16.5" x14ac:dyDescent="0.3">
      <c r="A149" s="9" t="s">
        <v>296</v>
      </c>
      <c r="B149" s="9" t="s">
        <v>436</v>
      </c>
      <c r="C149" s="9" t="s">
        <v>396</v>
      </c>
      <c r="D149" s="26" t="s">
        <v>224</v>
      </c>
      <c r="E149" s="5" t="s">
        <v>411</v>
      </c>
      <c r="F149" s="26">
        <v>28.214102134452279</v>
      </c>
      <c r="G149" s="26">
        <v>26.139535801036672</v>
      </c>
      <c r="H149" s="26">
        <v>8.2982653336624352</v>
      </c>
      <c r="I149" s="26">
        <v>4.5640459335143397</v>
      </c>
      <c r="J149" s="21">
        <v>1</v>
      </c>
      <c r="K149" s="26">
        <v>14</v>
      </c>
      <c r="L149" s="26">
        <f t="shared" si="25"/>
        <v>2.4101422641752297</v>
      </c>
      <c r="M149" s="26" t="s">
        <v>224</v>
      </c>
      <c r="N149" s="26">
        <f t="shared" si="26"/>
        <v>11.706405283136833</v>
      </c>
      <c r="O149" s="26">
        <f t="shared" si="33"/>
        <v>10.845640188788538</v>
      </c>
      <c r="P149" s="26">
        <f t="shared" si="34"/>
        <v>3.4430603773931865</v>
      </c>
      <c r="Q149" s="26">
        <f t="shared" si="35"/>
        <v>1.8936832075662526</v>
      </c>
      <c r="R149">
        <v>0.41491326668312178</v>
      </c>
      <c r="T149" s="5" t="s">
        <v>224</v>
      </c>
      <c r="U149">
        <f t="shared" si="27"/>
        <v>0.8796857765384194</v>
      </c>
      <c r="V149">
        <f t="shared" si="28"/>
        <v>3.3398219286376873</v>
      </c>
      <c r="W149">
        <f t="shared" si="29"/>
        <v>3.2634489498531134</v>
      </c>
      <c r="X149">
        <f t="shared" si="30"/>
        <v>2.1160464970155717</v>
      </c>
      <c r="Y149">
        <f t="shared" si="31"/>
        <v>1.5182094962599513</v>
      </c>
      <c r="Z149">
        <f t="shared" si="32"/>
        <v>0</v>
      </c>
    </row>
    <row r="150" spans="1:26" ht="16.5" x14ac:dyDescent="0.3">
      <c r="A150" s="9" t="s">
        <v>296</v>
      </c>
      <c r="B150" s="9" t="s">
        <v>436</v>
      </c>
      <c r="C150" s="9" t="s">
        <v>397</v>
      </c>
      <c r="D150" s="26" t="s">
        <v>225</v>
      </c>
      <c r="E150" s="5" t="s">
        <v>423</v>
      </c>
      <c r="F150" s="26">
        <v>35.965082422318702</v>
      </c>
      <c r="G150" s="26">
        <v>31.398087829008393</v>
      </c>
      <c r="H150" s="26">
        <v>8.5631148624568336</v>
      </c>
      <c r="I150" s="26">
        <v>5.7087432416378894</v>
      </c>
      <c r="J150" s="21">
        <v>1</v>
      </c>
      <c r="K150" s="26">
        <v>43</v>
      </c>
      <c r="L150" s="26">
        <f t="shared" si="25"/>
        <v>3.5033980603867239</v>
      </c>
      <c r="M150" s="26" t="s">
        <v>225</v>
      </c>
      <c r="N150" s="26">
        <f t="shared" si="26"/>
        <v>10.265771060668078</v>
      </c>
      <c r="O150" s="26">
        <f t="shared" si="33"/>
        <v>8.9621810847102275</v>
      </c>
      <c r="P150" s="26">
        <f t="shared" si="34"/>
        <v>2.4442312049209707</v>
      </c>
      <c r="Q150" s="26">
        <f t="shared" si="35"/>
        <v>1.6294874699473139</v>
      </c>
      <c r="R150">
        <v>0.28543716208189446</v>
      </c>
      <c r="T150" s="5" t="s">
        <v>225</v>
      </c>
      <c r="U150">
        <f t="shared" si="27"/>
        <v>1.2537333718978541</v>
      </c>
      <c r="V150">
        <f t="shared" si="28"/>
        <v>3.5825485350536237</v>
      </c>
      <c r="W150">
        <f t="shared" si="29"/>
        <v>3.4467469938945623</v>
      </c>
      <c r="X150">
        <f t="shared" si="30"/>
        <v>2.1474640097643012</v>
      </c>
      <c r="Y150">
        <f t="shared" si="31"/>
        <v>1.741998901656137</v>
      </c>
      <c r="Z150">
        <f t="shared" si="32"/>
        <v>0</v>
      </c>
    </row>
    <row r="151" spans="1:26" ht="16.5" x14ac:dyDescent="0.3">
      <c r="A151" s="9" t="s">
        <v>296</v>
      </c>
      <c r="B151" s="9" t="s">
        <v>436</v>
      </c>
      <c r="C151" s="9" t="s">
        <v>396</v>
      </c>
      <c r="D151" s="26" t="s">
        <v>226</v>
      </c>
      <c r="E151" s="5" t="s">
        <v>426</v>
      </c>
      <c r="F151" s="26">
        <v>28.51042126406908</v>
      </c>
      <c r="G151" s="26">
        <v>28.845837984822836</v>
      </c>
      <c r="H151" s="26">
        <v>8.385418018843847</v>
      </c>
      <c r="I151" s="26">
        <v>5.7020842528138163</v>
      </c>
      <c r="J151" s="21">
        <v>1</v>
      </c>
      <c r="K151" s="26">
        <v>26.5</v>
      </c>
      <c r="L151" s="26">
        <f t="shared" si="25"/>
        <v>2.9813659788718456</v>
      </c>
      <c r="M151" s="26" t="s">
        <v>226</v>
      </c>
      <c r="N151" s="26">
        <f t="shared" si="26"/>
        <v>9.562872007702147</v>
      </c>
      <c r="O151" s="26">
        <f t="shared" si="33"/>
        <v>9.6753763842633482</v>
      </c>
      <c r="P151" s="26">
        <f t="shared" si="34"/>
        <v>2.8126094140300428</v>
      </c>
      <c r="Q151" s="26">
        <f t="shared" si="35"/>
        <v>1.9125744015404293</v>
      </c>
      <c r="R151">
        <v>0.33541672075375389</v>
      </c>
      <c r="T151" s="5" t="s">
        <v>226</v>
      </c>
      <c r="U151">
        <f t="shared" si="27"/>
        <v>1.0923815776640589</v>
      </c>
      <c r="V151">
        <f t="shared" si="28"/>
        <v>3.3502696788262574</v>
      </c>
      <c r="W151">
        <f t="shared" si="29"/>
        <v>3.3619657185894489</v>
      </c>
      <c r="X151">
        <f t="shared" si="30"/>
        <v>2.1264942472041417</v>
      </c>
      <c r="Y151">
        <f t="shared" si="31"/>
        <v>1.7408317663921573</v>
      </c>
      <c r="Z151">
        <f t="shared" si="32"/>
        <v>0</v>
      </c>
    </row>
    <row r="152" spans="1:26" ht="16.5" x14ac:dyDescent="0.3">
      <c r="A152" s="9" t="s">
        <v>296</v>
      </c>
      <c r="B152" s="9" t="s">
        <v>436</v>
      </c>
      <c r="C152" s="9" t="s">
        <v>396</v>
      </c>
      <c r="D152" s="26" t="s">
        <v>227</v>
      </c>
      <c r="E152" s="5" t="s">
        <v>426</v>
      </c>
      <c r="F152" s="26">
        <v>29.286511333037438</v>
      </c>
      <c r="G152" s="26">
        <v>32.826639076591412</v>
      </c>
      <c r="H152" s="26">
        <v>7.4020852819764951</v>
      </c>
      <c r="I152" s="26">
        <v>5.4711065127652354</v>
      </c>
      <c r="J152" s="21">
        <v>1.5</v>
      </c>
      <c r="K152" s="26">
        <v>30</v>
      </c>
      <c r="L152" s="26">
        <f t="shared" si="25"/>
        <v>3.1072325059538586</v>
      </c>
      <c r="M152" s="26" t="s">
        <v>227</v>
      </c>
      <c r="N152" s="26">
        <f t="shared" si="26"/>
        <v>9.4252719347267071</v>
      </c>
      <c r="O152" s="26">
        <f t="shared" si="33"/>
        <v>10.564590520243121</v>
      </c>
      <c r="P152" s="26">
        <f t="shared" si="34"/>
        <v>2.3822115878979586</v>
      </c>
      <c r="Q152" s="26">
        <f t="shared" si="35"/>
        <v>1.7607650867071869</v>
      </c>
      <c r="R152">
        <v>0.48274469230281492</v>
      </c>
      <c r="T152" s="5" t="s">
        <v>227</v>
      </c>
      <c r="U152">
        <f t="shared" si="27"/>
        <v>1.1337324605540517</v>
      </c>
      <c r="V152">
        <f t="shared" si="28"/>
        <v>3.3771270459627982</v>
      </c>
      <c r="W152">
        <f t="shared" si="29"/>
        <v>3.4912403527302192</v>
      </c>
      <c r="X152">
        <f t="shared" si="30"/>
        <v>2.0017617553750982</v>
      </c>
      <c r="Y152">
        <f t="shared" si="31"/>
        <v>1.6994808835021644</v>
      </c>
      <c r="Z152">
        <f t="shared" si="32"/>
        <v>0.40546510810816438</v>
      </c>
    </row>
    <row r="153" spans="1:26" ht="16.5" x14ac:dyDescent="0.3">
      <c r="A153" s="10" t="s">
        <v>297</v>
      </c>
      <c r="B153" s="9" t="s">
        <v>436</v>
      </c>
      <c r="C153" s="9" t="s">
        <v>396</v>
      </c>
      <c r="D153" t="s">
        <v>228</v>
      </c>
      <c r="E153" s="5" t="s">
        <v>413</v>
      </c>
      <c r="F153">
        <v>21.761855640832476</v>
      </c>
      <c r="G153">
        <v>35.827445262346146</v>
      </c>
      <c r="H153">
        <v>7.1654890524692298</v>
      </c>
      <c r="I153">
        <v>5.0423811850709397</v>
      </c>
      <c r="J153" s="21">
        <v>2</v>
      </c>
      <c r="K153">
        <v>53.5</v>
      </c>
      <c r="L153" s="26">
        <f t="shared" si="25"/>
        <v>3.7680610216961803</v>
      </c>
      <c r="M153" t="s">
        <v>228</v>
      </c>
      <c r="N153" s="26">
        <f t="shared" si="26"/>
        <v>5.775345865029661</v>
      </c>
      <c r="O153" s="26">
        <f t="shared" si="33"/>
        <v>9.5081913631585877</v>
      </c>
      <c r="P153" s="26">
        <f t="shared" si="34"/>
        <v>1.9016382726317178</v>
      </c>
      <c r="Q153" s="26">
        <f t="shared" si="35"/>
        <v>1.3381898955556533</v>
      </c>
      <c r="R153">
        <v>0.53077696684957254</v>
      </c>
      <c r="T153" s="5" t="s">
        <v>228</v>
      </c>
      <c r="U153">
        <f t="shared" si="27"/>
        <v>1.3265605513006535</v>
      </c>
      <c r="V153">
        <f t="shared" si="28"/>
        <v>3.0801586959635996</v>
      </c>
      <c r="W153">
        <f t="shared" si="29"/>
        <v>3.5787142271377759</v>
      </c>
      <c r="X153">
        <f t="shared" si="30"/>
        <v>1.9692763147036756</v>
      </c>
      <c r="Y153">
        <f t="shared" si="31"/>
        <v>1.6178784278657869</v>
      </c>
      <c r="Z153">
        <f t="shared" si="32"/>
        <v>0.69314718055994529</v>
      </c>
    </row>
    <row r="154" spans="1:26" ht="16.5" x14ac:dyDescent="0.3">
      <c r="A154" s="9" t="s">
        <v>296</v>
      </c>
      <c r="B154" s="9" t="s">
        <v>436</v>
      </c>
      <c r="C154" s="9" t="s">
        <v>396</v>
      </c>
      <c r="D154" s="26" t="s">
        <v>229</v>
      </c>
      <c r="E154" s="5" t="s">
        <v>426</v>
      </c>
      <c r="F154" s="26">
        <v>27.559662324620788</v>
      </c>
      <c r="G154" s="26">
        <v>30.285343213868998</v>
      </c>
      <c r="H154" s="26">
        <v>7.8741892356059395</v>
      </c>
      <c r="I154" s="26">
        <v>6.0570686427737996</v>
      </c>
      <c r="J154" s="21">
        <v>1</v>
      </c>
      <c r="K154" s="26">
        <v>36</v>
      </c>
      <c r="L154" s="26">
        <f t="shared" si="25"/>
        <v>3.3019272488946263</v>
      </c>
      <c r="M154" s="26" t="s">
        <v>229</v>
      </c>
      <c r="N154" s="26">
        <f t="shared" si="26"/>
        <v>8.3465383235947535</v>
      </c>
      <c r="O154" s="26">
        <f t="shared" si="33"/>
        <v>9.1720201358184106</v>
      </c>
      <c r="P154" s="26">
        <f t="shared" si="34"/>
        <v>2.3847252353127866</v>
      </c>
      <c r="Q154" s="26">
        <f t="shared" si="35"/>
        <v>1.8344040271636819</v>
      </c>
      <c r="R154">
        <v>0.30285343213868998</v>
      </c>
      <c r="T154" s="5" t="s">
        <v>229</v>
      </c>
      <c r="U154">
        <f t="shared" si="27"/>
        <v>1.1945063128187032</v>
      </c>
      <c r="V154">
        <f t="shared" si="28"/>
        <v>3.3163531936981467</v>
      </c>
      <c r="W154">
        <f t="shared" si="29"/>
        <v>3.4106638731693883</v>
      </c>
      <c r="X154">
        <f t="shared" si="30"/>
        <v>2.0635902252027787</v>
      </c>
      <c r="Y154">
        <f t="shared" si="31"/>
        <v>1.8012259607352878</v>
      </c>
      <c r="Z154">
        <f t="shared" si="32"/>
        <v>0</v>
      </c>
    </row>
    <row r="155" spans="1:26" ht="16.5" x14ac:dyDescent="0.3">
      <c r="A155" s="9" t="s">
        <v>296</v>
      </c>
      <c r="B155" s="9" t="s">
        <v>436</v>
      </c>
      <c r="C155" s="9" t="s">
        <v>396</v>
      </c>
      <c r="D155" s="26" t="s">
        <v>230</v>
      </c>
      <c r="E155" s="5" t="s">
        <v>426</v>
      </c>
      <c r="F155" s="26">
        <v>29.557828558404609</v>
      </c>
      <c r="G155" s="26">
        <v>34.993751051904304</v>
      </c>
      <c r="H155" s="26">
        <v>9.17311920778074</v>
      </c>
      <c r="I155" s="26">
        <v>5.7756676493434291</v>
      </c>
      <c r="J155" s="21">
        <v>2</v>
      </c>
      <c r="K155" s="26">
        <v>25.5</v>
      </c>
      <c r="L155" s="26">
        <f t="shared" si="25"/>
        <v>2.9433826584416676</v>
      </c>
      <c r="M155" s="26" t="s">
        <v>230</v>
      </c>
      <c r="N155" s="26">
        <f t="shared" si="26"/>
        <v>10.042129069977461</v>
      </c>
      <c r="O155" s="26">
        <f t="shared" si="33"/>
        <v>11.888957404685959</v>
      </c>
      <c r="P155" s="26">
        <f t="shared" si="34"/>
        <v>3.1165228148205908</v>
      </c>
      <c r="Q155" s="26">
        <f t="shared" si="35"/>
        <v>1.9622551056277795</v>
      </c>
      <c r="R155">
        <v>0.67949031168746232</v>
      </c>
      <c r="T155" s="5" t="s">
        <v>230</v>
      </c>
      <c r="U155">
        <f t="shared" si="27"/>
        <v>1.0795594840547933</v>
      </c>
      <c r="V155">
        <f t="shared" si="28"/>
        <v>3.3863486345997904</v>
      </c>
      <c r="W155">
        <f t="shared" si="29"/>
        <v>3.5551695041748426</v>
      </c>
      <c r="X155">
        <f t="shared" si="30"/>
        <v>2.2162773819495358</v>
      </c>
      <c r="Y155">
        <f t="shared" si="31"/>
        <v>1.7536538600014229</v>
      </c>
      <c r="Z155">
        <f t="shared" si="32"/>
        <v>0.69314718055994529</v>
      </c>
    </row>
    <row r="156" spans="1:26" ht="16.5" x14ac:dyDescent="0.3">
      <c r="A156" s="9" t="s">
        <v>296</v>
      </c>
      <c r="B156" s="9" t="s">
        <v>436</v>
      </c>
      <c r="C156" s="9" t="s">
        <v>396</v>
      </c>
      <c r="D156" s="26" t="s">
        <v>231</v>
      </c>
      <c r="E156" s="5" t="s">
        <v>426</v>
      </c>
      <c r="F156" s="26">
        <v>30.240514274858501</v>
      </c>
      <c r="G156" s="26">
        <v>31.998683709443299</v>
      </c>
      <c r="H156" s="26">
        <v>8.7908471729239839</v>
      </c>
      <c r="I156" s="26">
        <v>5.9777760775883086</v>
      </c>
      <c r="J156" s="21">
        <v>2</v>
      </c>
      <c r="K156" s="26">
        <v>23</v>
      </c>
      <c r="L156" s="26">
        <f t="shared" si="25"/>
        <v>2.8438669798515654</v>
      </c>
      <c r="M156" s="26" t="s">
        <v>231</v>
      </c>
      <c r="N156" s="26">
        <f t="shared" si="26"/>
        <v>10.633589576836288</v>
      </c>
      <c r="O156" s="26">
        <f t="shared" si="33"/>
        <v>11.251821528977933</v>
      </c>
      <c r="P156" s="26">
        <f t="shared" si="34"/>
        <v>3.0911597607082237</v>
      </c>
      <c r="Q156" s="26">
        <f t="shared" si="35"/>
        <v>2.1019886372815919</v>
      </c>
      <c r="R156">
        <v>0.7032677738339187</v>
      </c>
      <c r="T156" s="5" t="s">
        <v>231</v>
      </c>
      <c r="U156">
        <f t="shared" si="27"/>
        <v>1.0451647386430498</v>
      </c>
      <c r="V156">
        <f t="shared" si="28"/>
        <v>3.4091825576104577</v>
      </c>
      <c r="W156">
        <f t="shared" si="29"/>
        <v>3.4656947678738002</v>
      </c>
      <c r="X156">
        <f t="shared" si="30"/>
        <v>2.173711086225151</v>
      </c>
      <c r="Y156">
        <f t="shared" si="31"/>
        <v>1.7880486054131661</v>
      </c>
      <c r="Z156">
        <f t="shared" si="32"/>
        <v>0.69314718055994529</v>
      </c>
    </row>
    <row r="157" spans="1:26" ht="16.5" x14ac:dyDescent="0.3">
      <c r="A157" s="9" t="s">
        <v>296</v>
      </c>
      <c r="B157" s="9" t="s">
        <v>436</v>
      </c>
      <c r="C157" s="9" t="s">
        <v>396</v>
      </c>
      <c r="D157" s="26" t="s">
        <v>232</v>
      </c>
      <c r="E157" s="5" t="s">
        <v>427</v>
      </c>
      <c r="F157" s="26">
        <v>28.089785314436675</v>
      </c>
      <c r="G157" s="26">
        <v>31.485253868929021</v>
      </c>
      <c r="H157" s="26">
        <v>8.0256529469819071</v>
      </c>
      <c r="I157" s="26">
        <v>5.2475423114881696</v>
      </c>
      <c r="J157" s="21">
        <v>1.5</v>
      </c>
      <c r="K157" s="26">
        <v>34</v>
      </c>
      <c r="L157" s="26">
        <f t="shared" si="25"/>
        <v>3.2396118012774835</v>
      </c>
      <c r="M157" s="26" t="s">
        <v>232</v>
      </c>
      <c r="N157" s="26">
        <f t="shared" si="26"/>
        <v>8.6707257034191461</v>
      </c>
      <c r="O157" s="26">
        <f t="shared" si="33"/>
        <v>9.7188354038324505</v>
      </c>
      <c r="P157" s="26">
        <f t="shared" si="34"/>
        <v>2.4773502009768991</v>
      </c>
      <c r="Q157" s="26">
        <f t="shared" si="35"/>
        <v>1.6198059006387415</v>
      </c>
      <c r="R157">
        <v>0.46301843924895619</v>
      </c>
      <c r="T157" s="5" t="s">
        <v>232</v>
      </c>
      <c r="U157">
        <f t="shared" si="27"/>
        <v>1.1754535082053872</v>
      </c>
      <c r="V157">
        <f t="shared" si="28"/>
        <v>3.335405998311463</v>
      </c>
      <c r="W157">
        <f t="shared" si="29"/>
        <v>3.4495193050788839</v>
      </c>
      <c r="X157">
        <f t="shared" si="30"/>
        <v>2.0826430298160949</v>
      </c>
      <c r="Y157">
        <f t="shared" si="31"/>
        <v>1.6577598358508288</v>
      </c>
      <c r="Z157">
        <f t="shared" si="32"/>
        <v>0.40546510810816438</v>
      </c>
    </row>
    <row r="158" spans="1:26" ht="16.5" x14ac:dyDescent="0.3">
      <c r="A158" s="9" t="s">
        <v>296</v>
      </c>
      <c r="B158" s="9" t="s">
        <v>436</v>
      </c>
      <c r="C158" s="9" t="s">
        <v>396</v>
      </c>
      <c r="D158" s="26" t="s">
        <v>233</v>
      </c>
      <c r="E158" s="5" t="s">
        <v>426</v>
      </c>
      <c r="F158" s="26">
        <v>28.257196589802643</v>
      </c>
      <c r="G158" s="26">
        <v>34.206080082392674</v>
      </c>
      <c r="H158" s="26">
        <v>7.733548540367039</v>
      </c>
      <c r="I158" s="26">
        <v>5.9488834925900296</v>
      </c>
      <c r="J158" s="21">
        <v>1.5</v>
      </c>
      <c r="K158" s="26">
        <v>38</v>
      </c>
      <c r="L158" s="26">
        <f t="shared" si="25"/>
        <v>3.3619754067989627</v>
      </c>
      <c r="M158" s="26" t="s">
        <v>233</v>
      </c>
      <c r="N158" s="26">
        <f t="shared" si="26"/>
        <v>8.4049385169974116</v>
      </c>
      <c r="O158" s="26">
        <f t="shared" si="33"/>
        <v>10.174399257417919</v>
      </c>
      <c r="P158" s="26">
        <f t="shared" si="34"/>
        <v>2.3002989625466599</v>
      </c>
      <c r="Q158" s="26">
        <f t="shared" si="35"/>
        <v>1.7694607404205076</v>
      </c>
      <c r="R158">
        <v>0.44616626194425224</v>
      </c>
      <c r="T158" s="5" t="s">
        <v>233</v>
      </c>
      <c r="U158">
        <f t="shared" si="27"/>
        <v>1.2125287199087951</v>
      </c>
      <c r="V158">
        <f t="shared" si="28"/>
        <v>3.3413481716917457</v>
      </c>
      <c r="W158">
        <f t="shared" si="29"/>
        <v>3.5324034084544551</v>
      </c>
      <c r="X158">
        <f t="shared" si="30"/>
        <v>2.0455678181126871</v>
      </c>
      <c r="Y158">
        <f t="shared" si="31"/>
        <v>1.7832035536451958</v>
      </c>
      <c r="Z158">
        <f t="shared" si="32"/>
        <v>0.40546510810816438</v>
      </c>
    </row>
    <row r="159" spans="1:26" ht="16.5" x14ac:dyDescent="0.3">
      <c r="A159" s="9" t="s">
        <v>296</v>
      </c>
      <c r="B159" s="9" t="s">
        <v>436</v>
      </c>
      <c r="C159" s="9" t="s">
        <v>396</v>
      </c>
      <c r="D159" s="26" t="s">
        <v>234</v>
      </c>
      <c r="E159" s="5" t="s">
        <v>426</v>
      </c>
      <c r="F159" s="26">
        <v>28.321251508359037</v>
      </c>
      <c r="G159" s="26">
        <v>32.602370922413307</v>
      </c>
      <c r="H159" s="26">
        <v>8.562238828108546</v>
      </c>
      <c r="I159" s="26">
        <v>5.5983869260709724</v>
      </c>
      <c r="J159" s="21">
        <v>1</v>
      </c>
      <c r="K159" s="26">
        <v>28</v>
      </c>
      <c r="L159" s="26">
        <f t="shared" si="25"/>
        <v>3.0365889718756618</v>
      </c>
      <c r="M159" s="26" t="s">
        <v>234</v>
      </c>
      <c r="N159" s="26">
        <f t="shared" si="26"/>
        <v>9.3266661279038257</v>
      </c>
      <c r="O159" s="26">
        <f t="shared" si="33"/>
        <v>10.736511007703241</v>
      </c>
      <c r="P159" s="26">
        <f t="shared" si="34"/>
        <v>2.8196897595988308</v>
      </c>
      <c r="Q159" s="26">
        <f t="shared" si="35"/>
        <v>1.8436433043530818</v>
      </c>
      <c r="R159">
        <v>0.32931687800417481</v>
      </c>
      <c r="T159" s="5" t="s">
        <v>234</v>
      </c>
      <c r="U159">
        <f t="shared" si="27"/>
        <v>1.1107348367250678</v>
      </c>
      <c r="V159">
        <f t="shared" si="28"/>
        <v>3.34361245952844</v>
      </c>
      <c r="W159">
        <f t="shared" si="29"/>
        <v>3.484385013409522</v>
      </c>
      <c r="X159">
        <f t="shared" si="30"/>
        <v>2.1473617012964143</v>
      </c>
      <c r="Y159">
        <f t="shared" si="31"/>
        <v>1.7224785073311484</v>
      </c>
      <c r="Z159">
        <f t="shared" si="32"/>
        <v>0</v>
      </c>
    </row>
    <row r="160" spans="1:26" ht="16.5" x14ac:dyDescent="0.3">
      <c r="A160" s="9" t="s">
        <v>296</v>
      </c>
      <c r="B160" s="9" t="s">
        <v>436</v>
      </c>
      <c r="C160" s="9" t="s">
        <v>396</v>
      </c>
      <c r="D160" s="26" t="s">
        <v>235</v>
      </c>
      <c r="E160" s="5" t="s">
        <v>409</v>
      </c>
      <c r="F160" s="26">
        <v>21.429914201570696</v>
      </c>
      <c r="G160" s="26">
        <v>32.541721565348091</v>
      </c>
      <c r="H160" s="26">
        <v>5.9527539448807492</v>
      </c>
      <c r="I160" s="26">
        <v>4.3653528929125489</v>
      </c>
      <c r="J160" s="21">
        <v>1</v>
      </c>
      <c r="K160" s="26">
        <v>16</v>
      </c>
      <c r="L160" s="26">
        <f t="shared" si="25"/>
        <v>2.5198420997897459</v>
      </c>
      <c r="M160" s="26" t="s">
        <v>235</v>
      </c>
      <c r="N160" s="26">
        <f t="shared" si="26"/>
        <v>8.5044670867903971</v>
      </c>
      <c r="O160" s="26">
        <f t="shared" si="33"/>
        <v>12.914190761422452</v>
      </c>
      <c r="P160" s="26">
        <f t="shared" si="34"/>
        <v>2.362351968552888</v>
      </c>
      <c r="Q160" s="26">
        <f t="shared" si="35"/>
        <v>1.7323914436054511</v>
      </c>
      <c r="R160">
        <v>0.39685026299204995</v>
      </c>
      <c r="T160" s="5" t="s">
        <v>235</v>
      </c>
      <c r="U160">
        <f t="shared" si="27"/>
        <v>0.92419624074659357</v>
      </c>
      <c r="V160">
        <f t="shared" si="28"/>
        <v>3.064787805817681</v>
      </c>
      <c r="W160">
        <f t="shared" si="29"/>
        <v>3.4825230065176593</v>
      </c>
      <c r="X160">
        <f t="shared" si="30"/>
        <v>1.7838539603556165</v>
      </c>
      <c r="Y160">
        <f t="shared" si="31"/>
        <v>1.4736990320517769</v>
      </c>
      <c r="Z160">
        <f t="shared" si="32"/>
        <v>0</v>
      </c>
    </row>
    <row r="161" spans="1:26" ht="16.5" x14ac:dyDescent="0.3">
      <c r="A161" s="9" t="s">
        <v>296</v>
      </c>
      <c r="B161" s="9" t="s">
        <v>436</v>
      </c>
      <c r="C161" s="9" t="s">
        <v>397</v>
      </c>
      <c r="D161" s="26" t="s">
        <v>236</v>
      </c>
      <c r="E161" s="5" t="s">
        <v>427</v>
      </c>
      <c r="F161" s="26">
        <v>26.008599795170092</v>
      </c>
      <c r="G161" s="26">
        <v>26.63531304324648</v>
      </c>
      <c r="H161" s="26">
        <v>7.833915600954847</v>
      </c>
      <c r="I161" s="26">
        <v>4.7003493605729085</v>
      </c>
      <c r="J161" s="21">
        <v>3</v>
      </c>
      <c r="K161" s="26">
        <v>32.5</v>
      </c>
      <c r="L161" s="26">
        <f t="shared" si="25"/>
        <v>3.1912521494299533</v>
      </c>
      <c r="M161" s="26" t="s">
        <v>236</v>
      </c>
      <c r="N161" s="26">
        <f t="shared" si="26"/>
        <v>8.1499670277749612</v>
      </c>
      <c r="O161" s="26">
        <f t="shared" si="33"/>
        <v>8.3463517754321899</v>
      </c>
      <c r="P161" s="26">
        <f t="shared" si="34"/>
        <v>2.4548093457153497</v>
      </c>
      <c r="Q161" s="26">
        <f t="shared" si="35"/>
        <v>1.4728856074292098</v>
      </c>
      <c r="R161">
        <v>0.94006987211458171</v>
      </c>
      <c r="T161" s="5" t="s">
        <v>236</v>
      </c>
      <c r="U161">
        <f t="shared" si="27"/>
        <v>1.1604133631118971</v>
      </c>
      <c r="V161">
        <f t="shared" si="28"/>
        <v>3.2584272446847007</v>
      </c>
      <c r="W161">
        <f t="shared" si="29"/>
        <v>3.2822378933784195</v>
      </c>
      <c r="X161">
        <f t="shared" si="30"/>
        <v>2.0584624617563034</v>
      </c>
      <c r="Y161">
        <f t="shared" si="31"/>
        <v>1.5476368379903129</v>
      </c>
      <c r="Z161">
        <f t="shared" si="32"/>
        <v>1.0986122886681098</v>
      </c>
    </row>
    <row r="162" spans="1:26" ht="16.5" x14ac:dyDescent="0.3">
      <c r="A162" s="9" t="s">
        <v>296</v>
      </c>
      <c r="B162" s="9" t="s">
        <v>436</v>
      </c>
      <c r="C162" s="9" t="s">
        <v>396</v>
      </c>
      <c r="D162" s="26" t="s">
        <v>237</v>
      </c>
      <c r="E162" s="5" t="s">
        <v>409</v>
      </c>
      <c r="F162" s="26">
        <v>21.007004670299327</v>
      </c>
      <c r="G162" s="26">
        <v>36.012008006227418</v>
      </c>
      <c r="H162" s="26">
        <v>6.0020013343712364</v>
      </c>
      <c r="I162" s="26">
        <v>3.6012008006227418</v>
      </c>
      <c r="J162" s="21">
        <v>1</v>
      </c>
      <c r="K162" s="26">
        <v>37</v>
      </c>
      <c r="L162" s="26">
        <f t="shared" si="25"/>
        <v>3.3322218516459525</v>
      </c>
      <c r="M162" s="26" t="s">
        <v>237</v>
      </c>
      <c r="N162" s="26">
        <f t="shared" si="26"/>
        <v>6.3042035031139685</v>
      </c>
      <c r="O162" s="26">
        <f t="shared" si="33"/>
        <v>10.807206005338232</v>
      </c>
      <c r="P162" s="26">
        <f t="shared" si="34"/>
        <v>1.8012010008897053</v>
      </c>
      <c r="Q162" s="26">
        <f t="shared" si="35"/>
        <v>1.080720600533823</v>
      </c>
      <c r="R162">
        <v>0.30010006671856182</v>
      </c>
      <c r="T162" s="5" t="s">
        <v>237</v>
      </c>
      <c r="U162">
        <f t="shared" si="27"/>
        <v>1.2036393042147413</v>
      </c>
      <c r="V162">
        <f t="shared" si="28"/>
        <v>3.0448559378346176</v>
      </c>
      <c r="W162">
        <f t="shared" si="29"/>
        <v>3.5838524385673045</v>
      </c>
      <c r="X162">
        <f t="shared" si="30"/>
        <v>1.7920929693392498</v>
      </c>
      <c r="Y162">
        <f t="shared" si="31"/>
        <v>1.2812673455732591</v>
      </c>
      <c r="Z162">
        <f t="shared" si="32"/>
        <v>0</v>
      </c>
    </row>
    <row r="163" spans="1:26" ht="16.5" x14ac:dyDescent="0.3">
      <c r="A163" s="9" t="s">
        <v>296</v>
      </c>
      <c r="B163" s="9" t="s">
        <v>436</v>
      </c>
      <c r="C163" s="9" t="s">
        <v>396</v>
      </c>
      <c r="D163" s="26" t="s">
        <v>238</v>
      </c>
      <c r="E163" s="5" t="s">
        <v>410</v>
      </c>
      <c r="F163" s="26">
        <v>23.559470423436274</v>
      </c>
      <c r="G163" s="26">
        <v>30.240514274858501</v>
      </c>
      <c r="H163" s="26">
        <v>7.3843116252561458</v>
      </c>
      <c r="I163" s="26">
        <v>5.2745083037543896</v>
      </c>
      <c r="J163" s="21">
        <v>1</v>
      </c>
      <c r="K163" s="26">
        <v>23</v>
      </c>
      <c r="L163" s="26">
        <f t="shared" si="25"/>
        <v>2.8438669798515654</v>
      </c>
      <c r="M163" s="26" t="s">
        <v>238</v>
      </c>
      <c r="N163" s="26">
        <f t="shared" si="26"/>
        <v>8.2843081586980389</v>
      </c>
      <c r="O163" s="26">
        <f t="shared" si="33"/>
        <v>10.633589576836288</v>
      </c>
      <c r="P163" s="26">
        <f t="shared" si="34"/>
        <v>2.5965741989949076</v>
      </c>
      <c r="Q163" s="26">
        <f t="shared" si="35"/>
        <v>1.8546958564249341</v>
      </c>
      <c r="R163">
        <v>0.35163388691695935</v>
      </c>
      <c r="T163" s="5" t="s">
        <v>238</v>
      </c>
      <c r="U163">
        <f t="shared" si="27"/>
        <v>1.0451647386430498</v>
      </c>
      <c r="V163">
        <f t="shared" si="28"/>
        <v>3.1595278807479161</v>
      </c>
      <c r="W163">
        <f t="shared" si="29"/>
        <v>3.4091825576104577</v>
      </c>
      <c r="X163">
        <f t="shared" si="30"/>
        <v>1.9993576990803732</v>
      </c>
      <c r="Y163">
        <f t="shared" si="31"/>
        <v>1.6628854624591602</v>
      </c>
      <c r="Z163">
        <f t="shared" si="32"/>
        <v>0</v>
      </c>
    </row>
    <row r="164" spans="1:26" ht="16.5" x14ac:dyDescent="0.3">
      <c r="A164" s="10" t="s">
        <v>297</v>
      </c>
      <c r="B164" s="9" t="s">
        <v>436</v>
      </c>
      <c r="C164" s="9" t="s">
        <v>396</v>
      </c>
      <c r="D164" t="s">
        <v>239</v>
      </c>
      <c r="E164" s="5" t="s">
        <v>409</v>
      </c>
      <c r="F164">
        <v>21.001200411572299</v>
      </c>
      <c r="G164">
        <v>30.335067261159985</v>
      </c>
      <c r="H164">
        <v>8.1671334933892261</v>
      </c>
      <c r="I164">
        <v>4.2780223060610236</v>
      </c>
      <c r="J164" s="21">
        <v>1</v>
      </c>
      <c r="K164">
        <v>17</v>
      </c>
      <c r="L164" s="26">
        <f t="shared" si="25"/>
        <v>2.5712815906582351</v>
      </c>
      <c r="M164" t="s">
        <v>239</v>
      </c>
      <c r="N164" s="26">
        <f t="shared" si="26"/>
        <v>8.1676003467967497</v>
      </c>
      <c r="O164" s="26">
        <f t="shared" si="33"/>
        <v>11.797644945373081</v>
      </c>
      <c r="P164" s="26">
        <f t="shared" si="34"/>
        <v>3.1762890237542911</v>
      </c>
      <c r="Q164" s="26">
        <f t="shared" si="35"/>
        <v>1.6637704410141525</v>
      </c>
      <c r="R164">
        <v>0.3889111187328203</v>
      </c>
      <c r="T164" s="5" t="s">
        <v>239</v>
      </c>
      <c r="U164">
        <f t="shared" si="27"/>
        <v>0.94440444801873857</v>
      </c>
      <c r="V164">
        <f t="shared" si="28"/>
        <v>3.0445795985455359</v>
      </c>
      <c r="W164">
        <f t="shared" si="29"/>
        <v>3.4123043786708531</v>
      </c>
      <c r="X164">
        <f t="shared" si="30"/>
        <v>2.1001179897046844</v>
      </c>
      <c r="Y164">
        <f t="shared" si="31"/>
        <v>1.4534908247796319</v>
      </c>
      <c r="Z164">
        <f t="shared" si="32"/>
        <v>0</v>
      </c>
    </row>
    <row r="165" spans="1:26" ht="16.5" x14ac:dyDescent="0.3">
      <c r="A165" s="12" t="s">
        <v>296</v>
      </c>
      <c r="B165" s="9" t="s">
        <v>436</v>
      </c>
      <c r="C165" s="9" t="s">
        <v>396</v>
      </c>
      <c r="D165" s="26" t="s">
        <v>240</v>
      </c>
      <c r="E165" s="5" t="s">
        <v>427</v>
      </c>
      <c r="F165" s="26">
        <v>29.000000000000004</v>
      </c>
      <c r="G165" s="26">
        <v>33.333333333333336</v>
      </c>
      <c r="H165" s="26">
        <v>8.6666666666666679</v>
      </c>
      <c r="I165" s="26">
        <v>5.6666666666666679</v>
      </c>
      <c r="J165" s="21">
        <v>2</v>
      </c>
      <c r="K165" s="26">
        <v>27</v>
      </c>
      <c r="L165" s="26">
        <f t="shared" si="25"/>
        <v>2.9999999999999996</v>
      </c>
      <c r="M165" s="26" t="s">
        <v>240</v>
      </c>
      <c r="N165" s="26">
        <f t="shared" si="26"/>
        <v>9.6666666666666696</v>
      </c>
      <c r="O165" s="26">
        <f t="shared" si="33"/>
        <v>11.111111111111114</v>
      </c>
      <c r="P165" s="26">
        <f t="shared" si="34"/>
        <v>2.8888888888888897</v>
      </c>
      <c r="Q165" s="26">
        <f t="shared" si="35"/>
        <v>1.8888888888888895</v>
      </c>
      <c r="R165">
        <v>0.66666666666666674</v>
      </c>
      <c r="T165" s="5" t="s">
        <v>240</v>
      </c>
      <c r="U165">
        <f t="shared" si="27"/>
        <v>1.0986122886681096</v>
      </c>
      <c r="V165">
        <f t="shared" si="28"/>
        <v>3.3672958299864741</v>
      </c>
      <c r="W165">
        <f t="shared" si="29"/>
        <v>3.5065578973199818</v>
      </c>
      <c r="X165">
        <f t="shared" si="30"/>
        <v>2.1594842493533726</v>
      </c>
      <c r="Y165">
        <f t="shared" si="31"/>
        <v>1.7346010553881066</v>
      </c>
      <c r="Z165">
        <f t="shared" si="32"/>
        <v>0.69314718055994529</v>
      </c>
    </row>
    <row r="166" spans="1:26" ht="16.5" x14ac:dyDescent="0.3">
      <c r="A166" s="10" t="s">
        <v>297</v>
      </c>
      <c r="B166" s="9" t="s">
        <v>436</v>
      </c>
      <c r="C166" s="9" t="s">
        <v>396</v>
      </c>
      <c r="D166" t="s">
        <v>241</v>
      </c>
      <c r="E166" s="5" t="s">
        <v>413</v>
      </c>
      <c r="F166">
        <v>20.84274956254237</v>
      </c>
      <c r="G166">
        <v>31.717227595173174</v>
      </c>
      <c r="H166">
        <v>6.7965487703942511</v>
      </c>
      <c r="I166">
        <v>3.3982743851971255</v>
      </c>
      <c r="J166" s="21">
        <v>3</v>
      </c>
      <c r="K166">
        <v>86</v>
      </c>
      <c r="L166" s="26">
        <f t="shared" si="25"/>
        <v>4.4140049624421032</v>
      </c>
      <c r="M166" t="s">
        <v>241</v>
      </c>
      <c r="N166" s="26">
        <f t="shared" si="26"/>
        <v>4.721958797031089</v>
      </c>
      <c r="O166" s="26">
        <f t="shared" si="33"/>
        <v>7.1855894737429615</v>
      </c>
      <c r="P166" s="26">
        <f t="shared" si="34"/>
        <v>1.5397691729449203</v>
      </c>
      <c r="Q166" s="26">
        <f t="shared" si="35"/>
        <v>0.76988458647246016</v>
      </c>
      <c r="R166">
        <v>0.67965487703942518</v>
      </c>
      <c r="T166" s="5" t="s">
        <v>241</v>
      </c>
      <c r="U166">
        <f t="shared" si="27"/>
        <v>1.4847824320845024</v>
      </c>
      <c r="V166">
        <f t="shared" si="28"/>
        <v>3.037006144964538</v>
      </c>
      <c r="W166">
        <f t="shared" si="29"/>
        <v>3.4568599905248019</v>
      </c>
      <c r="X166">
        <f t="shared" si="30"/>
        <v>1.9164149495776528</v>
      </c>
      <c r="Y166">
        <f t="shared" si="31"/>
        <v>1.2232677690177076</v>
      </c>
      <c r="Z166">
        <f t="shared" si="32"/>
        <v>1.0986122886681098</v>
      </c>
    </row>
    <row r="167" spans="1:26" ht="16.5" x14ac:dyDescent="0.3">
      <c r="A167" s="9" t="s">
        <v>296</v>
      </c>
      <c r="B167" s="9" t="s">
        <v>436</v>
      </c>
      <c r="C167" s="9" t="s">
        <v>396</v>
      </c>
      <c r="D167" s="26" t="s">
        <v>242</v>
      </c>
      <c r="E167" s="5" t="s">
        <v>413</v>
      </c>
      <c r="F167" s="26">
        <v>19.769735206598028</v>
      </c>
      <c r="G167" s="26">
        <v>29.773697600298235</v>
      </c>
      <c r="H167" s="26">
        <v>6.6693082624668047</v>
      </c>
      <c r="I167" s="26">
        <v>3.5728437120357883</v>
      </c>
      <c r="J167" s="21">
        <v>3</v>
      </c>
      <c r="K167" s="26">
        <v>74</v>
      </c>
      <c r="L167" s="26">
        <f t="shared" si="25"/>
        <v>4.198336453808408</v>
      </c>
      <c r="M167" s="26" t="s">
        <v>242</v>
      </c>
      <c r="N167" s="26">
        <f t="shared" si="26"/>
        <v>4.7089449414337539</v>
      </c>
      <c r="O167" s="26">
        <f t="shared" si="33"/>
        <v>7.0917845503520391</v>
      </c>
      <c r="P167" s="26">
        <f t="shared" si="34"/>
        <v>1.5885597392788569</v>
      </c>
      <c r="Q167" s="26">
        <f t="shared" si="35"/>
        <v>0.85101414604224468</v>
      </c>
      <c r="R167">
        <v>0.71456874240715762</v>
      </c>
      <c r="T167" s="5" t="s">
        <v>242</v>
      </c>
      <c r="U167">
        <f t="shared" si="27"/>
        <v>1.4346883644013899</v>
      </c>
      <c r="V167">
        <f t="shared" si="28"/>
        <v>2.9841522433952079</v>
      </c>
      <c r="W167">
        <f t="shared" si="29"/>
        <v>3.3936253729009112</v>
      </c>
      <c r="X167">
        <f t="shared" si="30"/>
        <v>1.8975161457738139</v>
      </c>
      <c r="Y167">
        <f t="shared" si="31"/>
        <v>1.2733618367008201</v>
      </c>
      <c r="Z167">
        <f t="shared" si="32"/>
        <v>1.0986122886681098</v>
      </c>
    </row>
    <row r="168" spans="1:26" ht="16.5" x14ac:dyDescent="0.3">
      <c r="A168" s="9" t="s">
        <v>296</v>
      </c>
      <c r="B168" s="9" t="s">
        <v>436</v>
      </c>
      <c r="C168" s="9" t="s">
        <v>396</v>
      </c>
      <c r="D168" s="26" t="s">
        <v>243</v>
      </c>
      <c r="E168" s="5" t="s">
        <v>413</v>
      </c>
      <c r="F168" s="26">
        <v>20.887149751257514</v>
      </c>
      <c r="G168" s="26">
        <v>33.651519043692659</v>
      </c>
      <c r="H168" s="26">
        <v>6.9623832504191707</v>
      </c>
      <c r="I168" s="26">
        <v>3.7132710668902247</v>
      </c>
      <c r="J168" s="21">
        <v>3</v>
      </c>
      <c r="K168" s="26">
        <v>80</v>
      </c>
      <c r="L168" s="26">
        <f t="shared" si="25"/>
        <v>4.3088693800637659</v>
      </c>
      <c r="M168" s="26" t="s">
        <v>243</v>
      </c>
      <c r="N168" s="26">
        <f t="shared" si="26"/>
        <v>4.8474780525717422</v>
      </c>
      <c r="O168" s="26">
        <f t="shared" si="33"/>
        <v>7.809825751365584</v>
      </c>
      <c r="P168" s="26">
        <f t="shared" si="34"/>
        <v>1.6158260175239139</v>
      </c>
      <c r="Q168" s="26">
        <f t="shared" si="35"/>
        <v>0.86177387601275413</v>
      </c>
      <c r="R168">
        <v>0.69623832504191707</v>
      </c>
      <c r="T168" s="5" t="s">
        <v>243</v>
      </c>
      <c r="U168">
        <f t="shared" si="27"/>
        <v>1.4606755448912936</v>
      </c>
      <c r="V168">
        <f t="shared" si="28"/>
        <v>3.0391341254389714</v>
      </c>
      <c r="W168">
        <f t="shared" si="29"/>
        <v>3.5160581975292811</v>
      </c>
      <c r="X168">
        <f t="shared" si="30"/>
        <v>1.9405218367708619</v>
      </c>
      <c r="Y168">
        <f t="shared" si="31"/>
        <v>1.3119131773484878</v>
      </c>
      <c r="Z168">
        <f t="shared" si="32"/>
        <v>1.0986122886681098</v>
      </c>
    </row>
    <row r="169" spans="1:26" ht="16.5" x14ac:dyDescent="0.3">
      <c r="A169" s="9" t="s">
        <v>296</v>
      </c>
      <c r="B169" s="9" t="s">
        <v>436</v>
      </c>
      <c r="C169" s="9" t="s">
        <v>396</v>
      </c>
      <c r="D169" s="26" t="s">
        <v>244</v>
      </c>
      <c r="E169" s="5" t="s">
        <v>409</v>
      </c>
      <c r="F169" s="26">
        <v>19.240531863606165</v>
      </c>
      <c r="G169" s="26">
        <v>32.742659487189442</v>
      </c>
      <c r="H169" s="26">
        <v>6.0759574306124735</v>
      </c>
      <c r="I169" s="26">
        <v>4.3881914776645639</v>
      </c>
      <c r="J169" s="21">
        <v>1</v>
      </c>
      <c r="K169" s="26">
        <v>26</v>
      </c>
      <c r="L169" s="26">
        <f t="shared" si="25"/>
        <v>2.9624960684073702</v>
      </c>
      <c r="M169" s="26" t="s">
        <v>244</v>
      </c>
      <c r="N169" s="26">
        <f t="shared" si="26"/>
        <v>6.4947029192007744</v>
      </c>
      <c r="O169" s="26">
        <f t="shared" si="33"/>
        <v>11.052389178289038</v>
      </c>
      <c r="P169" s="26">
        <f t="shared" si="34"/>
        <v>2.0509588165897186</v>
      </c>
      <c r="Q169" s="26">
        <f t="shared" si="35"/>
        <v>1.4812480342036853</v>
      </c>
      <c r="R169">
        <v>0.33755319058958189</v>
      </c>
      <c r="T169" s="5" t="s">
        <v>244</v>
      </c>
      <c r="U169">
        <f t="shared" si="27"/>
        <v>1.0860321793404939</v>
      </c>
      <c r="V169">
        <f t="shared" si="28"/>
        <v>2.9570190884940564</v>
      </c>
      <c r="W169">
        <f t="shared" si="29"/>
        <v>3.4886787991628889</v>
      </c>
      <c r="X169">
        <f t="shared" si="30"/>
        <v>1.8043395785556708</v>
      </c>
      <c r="Y169">
        <f t="shared" si="31"/>
        <v>1.4789171781210426</v>
      </c>
      <c r="Z169">
        <f t="shared" si="32"/>
        <v>0</v>
      </c>
    </row>
    <row r="170" spans="1:26" ht="16.5" x14ac:dyDescent="0.3">
      <c r="A170" s="9" t="s">
        <v>297</v>
      </c>
      <c r="B170" s="9" t="s">
        <v>436</v>
      </c>
      <c r="C170" s="9" t="s">
        <v>396</v>
      </c>
      <c r="D170" t="s">
        <v>245</v>
      </c>
      <c r="E170" s="5" t="s">
        <v>410</v>
      </c>
      <c r="F170">
        <v>27.991934630354862</v>
      </c>
      <c r="G170">
        <v>32.273054044409136</v>
      </c>
      <c r="H170">
        <v>7.5742881940960212</v>
      </c>
      <c r="I170">
        <v>4.9397531700626223</v>
      </c>
      <c r="J170" s="21">
        <v>1.5</v>
      </c>
      <c r="K170">
        <v>28</v>
      </c>
      <c r="L170" s="26">
        <f t="shared" si="25"/>
        <v>3.0365889718756618</v>
      </c>
      <c r="M170" t="s">
        <v>245</v>
      </c>
      <c r="N170" s="26">
        <f t="shared" si="26"/>
        <v>9.2182165217654095</v>
      </c>
      <c r="O170" s="26">
        <f t="shared" si="33"/>
        <v>10.628061401564825</v>
      </c>
      <c r="P170" s="26">
        <f t="shared" si="34"/>
        <v>2.4943409411835811</v>
      </c>
      <c r="Q170" s="26">
        <f t="shared" si="35"/>
        <v>1.6267440920762484</v>
      </c>
      <c r="R170">
        <v>0.49397531700626224</v>
      </c>
      <c r="T170" s="5" t="s">
        <v>245</v>
      </c>
      <c r="U170">
        <f t="shared" si="27"/>
        <v>1.1107348367250678</v>
      </c>
      <c r="V170">
        <f t="shared" si="28"/>
        <v>3.3319164197652489</v>
      </c>
      <c r="W170">
        <f t="shared" si="29"/>
        <v>3.4742326419455041</v>
      </c>
      <c r="X170">
        <f t="shared" si="30"/>
        <v>2.0247593792040819</v>
      </c>
      <c r="Y170">
        <f t="shared" si="31"/>
        <v>1.5973153643771423</v>
      </c>
      <c r="Z170">
        <f t="shared" si="32"/>
        <v>0.40546510810816438</v>
      </c>
    </row>
    <row r="171" spans="1:26" ht="16.5" x14ac:dyDescent="0.3">
      <c r="A171" s="10" t="s">
        <v>297</v>
      </c>
      <c r="B171" s="9" t="s">
        <v>436</v>
      </c>
      <c r="C171" s="9" t="s">
        <v>396</v>
      </c>
      <c r="D171" t="s">
        <v>246</v>
      </c>
      <c r="E171" s="5" t="s">
        <v>408</v>
      </c>
      <c r="F171">
        <v>30.854576708603247</v>
      </c>
      <c r="G171">
        <v>31.201257345778565</v>
      </c>
      <c r="H171">
        <v>9.1870368851459112</v>
      </c>
      <c r="I171">
        <v>6.5869321063310302</v>
      </c>
      <c r="J171" s="21">
        <v>1.5</v>
      </c>
      <c r="K171">
        <v>24</v>
      </c>
      <c r="L171" s="26">
        <f t="shared" si="25"/>
        <v>2.8844991406148166</v>
      </c>
      <c r="M171" t="s">
        <v>246</v>
      </c>
      <c r="N171" s="26">
        <f t="shared" si="26"/>
        <v>10.69668431311328</v>
      </c>
      <c r="O171" s="26">
        <f t="shared" si="33"/>
        <v>10.816871777305565</v>
      </c>
      <c r="P171" s="26">
        <f t="shared" si="34"/>
        <v>3.1849678010955276</v>
      </c>
      <c r="Q171" s="26">
        <f t="shared" si="35"/>
        <v>2.2835618196533969</v>
      </c>
      <c r="R171">
        <v>0.52002095576297602</v>
      </c>
      <c r="T171" s="5" t="s">
        <v>246</v>
      </c>
      <c r="U171">
        <f t="shared" si="27"/>
        <v>1.0593512767826485</v>
      </c>
      <c r="V171">
        <f t="shared" si="28"/>
        <v>3.4292850929494914</v>
      </c>
      <c r="W171">
        <f t="shared" si="29"/>
        <v>3.4404583935476167</v>
      </c>
      <c r="X171">
        <f t="shared" si="30"/>
        <v>2.2177934562095283</v>
      </c>
      <c r="Y171">
        <f t="shared" si="31"/>
        <v>1.885087702383792</v>
      </c>
      <c r="Z171">
        <f t="shared" si="32"/>
        <v>0.40546510810816438</v>
      </c>
    </row>
    <row r="172" spans="1:26" ht="16.5" x14ac:dyDescent="0.3">
      <c r="A172" s="9" t="s">
        <v>296</v>
      </c>
      <c r="B172" s="9" t="s">
        <v>436</v>
      </c>
      <c r="C172" s="9" t="s">
        <v>397</v>
      </c>
      <c r="D172" s="26" t="s">
        <v>247</v>
      </c>
      <c r="E172" s="5" t="s">
        <v>426</v>
      </c>
      <c r="F172" s="26">
        <v>28.515452787475642</v>
      </c>
      <c r="G172" s="26">
        <v>31.335662403819388</v>
      </c>
      <c r="H172" s="26">
        <v>8.1472722249930403</v>
      </c>
      <c r="I172" s="26">
        <v>5.6404192326874902</v>
      </c>
      <c r="J172" s="21">
        <v>3</v>
      </c>
      <c r="K172" s="26">
        <v>32.5</v>
      </c>
      <c r="L172" s="26">
        <f t="shared" si="25"/>
        <v>3.1912521494299533</v>
      </c>
      <c r="M172" s="26" t="s">
        <v>247</v>
      </c>
      <c r="N172" s="26">
        <f t="shared" si="26"/>
        <v>8.9355060184038724</v>
      </c>
      <c r="O172" s="26">
        <f t="shared" si="33"/>
        <v>9.8192373828613988</v>
      </c>
      <c r="P172" s="26">
        <f t="shared" si="34"/>
        <v>2.5530017195439636</v>
      </c>
      <c r="Q172" s="26">
        <f t="shared" si="35"/>
        <v>1.767462728915052</v>
      </c>
      <c r="R172">
        <v>0.94006987211458171</v>
      </c>
      <c r="T172" s="5" t="s">
        <v>247</v>
      </c>
      <c r="U172">
        <f t="shared" si="27"/>
        <v>1.1604133631118971</v>
      </c>
      <c r="V172">
        <f t="shared" si="28"/>
        <v>3.3504461434049531</v>
      </c>
      <c r="W172">
        <f t="shared" si="29"/>
        <v>3.4447568228761942</v>
      </c>
      <c r="X172">
        <f t="shared" si="30"/>
        <v>2.097683174909585</v>
      </c>
      <c r="Y172">
        <f t="shared" si="31"/>
        <v>1.7299583947842676</v>
      </c>
      <c r="Z172">
        <f t="shared" si="32"/>
        <v>1.0986122886681098</v>
      </c>
    </row>
    <row r="173" spans="1:26" ht="16.5" x14ac:dyDescent="0.3">
      <c r="A173" s="9" t="s">
        <v>296</v>
      </c>
      <c r="B173" s="9" t="s">
        <v>436</v>
      </c>
      <c r="C173" s="9" t="s">
        <v>396</v>
      </c>
      <c r="D173" s="26" t="s">
        <v>248</v>
      </c>
      <c r="E173" s="5" t="s">
        <v>413</v>
      </c>
      <c r="F173" s="26">
        <v>23.274871988908121</v>
      </c>
      <c r="G173" s="26">
        <v>29.399838301778679</v>
      </c>
      <c r="H173" s="26">
        <v>7.3499595754446698</v>
      </c>
      <c r="I173" s="26">
        <v>3.9199784402371569</v>
      </c>
      <c r="J173" s="21">
        <v>4</v>
      </c>
      <c r="K173" s="26">
        <v>68</v>
      </c>
      <c r="L173" s="26">
        <f t="shared" si="25"/>
        <v>4.0816551019173479</v>
      </c>
      <c r="M173" s="26" t="s">
        <v>248</v>
      </c>
      <c r="N173" s="26">
        <f t="shared" si="26"/>
        <v>5.7023122747374719</v>
      </c>
      <c r="O173" s="26">
        <f t="shared" si="33"/>
        <v>7.2029207680894389</v>
      </c>
      <c r="P173" s="26">
        <f t="shared" si="34"/>
        <v>1.8007301920223597</v>
      </c>
      <c r="Q173" s="26">
        <f t="shared" si="35"/>
        <v>0.96038943574525837</v>
      </c>
      <c r="R173">
        <v>0.97999461005928923</v>
      </c>
      <c r="T173" s="5" t="s">
        <v>248</v>
      </c>
      <c r="U173">
        <f t="shared" si="27"/>
        <v>1.4065025683920356</v>
      </c>
      <c r="V173">
        <f t="shared" si="28"/>
        <v>3.1473743232085054</v>
      </c>
      <c r="W173">
        <f t="shared" si="29"/>
        <v>3.3809891743900105</v>
      </c>
      <c r="X173">
        <f t="shared" si="30"/>
        <v>1.9946948132701199</v>
      </c>
      <c r="Y173">
        <f t="shared" si="31"/>
        <v>1.3660861538477456</v>
      </c>
      <c r="Z173">
        <f t="shared" si="32"/>
        <v>1.3862943611198906</v>
      </c>
    </row>
    <row r="174" spans="1:26" ht="16.5" x14ac:dyDescent="0.3">
      <c r="A174" s="9" t="s">
        <v>296</v>
      </c>
      <c r="B174" s="9" t="s">
        <v>436</v>
      </c>
      <c r="C174" s="9" t="s">
        <v>396</v>
      </c>
      <c r="D174" s="26" t="s">
        <v>249</v>
      </c>
      <c r="E174" s="5" t="s">
        <v>423</v>
      </c>
      <c r="F174" s="26">
        <v>37.154864011666895</v>
      </c>
      <c r="G174" s="26">
        <v>32.43678604193142</v>
      </c>
      <c r="H174" s="26">
        <v>8.8463961932540229</v>
      </c>
      <c r="I174" s="26">
        <v>6.1924773352778164</v>
      </c>
      <c r="J174" s="21">
        <v>1</v>
      </c>
      <c r="K174" s="26">
        <v>39</v>
      </c>
      <c r="L174" s="26">
        <f t="shared" si="25"/>
        <v>3.391211443014166</v>
      </c>
      <c r="M174" s="26" t="s">
        <v>249</v>
      </c>
      <c r="N174" s="26">
        <f t="shared" si="26"/>
        <v>10.956221585122696</v>
      </c>
      <c r="O174" s="26">
        <f t="shared" si="33"/>
        <v>9.5649553520912445</v>
      </c>
      <c r="P174" s="26">
        <f t="shared" si="34"/>
        <v>2.6086241869339757</v>
      </c>
      <c r="Q174" s="26">
        <f t="shared" si="35"/>
        <v>1.8260369308537829</v>
      </c>
      <c r="R174">
        <v>0.29487987310846742</v>
      </c>
      <c r="T174" s="5" t="s">
        <v>249</v>
      </c>
      <c r="U174">
        <f t="shared" si="27"/>
        <v>1.2211872153765486</v>
      </c>
      <c r="V174">
        <f t="shared" si="28"/>
        <v>3.6150946915749294</v>
      </c>
      <c r="W174">
        <f t="shared" si="29"/>
        <v>3.4792931504158675</v>
      </c>
      <c r="X174">
        <f t="shared" si="30"/>
        <v>2.1800101662856068</v>
      </c>
      <c r="Y174">
        <f t="shared" si="31"/>
        <v>1.8233352223468744</v>
      </c>
      <c r="Z174">
        <f t="shared" si="32"/>
        <v>0</v>
      </c>
    </row>
    <row r="175" spans="1:26" ht="16.5" x14ac:dyDescent="0.3">
      <c r="A175" s="12" t="s">
        <v>296</v>
      </c>
      <c r="B175" s="9" t="s">
        <v>436</v>
      </c>
      <c r="C175" s="9" t="s">
        <v>396</v>
      </c>
      <c r="D175" s="26" t="s">
        <v>250</v>
      </c>
      <c r="E175" s="5" t="s">
        <v>427</v>
      </c>
      <c r="F175" s="26">
        <v>28.043605525497835</v>
      </c>
      <c r="G175" s="26">
        <v>31.80555260818657</v>
      </c>
      <c r="H175" s="26">
        <v>8.5498797333834862</v>
      </c>
      <c r="I175" s="26">
        <v>6.1559134080361098</v>
      </c>
      <c r="J175" s="21">
        <v>1.5</v>
      </c>
      <c r="K175" s="26">
        <v>25</v>
      </c>
      <c r="L175" s="26">
        <f t="shared" si="25"/>
        <v>2.9240177382128656</v>
      </c>
      <c r="M175" s="26" t="s">
        <v>250</v>
      </c>
      <c r="N175" s="26">
        <f t="shared" si="26"/>
        <v>9.5907781813382034</v>
      </c>
      <c r="O175" s="26">
        <f t="shared" si="33"/>
        <v>10.877345986151866</v>
      </c>
      <c r="P175" s="26">
        <f t="shared" si="34"/>
        <v>2.9240177382128669</v>
      </c>
      <c r="Q175" s="26">
        <f t="shared" si="35"/>
        <v>2.1052927715132643</v>
      </c>
      <c r="R175">
        <v>0.51299278400300918</v>
      </c>
      <c r="T175" s="5" t="s">
        <v>250</v>
      </c>
      <c r="U175">
        <f t="shared" si="27"/>
        <v>1.0729586082894</v>
      </c>
      <c r="V175">
        <f t="shared" si="28"/>
        <v>3.3337606389748529</v>
      </c>
      <c r="W175">
        <f t="shared" si="29"/>
        <v>3.4596408848638558</v>
      </c>
      <c r="X175">
        <f t="shared" si="30"/>
        <v>2.1459172165788005</v>
      </c>
      <c r="Y175">
        <f t="shared" si="31"/>
        <v>1.8174131496067645</v>
      </c>
      <c r="Z175">
        <f t="shared" si="32"/>
        <v>0.40546510810816438</v>
      </c>
    </row>
    <row r="176" spans="1:26" ht="16.5" x14ac:dyDescent="0.3">
      <c r="A176" s="10" t="s">
        <v>297</v>
      </c>
      <c r="B176" s="9" t="s">
        <v>436</v>
      </c>
      <c r="C176" s="9" t="s">
        <v>396</v>
      </c>
      <c r="D176" t="s">
        <v>374</v>
      </c>
      <c r="E176" s="5" t="s">
        <v>416</v>
      </c>
      <c r="F176">
        <v>43.379617768865003</v>
      </c>
      <c r="G176">
        <v>33.172648882073233</v>
      </c>
      <c r="H176">
        <v>10.632259257074756</v>
      </c>
      <c r="I176">
        <v>5.528774813678873</v>
      </c>
      <c r="J176" s="21">
        <v>1</v>
      </c>
      <c r="K176">
        <v>13</v>
      </c>
      <c r="L176" s="26">
        <f t="shared" si="25"/>
        <v>2.3513346877207573</v>
      </c>
      <c r="M176" t="s">
        <v>374</v>
      </c>
      <c r="N176" s="26">
        <f t="shared" si="26"/>
        <v>18.448933703655179</v>
      </c>
      <c r="O176" s="26">
        <f t="shared" si="33"/>
        <v>14.108008126324547</v>
      </c>
      <c r="P176" s="26">
        <f t="shared" si="34"/>
        <v>4.5217974763860731</v>
      </c>
      <c r="Q176" s="26">
        <f t="shared" si="35"/>
        <v>2.3513346877207582</v>
      </c>
      <c r="R176">
        <v>0.42529037028299022</v>
      </c>
      <c r="T176" s="5" t="s">
        <v>374</v>
      </c>
      <c r="U176">
        <f t="shared" si="27"/>
        <v>0.85498311915384551</v>
      </c>
      <c r="V176">
        <f t="shared" si="28"/>
        <v>3.7699896941304258</v>
      </c>
      <c r="W176">
        <f t="shared" si="29"/>
        <v>3.501725707535746</v>
      </c>
      <c r="X176">
        <f t="shared" si="30"/>
        <v>2.3638927057143553</v>
      </c>
      <c r="Y176">
        <f t="shared" si="31"/>
        <v>1.7099662383076912</v>
      </c>
      <c r="Z176">
        <f t="shared" si="32"/>
        <v>0</v>
      </c>
    </row>
    <row r="177" spans="1:26" ht="16.5" x14ac:dyDescent="0.3">
      <c r="A177" s="9" t="s">
        <v>296</v>
      </c>
      <c r="B177" s="9" t="s">
        <v>436</v>
      </c>
      <c r="C177" s="9" t="s">
        <v>396</v>
      </c>
      <c r="D177" s="26" t="s">
        <v>251</v>
      </c>
      <c r="E177" s="5" t="s">
        <v>413</v>
      </c>
      <c r="F177" s="26">
        <v>22.485370607058933</v>
      </c>
      <c r="G177" s="26">
        <v>35.601836794509971</v>
      </c>
      <c r="H177" s="26">
        <v>8.9941482428235719</v>
      </c>
      <c r="I177" s="26">
        <v>3.747561767843155</v>
      </c>
      <c r="J177" s="21">
        <v>1.5</v>
      </c>
      <c r="K177" s="26">
        <v>19</v>
      </c>
      <c r="L177" s="26">
        <f t="shared" si="25"/>
        <v>2.6684016487219444</v>
      </c>
      <c r="M177" s="26" t="s">
        <v>251</v>
      </c>
      <c r="N177" s="26">
        <f t="shared" si="26"/>
        <v>8.4265315222798289</v>
      </c>
      <c r="O177" s="26">
        <f t="shared" si="33"/>
        <v>13.342008243609728</v>
      </c>
      <c r="P177" s="26">
        <f t="shared" si="34"/>
        <v>3.3706126089119315</v>
      </c>
      <c r="Q177" s="26">
        <f t="shared" si="35"/>
        <v>1.4044219203799715</v>
      </c>
      <c r="R177">
        <v>0.56213426517647325</v>
      </c>
      <c r="T177" s="5" t="s">
        <v>251</v>
      </c>
      <c r="U177">
        <f t="shared" si="27"/>
        <v>0.98147965972214668</v>
      </c>
      <c r="V177">
        <f t="shared" si="28"/>
        <v>3.112864902499954</v>
      </c>
      <c r="W177">
        <f t="shared" si="29"/>
        <v>3.5723972318783943</v>
      </c>
      <c r="X177">
        <f t="shared" si="30"/>
        <v>2.1965741706257988</v>
      </c>
      <c r="Y177">
        <f t="shared" si="31"/>
        <v>1.321105433271899</v>
      </c>
      <c r="Z177">
        <f t="shared" si="32"/>
        <v>0.40546510810816438</v>
      </c>
    </row>
    <row r="178" spans="1:26" ht="16.5" x14ac:dyDescent="0.3">
      <c r="A178" s="10" t="s">
        <v>297</v>
      </c>
      <c r="B178" s="9" t="s">
        <v>436</v>
      </c>
      <c r="C178" s="9" t="s">
        <v>396</v>
      </c>
      <c r="D178" t="s">
        <v>252</v>
      </c>
      <c r="E178" s="5" t="s">
        <v>409</v>
      </c>
      <c r="F178">
        <v>23.070680587258526</v>
      </c>
      <c r="G178">
        <v>34.917786834769664</v>
      </c>
      <c r="H178">
        <v>5.6117871698736952</v>
      </c>
      <c r="I178">
        <v>3.1176595388187196</v>
      </c>
      <c r="J178" s="21">
        <v>1</v>
      </c>
      <c r="K178">
        <v>33</v>
      </c>
      <c r="L178" s="26">
        <f t="shared" si="25"/>
        <v>3.2075343299958265</v>
      </c>
      <c r="M178" t="s">
        <v>252</v>
      </c>
      <c r="N178" s="26">
        <f t="shared" si="26"/>
        <v>7.192652739990641</v>
      </c>
      <c r="O178" s="26">
        <f t="shared" si="33"/>
        <v>10.886177119985836</v>
      </c>
      <c r="P178" s="26">
        <f t="shared" si="34"/>
        <v>1.7495641799977233</v>
      </c>
      <c r="Q178" s="26">
        <f t="shared" si="35"/>
        <v>0.97198009999873525</v>
      </c>
      <c r="R178">
        <v>0.311765953881872</v>
      </c>
      <c r="T178" s="5" t="s">
        <v>252</v>
      </c>
      <c r="U178">
        <f t="shared" si="27"/>
        <v>1.1655025204888267</v>
      </c>
      <c r="V178">
        <f t="shared" si="28"/>
        <v>3.138562572715343</v>
      </c>
      <c r="W178">
        <f t="shared" si="29"/>
        <v>3.5529963508062679</v>
      </c>
      <c r="X178">
        <f t="shared" si="30"/>
        <v>1.7248692374073378</v>
      </c>
      <c r="Y178">
        <f t="shared" si="31"/>
        <v>1.1370825725052189</v>
      </c>
      <c r="Z178">
        <f t="shared" si="32"/>
        <v>0</v>
      </c>
    </row>
    <row r="179" spans="1:26" x14ac:dyDescent="0.25">
      <c r="A179" s="9" t="s">
        <v>296</v>
      </c>
      <c r="B179" s="9" t="s">
        <v>436</v>
      </c>
      <c r="C179" s="9" t="s">
        <v>396</v>
      </c>
      <c r="D179" s="26" t="s">
        <v>253</v>
      </c>
      <c r="E179" s="5" t="s">
        <v>413</v>
      </c>
      <c r="F179" s="26">
        <v>20.338597380951949</v>
      </c>
      <c r="G179" s="26">
        <v>33.050220744046918</v>
      </c>
      <c r="H179" s="26">
        <v>6.9336127435063464</v>
      </c>
      <c r="I179" s="26">
        <v>3.4668063717531732</v>
      </c>
      <c r="J179">
        <v>3</v>
      </c>
      <c r="K179" s="26">
        <v>81</v>
      </c>
      <c r="L179" s="26">
        <f t="shared" si="25"/>
        <v>4.3267487109222253</v>
      </c>
      <c r="M179" s="26" t="s">
        <v>253</v>
      </c>
      <c r="N179" s="26">
        <f t="shared" si="26"/>
        <v>4.7006652661871078</v>
      </c>
      <c r="O179" s="26">
        <f t="shared" si="33"/>
        <v>7.6385810575540507</v>
      </c>
      <c r="P179" s="26">
        <f t="shared" si="34"/>
        <v>1.6024995225637868</v>
      </c>
      <c r="Q179" s="26">
        <f t="shared" si="35"/>
        <v>0.8012497612818934</v>
      </c>
      <c r="R179">
        <v>0.69336127435063466</v>
      </c>
      <c r="T179" s="5" t="s">
        <v>253</v>
      </c>
      <c r="U179">
        <f t="shared" si="27"/>
        <v>1.4648163848908129</v>
      </c>
      <c r="V179">
        <f t="shared" si="28"/>
        <v>3.0125204295873935</v>
      </c>
      <c r="W179">
        <f t="shared" si="29"/>
        <v>3.4980282453690941</v>
      </c>
      <c r="X179">
        <f t="shared" si="30"/>
        <v>1.9363809967713423</v>
      </c>
      <c r="Y179">
        <f t="shared" si="31"/>
        <v>1.2432338162113969</v>
      </c>
      <c r="Z179">
        <f t="shared" si="32"/>
        <v>1.0986122886681098</v>
      </c>
    </row>
    <row r="180" spans="1:26" x14ac:dyDescent="0.25">
      <c r="A180" s="9" t="s">
        <v>296</v>
      </c>
      <c r="B180" s="9" t="s">
        <v>436</v>
      </c>
      <c r="C180" s="9" t="s">
        <v>396</v>
      </c>
      <c r="D180" s="26" t="s">
        <v>254</v>
      </c>
      <c r="E180" s="5" t="s">
        <v>410</v>
      </c>
      <c r="F180" s="26">
        <v>22.333333333333336</v>
      </c>
      <c r="G180" s="26">
        <v>31.333333333333339</v>
      </c>
      <c r="H180" s="26">
        <v>7.0000000000000009</v>
      </c>
      <c r="I180" s="26">
        <v>5.0000000000000009</v>
      </c>
      <c r="J180">
        <v>1</v>
      </c>
      <c r="K180" s="26">
        <v>27</v>
      </c>
      <c r="L180" s="26">
        <f t="shared" si="25"/>
        <v>2.9999999999999996</v>
      </c>
      <c r="M180" s="26" t="s">
        <v>254</v>
      </c>
      <c r="N180" s="26">
        <f t="shared" si="26"/>
        <v>7.4444444444444464</v>
      </c>
      <c r="O180" s="26">
        <f t="shared" si="33"/>
        <v>10.444444444444448</v>
      </c>
      <c r="P180" s="26">
        <f t="shared" si="34"/>
        <v>2.3333333333333339</v>
      </c>
      <c r="Q180" s="26">
        <f t="shared" si="35"/>
        <v>1.6666666666666672</v>
      </c>
      <c r="R180">
        <v>0.33333333333333337</v>
      </c>
      <c r="T180" s="5" t="s">
        <v>254</v>
      </c>
      <c r="U180">
        <f t="shared" si="27"/>
        <v>1.0986122886681096</v>
      </c>
      <c r="V180">
        <f t="shared" si="28"/>
        <v>3.1060803307228566</v>
      </c>
      <c r="W180">
        <f t="shared" si="29"/>
        <v>3.4446824936018943</v>
      </c>
      <c r="X180">
        <f t="shared" si="30"/>
        <v>1.9459101490553135</v>
      </c>
      <c r="Y180">
        <f t="shared" si="31"/>
        <v>1.6094379124341005</v>
      </c>
      <c r="Z180">
        <f t="shared" si="32"/>
        <v>0</v>
      </c>
    </row>
    <row r="181" spans="1:26" x14ac:dyDescent="0.25">
      <c r="A181" s="10" t="s">
        <v>297</v>
      </c>
      <c r="B181" s="9" t="s">
        <v>436</v>
      </c>
      <c r="C181" s="9" t="s">
        <v>396</v>
      </c>
      <c r="D181" t="s">
        <v>375</v>
      </c>
      <c r="E181" s="5" t="s">
        <v>416</v>
      </c>
      <c r="F181">
        <v>39.382995334699444</v>
      </c>
      <c r="G181">
        <v>29.537246501024583</v>
      </c>
      <c r="H181">
        <v>8.7908471729239839</v>
      </c>
      <c r="I181">
        <v>4.5712405299204715</v>
      </c>
      <c r="J181">
        <v>1</v>
      </c>
      <c r="K181">
        <v>23</v>
      </c>
      <c r="L181" s="26">
        <f t="shared" si="25"/>
        <v>2.8438669798515654</v>
      </c>
      <c r="M181" t="s">
        <v>375</v>
      </c>
      <c r="N181" s="26">
        <f t="shared" si="26"/>
        <v>13.848395727972841</v>
      </c>
      <c r="O181" s="26">
        <f t="shared" si="33"/>
        <v>10.38629679597963</v>
      </c>
      <c r="P181" s="26">
        <f t="shared" si="34"/>
        <v>3.0911597607082237</v>
      </c>
      <c r="Q181" s="26">
        <f t="shared" si="35"/>
        <v>1.6074030755682762</v>
      </c>
      <c r="R181">
        <v>0.35163388691695935</v>
      </c>
      <c r="T181" s="5" t="s">
        <v>375</v>
      </c>
      <c r="U181">
        <f t="shared" si="27"/>
        <v>1.0451647386430498</v>
      </c>
      <c r="V181">
        <f t="shared" si="28"/>
        <v>3.6733341326520446</v>
      </c>
      <c r="W181">
        <f t="shared" si="29"/>
        <v>3.3856520602002638</v>
      </c>
      <c r="X181">
        <f t="shared" si="30"/>
        <v>2.173711086225151</v>
      </c>
      <c r="Y181">
        <f t="shared" si="31"/>
        <v>1.5197846188184869</v>
      </c>
      <c r="Z181">
        <f t="shared" si="32"/>
        <v>0</v>
      </c>
    </row>
    <row r="182" spans="1:26" x14ac:dyDescent="0.25">
      <c r="A182" s="9" t="s">
        <v>296</v>
      </c>
      <c r="B182" s="9" t="s">
        <v>436</v>
      </c>
      <c r="C182" s="9" t="s">
        <v>396</v>
      </c>
      <c r="D182" s="26" t="s">
        <v>255</v>
      </c>
      <c r="E182" s="5" t="s">
        <v>413</v>
      </c>
      <c r="F182" s="26">
        <v>13.76649614446811</v>
      </c>
      <c r="G182" s="26">
        <v>30.466835729560572</v>
      </c>
      <c r="H182" s="26">
        <v>6.5447276752389376</v>
      </c>
      <c r="I182" s="26">
        <v>3.8365644992779981</v>
      </c>
      <c r="J182">
        <v>3</v>
      </c>
      <c r="K182" s="26">
        <v>87</v>
      </c>
      <c r="L182" s="26">
        <f t="shared" si="25"/>
        <v>4.4310476216936339</v>
      </c>
      <c r="M182" s="26" t="s">
        <v>255</v>
      </c>
      <c r="N182" s="26">
        <f t="shared" si="26"/>
        <v>3.1068264933713992</v>
      </c>
      <c r="O182" s="26">
        <f t="shared" si="33"/>
        <v>6.8757635509039163</v>
      </c>
      <c r="P182" s="26">
        <f t="shared" si="34"/>
        <v>1.4770158738978783</v>
      </c>
      <c r="Q182" s="26">
        <f t="shared" si="35"/>
        <v>0.86583689159530797</v>
      </c>
      <c r="R182">
        <v>0.67704079399023498</v>
      </c>
      <c r="T182" s="5" t="s">
        <v>255</v>
      </c>
      <c r="U182">
        <f t="shared" si="27"/>
        <v>1.4886360395515279</v>
      </c>
      <c r="V182">
        <f t="shared" si="28"/>
        <v>2.6222378246217835</v>
      </c>
      <c r="W182">
        <f t="shared" si="29"/>
        <v>3.4166387388869017</v>
      </c>
      <c r="X182">
        <f t="shared" si="30"/>
        <v>1.8786597904349462</v>
      </c>
      <c r="Y182">
        <f t="shared" si="31"/>
        <v>1.3445773045046883</v>
      </c>
      <c r="Z182">
        <f t="shared" si="32"/>
        <v>1.0986122886681098</v>
      </c>
    </row>
    <row r="183" spans="1:26" x14ac:dyDescent="0.25">
      <c r="A183" s="9" t="s">
        <v>296</v>
      </c>
      <c r="B183" s="9" t="s">
        <v>436</v>
      </c>
      <c r="C183" s="9" t="s">
        <v>397</v>
      </c>
      <c r="D183" s="26" t="s">
        <v>256</v>
      </c>
      <c r="E183" s="5" t="s">
        <v>409</v>
      </c>
      <c r="F183" s="26">
        <v>17.89031910124784</v>
      </c>
      <c r="G183" s="26">
        <v>33.755319058958186</v>
      </c>
      <c r="H183" s="26">
        <v>7.0886170023812189</v>
      </c>
      <c r="I183" s="26">
        <v>5.0632978588437281</v>
      </c>
      <c r="J183">
        <v>1</v>
      </c>
      <c r="K183" s="26">
        <v>26</v>
      </c>
      <c r="L183" s="26">
        <f t="shared" si="25"/>
        <v>2.9624960684073702</v>
      </c>
      <c r="M183" s="26" t="s">
        <v>256</v>
      </c>
      <c r="N183" s="26">
        <f t="shared" si="26"/>
        <v>6.0389342932919492</v>
      </c>
      <c r="O183" s="26">
        <f t="shared" si="33"/>
        <v>11.394215647720658</v>
      </c>
      <c r="P183" s="26">
        <f t="shared" si="34"/>
        <v>2.3927852860213381</v>
      </c>
      <c r="Q183" s="26">
        <f t="shared" si="35"/>
        <v>1.7091323471580988</v>
      </c>
      <c r="R183">
        <v>0.33755319058958189</v>
      </c>
      <c r="T183" s="5" t="s">
        <v>256</v>
      </c>
      <c r="U183">
        <f t="shared" si="27"/>
        <v>1.0860321793404939</v>
      </c>
      <c r="V183">
        <f t="shared" si="28"/>
        <v>2.8842597342116281</v>
      </c>
      <c r="W183">
        <f t="shared" si="29"/>
        <v>3.5191380066475975</v>
      </c>
      <c r="X183">
        <f t="shared" si="30"/>
        <v>1.9584902583829291</v>
      </c>
      <c r="Y183">
        <f t="shared" si="31"/>
        <v>1.6220180217617162</v>
      </c>
      <c r="Z183">
        <f t="shared" si="32"/>
        <v>0</v>
      </c>
    </row>
    <row r="184" spans="1:26" x14ac:dyDescent="0.25">
      <c r="A184" s="9" t="s">
        <v>296</v>
      </c>
      <c r="B184" s="9" t="s">
        <v>436</v>
      </c>
      <c r="C184" s="9" t="s">
        <v>396</v>
      </c>
      <c r="D184" s="26" t="s">
        <v>257</v>
      </c>
      <c r="E184" s="5" t="s">
        <v>413</v>
      </c>
      <c r="F184" s="26">
        <v>20.747552430280649</v>
      </c>
      <c r="G184" s="26">
        <v>27.589830359415757</v>
      </c>
      <c r="H184" s="26">
        <v>5.9594033576338035</v>
      </c>
      <c r="I184" s="26">
        <v>4.193654214631195</v>
      </c>
      <c r="J184">
        <v>3</v>
      </c>
      <c r="K184" s="26">
        <v>93</v>
      </c>
      <c r="L184" s="26">
        <f t="shared" si="25"/>
        <v>4.5306548960834929</v>
      </c>
      <c r="M184" s="26" t="s">
        <v>257</v>
      </c>
      <c r="N184" s="26">
        <f t="shared" si="26"/>
        <v>4.5793716153962176</v>
      </c>
      <c r="O184" s="26">
        <f t="shared" si="33"/>
        <v>6.0895899140907153</v>
      </c>
      <c r="P184" s="26">
        <f t="shared" si="34"/>
        <v>1.3153514214435946</v>
      </c>
      <c r="Q184" s="26">
        <f t="shared" si="35"/>
        <v>0.92561766694178871</v>
      </c>
      <c r="R184">
        <v>0.66215592862597816</v>
      </c>
      <c r="T184" s="5" t="s">
        <v>257</v>
      </c>
      <c r="U184">
        <f t="shared" si="27"/>
        <v>1.5108664977177519</v>
      </c>
      <c r="V184">
        <f t="shared" si="28"/>
        <v>3.0324282845522519</v>
      </c>
      <c r="W184">
        <f t="shared" si="29"/>
        <v>3.3174472395845491</v>
      </c>
      <c r="X184">
        <f t="shared" si="30"/>
        <v>1.784970368286577</v>
      </c>
      <c r="Y184">
        <f t="shared" si="31"/>
        <v>1.4335724814486883</v>
      </c>
      <c r="Z184">
        <f t="shared" si="32"/>
        <v>1.0986122886681098</v>
      </c>
    </row>
    <row r="185" spans="1:26" x14ac:dyDescent="0.25">
      <c r="A185" s="9" t="s">
        <v>296</v>
      </c>
      <c r="B185" s="9" t="s">
        <v>436</v>
      </c>
      <c r="C185" s="9" t="s">
        <v>396</v>
      </c>
      <c r="D185" s="26" t="s">
        <v>258</v>
      </c>
      <c r="E185" s="5" t="s">
        <v>426</v>
      </c>
      <c r="F185" s="26">
        <v>28.515452787475642</v>
      </c>
      <c r="G185" s="26">
        <v>31.335662403819388</v>
      </c>
      <c r="H185" s="26">
        <v>8.1472722249930403</v>
      </c>
      <c r="I185" s="26">
        <v>5.6404192326874902</v>
      </c>
      <c r="J185">
        <v>3</v>
      </c>
      <c r="K185" s="26">
        <v>32.5</v>
      </c>
      <c r="L185" s="26">
        <f t="shared" si="25"/>
        <v>3.1912521494299533</v>
      </c>
      <c r="M185" s="26" t="s">
        <v>258</v>
      </c>
      <c r="N185" s="26">
        <f t="shared" si="26"/>
        <v>8.9355060184038724</v>
      </c>
      <c r="O185" s="26">
        <f t="shared" si="33"/>
        <v>9.8192373828613988</v>
      </c>
      <c r="P185" s="26">
        <f t="shared" si="34"/>
        <v>2.5530017195439636</v>
      </c>
      <c r="Q185" s="26">
        <f t="shared" si="35"/>
        <v>1.767462728915052</v>
      </c>
      <c r="R185">
        <v>0.94006987211458171</v>
      </c>
      <c r="T185" s="5" t="s">
        <v>258</v>
      </c>
      <c r="U185">
        <f t="shared" si="27"/>
        <v>1.1604133631118971</v>
      </c>
      <c r="V185">
        <f t="shared" si="28"/>
        <v>3.3504461434049531</v>
      </c>
      <c r="W185">
        <f t="shared" si="29"/>
        <v>3.4447568228761942</v>
      </c>
      <c r="X185">
        <f t="shared" si="30"/>
        <v>2.097683174909585</v>
      </c>
      <c r="Y185">
        <f t="shared" si="31"/>
        <v>1.7299583947842676</v>
      </c>
      <c r="Z185">
        <f t="shared" si="32"/>
        <v>1.0986122886681098</v>
      </c>
    </row>
    <row r="186" spans="1:26" x14ac:dyDescent="0.25">
      <c r="A186" s="9" t="s">
        <v>296</v>
      </c>
      <c r="B186" s="9" t="s">
        <v>436</v>
      </c>
      <c r="C186" s="9" t="s">
        <v>396</v>
      </c>
      <c r="D186" s="26" t="s">
        <v>259</v>
      </c>
      <c r="E186" s="5" t="s">
        <v>409</v>
      </c>
      <c r="F186" s="26">
        <v>20.473717060791689</v>
      </c>
      <c r="G186" s="26">
        <v>30.553085459950676</v>
      </c>
      <c r="H186" s="26">
        <v>6.2996052494743662</v>
      </c>
      <c r="I186" s="26">
        <v>3.7797631496846198</v>
      </c>
      <c r="J186">
        <v>1</v>
      </c>
      <c r="K186" s="26">
        <v>32</v>
      </c>
      <c r="L186" s="26">
        <f t="shared" si="25"/>
        <v>3.1748021039363987</v>
      </c>
      <c r="M186" s="26" t="s">
        <v>259</v>
      </c>
      <c r="N186" s="26">
        <f t="shared" si="26"/>
        <v>6.4488167736208108</v>
      </c>
      <c r="O186" s="26">
        <f t="shared" si="33"/>
        <v>9.6236188775572113</v>
      </c>
      <c r="P186" s="26">
        <f t="shared" si="34"/>
        <v>1.9842513149602496</v>
      </c>
      <c r="Q186" s="26">
        <f t="shared" si="35"/>
        <v>1.1905507889761497</v>
      </c>
      <c r="R186">
        <v>0.3149802624737183</v>
      </c>
      <c r="T186" s="5" t="s">
        <v>259</v>
      </c>
      <c r="U186">
        <f t="shared" si="27"/>
        <v>1.1552453009332422</v>
      </c>
      <c r="V186">
        <f t="shared" si="28"/>
        <v>3.0191419689623951</v>
      </c>
      <c r="W186">
        <f t="shared" si="29"/>
        <v>3.4194656775701406</v>
      </c>
      <c r="X186">
        <f t="shared" si="30"/>
        <v>1.8404869726207489</v>
      </c>
      <c r="Y186">
        <f t="shared" si="31"/>
        <v>1.3296613488547582</v>
      </c>
      <c r="Z186">
        <f t="shared" si="32"/>
        <v>0</v>
      </c>
    </row>
    <row r="187" spans="1:26" x14ac:dyDescent="0.25">
      <c r="A187" s="10" t="s">
        <v>297</v>
      </c>
      <c r="B187" s="9" t="s">
        <v>436</v>
      </c>
      <c r="C187" s="9" t="s">
        <v>396</v>
      </c>
      <c r="D187" t="s">
        <v>260</v>
      </c>
      <c r="E187" s="5" t="s">
        <v>413</v>
      </c>
      <c r="F187">
        <v>21.174192173315173</v>
      </c>
      <c r="G187">
        <v>2.9545384427881638</v>
      </c>
      <c r="H187">
        <v>6.8939230331723822</v>
      </c>
      <c r="I187">
        <v>4.6780192010812591</v>
      </c>
      <c r="J187">
        <v>3</v>
      </c>
      <c r="K187">
        <v>67</v>
      </c>
      <c r="L187" s="26">
        <f t="shared" si="25"/>
        <v>4.0615481004456786</v>
      </c>
      <c r="M187" t="s">
        <v>260</v>
      </c>
      <c r="N187" s="26">
        <f t="shared" si="26"/>
        <v>5.2133303975869945</v>
      </c>
      <c r="O187" s="26">
        <f t="shared" si="33"/>
        <v>0.72744145082609235</v>
      </c>
      <c r="P187" s="26">
        <f t="shared" si="34"/>
        <v>1.697363385260882</v>
      </c>
      <c r="Q187" s="26">
        <f t="shared" si="35"/>
        <v>1.1517822971413127</v>
      </c>
      <c r="R187">
        <v>0.73863461069704095</v>
      </c>
      <c r="T187" s="5" t="s">
        <v>260</v>
      </c>
      <c r="U187">
        <f t="shared" si="27"/>
        <v>1.4015642064636551</v>
      </c>
      <c r="V187">
        <f t="shared" si="28"/>
        <v>3.0527830897898527</v>
      </c>
      <c r="W187">
        <f t="shared" si="29"/>
        <v>1.0833424433243453</v>
      </c>
      <c r="X187">
        <f t="shared" si="30"/>
        <v>1.9306403037115489</v>
      </c>
      <c r="Y187">
        <f t="shared" si="31"/>
        <v>1.5428747727027854</v>
      </c>
      <c r="Z187">
        <f t="shared" si="32"/>
        <v>1.0986122886681098</v>
      </c>
    </row>
    <row r="188" spans="1:26" x14ac:dyDescent="0.25">
      <c r="A188" s="10" t="s">
        <v>297</v>
      </c>
      <c r="B188" s="9" t="s">
        <v>436</v>
      </c>
      <c r="C188" s="9" t="s">
        <v>396</v>
      </c>
      <c r="D188" t="s">
        <v>376</v>
      </c>
      <c r="E188" s="5" t="s">
        <v>416</v>
      </c>
      <c r="F188">
        <v>40.9579940497756</v>
      </c>
      <c r="G188">
        <v>30.44665044408098</v>
      </c>
      <c r="H188">
        <v>8.6990429840231371</v>
      </c>
      <c r="I188">
        <v>4.3495214920115686</v>
      </c>
      <c r="J188">
        <v>1</v>
      </c>
      <c r="K188">
        <v>21</v>
      </c>
      <c r="L188" s="26">
        <f t="shared" si="25"/>
        <v>2.7589241763811208</v>
      </c>
      <c r="M188" t="s">
        <v>376</v>
      </c>
      <c r="N188" s="26">
        <f t="shared" si="26"/>
        <v>14.845639615765077</v>
      </c>
      <c r="O188" s="26">
        <f t="shared" si="33"/>
        <v>11.035696705524483</v>
      </c>
      <c r="P188" s="26">
        <f t="shared" si="34"/>
        <v>3.1530562015784236</v>
      </c>
      <c r="Q188" s="26">
        <f t="shared" si="35"/>
        <v>1.5765281007892118</v>
      </c>
      <c r="R188">
        <v>0.36246012433429736</v>
      </c>
      <c r="T188" s="5" t="s">
        <v>376</v>
      </c>
      <c r="U188">
        <f t="shared" si="27"/>
        <v>1.0148408125744743</v>
      </c>
      <c r="V188">
        <f t="shared" si="28"/>
        <v>3.712547006137866</v>
      </c>
      <c r="W188">
        <f t="shared" si="29"/>
        <v>3.4159759862688395</v>
      </c>
      <c r="X188">
        <f t="shared" si="30"/>
        <v>2.1632130177734714</v>
      </c>
      <c r="Y188">
        <f t="shared" si="31"/>
        <v>1.470065837213526</v>
      </c>
      <c r="Z188">
        <f t="shared" si="32"/>
        <v>0</v>
      </c>
    </row>
    <row r="189" spans="1:26" x14ac:dyDescent="0.25">
      <c r="A189" s="9" t="s">
        <v>296</v>
      </c>
      <c r="B189" s="9" t="s">
        <v>436</v>
      </c>
      <c r="C189" s="9" t="s">
        <v>396</v>
      </c>
      <c r="D189" s="26" t="s">
        <v>261</v>
      </c>
      <c r="E189" s="5" t="s">
        <v>409</v>
      </c>
      <c r="F189" s="26">
        <v>19.206404269987956</v>
      </c>
      <c r="G189" s="26">
        <v>31.510507005448993</v>
      </c>
      <c r="H189" s="26">
        <v>5.4018012009341128</v>
      </c>
      <c r="I189" s="26">
        <v>3.9013008673413037</v>
      </c>
      <c r="J189">
        <v>1.5</v>
      </c>
      <c r="K189" s="26">
        <v>37</v>
      </c>
      <c r="L189" s="26">
        <f t="shared" si="25"/>
        <v>3.3322218516459525</v>
      </c>
      <c r="M189" s="26" t="s">
        <v>261</v>
      </c>
      <c r="N189" s="26">
        <f t="shared" si="26"/>
        <v>5.763843202847057</v>
      </c>
      <c r="O189" s="26">
        <f t="shared" si="33"/>
        <v>9.4563052546709532</v>
      </c>
      <c r="P189" s="26">
        <f t="shared" si="34"/>
        <v>1.6210809008007347</v>
      </c>
      <c r="Q189" s="26">
        <f t="shared" si="35"/>
        <v>1.1707806505783083</v>
      </c>
      <c r="R189">
        <v>0.45015010007784273</v>
      </c>
      <c r="T189" s="5" t="s">
        <v>261</v>
      </c>
      <c r="U189">
        <f t="shared" si="27"/>
        <v>1.2036393042147413</v>
      </c>
      <c r="V189">
        <f t="shared" si="28"/>
        <v>2.9552437791449306</v>
      </c>
      <c r="W189">
        <f t="shared" si="29"/>
        <v>3.4503210459427822</v>
      </c>
      <c r="X189">
        <f t="shared" si="30"/>
        <v>1.6867324536814234</v>
      </c>
      <c r="Y189">
        <f t="shared" si="31"/>
        <v>1.3613100532467954</v>
      </c>
      <c r="Z189">
        <f t="shared" si="32"/>
        <v>0.40546510810816438</v>
      </c>
    </row>
    <row r="190" spans="1:26" x14ac:dyDescent="0.25">
      <c r="A190" s="9" t="s">
        <v>296</v>
      </c>
      <c r="B190" s="9" t="s">
        <v>436</v>
      </c>
      <c r="C190" s="9" t="s">
        <v>396</v>
      </c>
      <c r="D190" s="26" t="s">
        <v>262</v>
      </c>
      <c r="E190" s="5" t="s">
        <v>413</v>
      </c>
      <c r="F190" s="26">
        <v>19.602633469358</v>
      </c>
      <c r="G190" s="26">
        <v>27.644739508068977</v>
      </c>
      <c r="H190" s="26">
        <v>7.0368427838721033</v>
      </c>
      <c r="I190" s="26">
        <v>4.2723688330652054</v>
      </c>
      <c r="J190">
        <v>3</v>
      </c>
      <c r="K190" s="26">
        <v>63</v>
      </c>
      <c r="L190" s="26">
        <f t="shared" si="25"/>
        <v>3.9790572078963913</v>
      </c>
      <c r="M190" s="26" t="s">
        <v>262</v>
      </c>
      <c r="N190" s="26">
        <f t="shared" si="26"/>
        <v>4.9264517812050581</v>
      </c>
      <c r="O190" s="26">
        <f t="shared" si="33"/>
        <v>6.9475602042635431</v>
      </c>
      <c r="P190" s="26">
        <f t="shared" si="34"/>
        <v>1.7684698701761747</v>
      </c>
      <c r="Q190" s="26">
        <f t="shared" si="35"/>
        <v>1.0737138497498204</v>
      </c>
      <c r="R190">
        <v>0.75394744112915391</v>
      </c>
      <c r="T190" s="5" t="s">
        <v>262</v>
      </c>
      <c r="U190">
        <f t="shared" si="27"/>
        <v>1.3810449087971775</v>
      </c>
      <c r="V190">
        <f t="shared" si="28"/>
        <v>2.9756639178924145</v>
      </c>
      <c r="W190">
        <f t="shared" si="29"/>
        <v>3.3194354569952389</v>
      </c>
      <c r="X190">
        <f t="shared" si="30"/>
        <v>1.9511596013780266</v>
      </c>
      <c r="Y190">
        <f t="shared" si="31"/>
        <v>1.4521684352590387</v>
      </c>
      <c r="Z190">
        <f t="shared" si="32"/>
        <v>1.0986122886681098</v>
      </c>
    </row>
    <row r="191" spans="1:26" x14ac:dyDescent="0.25">
      <c r="A191" s="9" t="s">
        <v>296</v>
      </c>
      <c r="B191" s="9" t="s">
        <v>436</v>
      </c>
      <c r="C191" s="9" t="s">
        <v>396</v>
      </c>
      <c r="D191" s="26" t="s">
        <v>263</v>
      </c>
      <c r="E191" s="5" t="s">
        <v>413</v>
      </c>
      <c r="F191" s="26">
        <v>23.183826434616805</v>
      </c>
      <c r="G191" s="26">
        <v>31.39476496354359</v>
      </c>
      <c r="H191" s="26">
        <v>7.0034475687904933</v>
      </c>
      <c r="I191" s="26">
        <v>3.8639710724361342</v>
      </c>
      <c r="J191">
        <v>3</v>
      </c>
      <c r="K191" s="26">
        <v>71</v>
      </c>
      <c r="L191" s="26">
        <f t="shared" si="25"/>
        <v>4.1408177494228529</v>
      </c>
      <c r="M191" s="26" t="s">
        <v>263</v>
      </c>
      <c r="N191" s="26">
        <f t="shared" si="26"/>
        <v>5.5988521682337185</v>
      </c>
      <c r="O191" s="26">
        <f t="shared" si="33"/>
        <v>7.5817789778164935</v>
      </c>
      <c r="P191" s="26">
        <f t="shared" si="34"/>
        <v>1.6913199258206024</v>
      </c>
      <c r="Q191" s="26">
        <f t="shared" si="35"/>
        <v>0.93314202803895308</v>
      </c>
      <c r="R191">
        <v>0.72449457608177514</v>
      </c>
      <c r="T191" s="5" t="s">
        <v>263</v>
      </c>
      <c r="U191">
        <f t="shared" si="27"/>
        <v>1.4208932923471052</v>
      </c>
      <c r="V191">
        <f t="shared" si="28"/>
        <v>3.1434548991207314</v>
      </c>
      <c r="W191">
        <f t="shared" si="29"/>
        <v>3.4466411581084775</v>
      </c>
      <c r="X191">
        <f t="shared" si="30"/>
        <v>1.946402537639369</v>
      </c>
      <c r="Y191">
        <f t="shared" si="31"/>
        <v>1.3516954298926762</v>
      </c>
      <c r="Z191">
        <f t="shared" si="32"/>
        <v>1.0986122886681098</v>
      </c>
    </row>
    <row r="192" spans="1:26" x14ac:dyDescent="0.25">
      <c r="A192" s="9" t="s">
        <v>296</v>
      </c>
      <c r="B192" s="9" t="s">
        <v>436</v>
      </c>
      <c r="C192" s="9" t="s">
        <v>396</v>
      </c>
      <c r="D192" s="26" t="s">
        <v>264</v>
      </c>
      <c r="E192" s="5" t="s">
        <v>411</v>
      </c>
      <c r="F192" s="26">
        <v>24.978936103629056</v>
      </c>
      <c r="G192" s="26">
        <v>28.692021200114457</v>
      </c>
      <c r="H192" s="26">
        <v>7.4261701929708011</v>
      </c>
      <c r="I192" s="26">
        <v>4.725744668254146</v>
      </c>
      <c r="J192">
        <v>1</v>
      </c>
      <c r="K192" s="26">
        <v>26</v>
      </c>
      <c r="L192" s="26">
        <f t="shared" si="25"/>
        <v>2.9624960684073702</v>
      </c>
      <c r="M192" s="26" t="s">
        <v>264</v>
      </c>
      <c r="N192" s="26">
        <f t="shared" si="26"/>
        <v>8.4317195793132864</v>
      </c>
      <c r="O192" s="26">
        <f t="shared" si="33"/>
        <v>9.6850833005625585</v>
      </c>
      <c r="P192" s="26">
        <f t="shared" si="34"/>
        <v>2.5067274424985446</v>
      </c>
      <c r="Q192" s="26">
        <f t="shared" si="35"/>
        <v>1.5951901906808921</v>
      </c>
      <c r="R192">
        <v>0.33755319058958189</v>
      </c>
      <c r="T192" s="5" t="s">
        <v>264</v>
      </c>
      <c r="U192">
        <f t="shared" si="27"/>
        <v>1.0860321793404939</v>
      </c>
      <c r="V192">
        <f t="shared" si="28"/>
        <v>3.2180329138636758</v>
      </c>
      <c r="W192">
        <f t="shared" si="29"/>
        <v>3.3566190771498223</v>
      </c>
      <c r="X192">
        <f t="shared" si="30"/>
        <v>2.0050102740178217</v>
      </c>
      <c r="Y192">
        <f t="shared" si="31"/>
        <v>1.5530251502747647</v>
      </c>
      <c r="Z192">
        <f t="shared" si="32"/>
        <v>0</v>
      </c>
    </row>
    <row r="193" spans="1:26" x14ac:dyDescent="0.25">
      <c r="A193" s="9" t="s">
        <v>296</v>
      </c>
      <c r="B193" s="9" t="s">
        <v>436</v>
      </c>
      <c r="C193" s="9" t="s">
        <v>396</v>
      </c>
      <c r="D193" s="26" t="s">
        <v>265</v>
      </c>
      <c r="E193" s="5" t="s">
        <v>410</v>
      </c>
      <c r="F193" s="26">
        <v>22.278510578912403</v>
      </c>
      <c r="G193" s="26">
        <v>31.392446724831114</v>
      </c>
      <c r="H193" s="26">
        <v>7.4261701929708011</v>
      </c>
      <c r="I193" s="26">
        <v>5.0632978588437281</v>
      </c>
      <c r="J193">
        <v>1</v>
      </c>
      <c r="K193" s="26">
        <v>26</v>
      </c>
      <c r="L193" s="26">
        <f t="shared" si="25"/>
        <v>2.9624960684073702</v>
      </c>
      <c r="M193" s="26" t="s">
        <v>265</v>
      </c>
      <c r="N193" s="26">
        <f t="shared" si="26"/>
        <v>7.5201823274956343</v>
      </c>
      <c r="O193" s="26">
        <f t="shared" si="33"/>
        <v>10.596620552380212</v>
      </c>
      <c r="P193" s="26">
        <f t="shared" si="34"/>
        <v>2.5067274424985446</v>
      </c>
      <c r="Q193" s="26">
        <f t="shared" si="35"/>
        <v>1.7091323471580988</v>
      </c>
      <c r="R193">
        <v>0.33755319058958189</v>
      </c>
      <c r="T193" s="5" t="s">
        <v>265</v>
      </c>
      <c r="U193">
        <f t="shared" si="27"/>
        <v>1.0860321793404939</v>
      </c>
      <c r="V193">
        <f t="shared" si="28"/>
        <v>3.1036225626859317</v>
      </c>
      <c r="W193">
        <f t="shared" si="29"/>
        <v>3.4465673138127619</v>
      </c>
      <c r="X193">
        <f t="shared" si="30"/>
        <v>2.0050102740178217</v>
      </c>
      <c r="Y193">
        <f t="shared" si="31"/>
        <v>1.6220180217617162</v>
      </c>
      <c r="Z193">
        <f t="shared" si="32"/>
        <v>0</v>
      </c>
    </row>
    <row r="194" spans="1:26" x14ac:dyDescent="0.25">
      <c r="A194" s="10" t="s">
        <v>297</v>
      </c>
      <c r="B194" s="9" t="s">
        <v>436</v>
      </c>
      <c r="C194" s="9" t="s">
        <v>396</v>
      </c>
      <c r="D194" t="s">
        <v>266</v>
      </c>
      <c r="E194" s="5" t="s">
        <v>413</v>
      </c>
      <c r="F194">
        <v>21.247343806890754</v>
      </c>
      <c r="G194">
        <v>30.218444525355739</v>
      </c>
      <c r="H194">
        <v>6.8463663377759092</v>
      </c>
      <c r="I194">
        <v>4.7216319570868341</v>
      </c>
      <c r="J194">
        <v>3</v>
      </c>
      <c r="K194">
        <v>76</v>
      </c>
      <c r="L194" s="26">
        <f t="shared" si="25"/>
        <v>4.2358235842548932</v>
      </c>
      <c r="M194" t="s">
        <v>266</v>
      </c>
      <c r="N194" s="26">
        <f t="shared" si="26"/>
        <v>5.016106876091321</v>
      </c>
      <c r="O194" s="26">
        <f t="shared" si="33"/>
        <v>7.1340186682187676</v>
      </c>
      <c r="P194" s="26">
        <f t="shared" si="34"/>
        <v>1.6163011045183144</v>
      </c>
      <c r="Q194" s="26">
        <f t="shared" si="35"/>
        <v>1.1146904169091825</v>
      </c>
      <c r="R194">
        <v>0.70824479356302517</v>
      </c>
      <c r="T194" s="5" t="s">
        <v>266</v>
      </c>
      <c r="U194">
        <f t="shared" si="27"/>
        <v>1.4435777800954437</v>
      </c>
      <c r="V194">
        <f t="shared" si="28"/>
        <v>3.0562318902348213</v>
      </c>
      <c r="W194">
        <f t="shared" si="29"/>
        <v>3.4084524838241737</v>
      </c>
      <c r="X194">
        <f t="shared" si="30"/>
        <v>1.9237180498910302</v>
      </c>
      <c r="Y194">
        <f t="shared" si="31"/>
        <v>1.5521544934585474</v>
      </c>
      <c r="Z194">
        <f t="shared" si="32"/>
        <v>1.0986122886681098</v>
      </c>
    </row>
    <row r="195" spans="1:26" x14ac:dyDescent="0.25">
      <c r="A195" s="9" t="s">
        <v>296</v>
      </c>
      <c r="B195" s="9" t="s">
        <v>436</v>
      </c>
      <c r="C195" s="9" t="s">
        <v>396</v>
      </c>
      <c r="D195" s="26" t="s">
        <v>267</v>
      </c>
      <c r="E195" s="5" t="s">
        <v>413</v>
      </c>
      <c r="F195" s="26">
        <v>22.217213239425185</v>
      </c>
      <c r="G195" s="26">
        <v>30.058582618045836</v>
      </c>
      <c r="H195" s="26">
        <v>7.0572324407585878</v>
      </c>
      <c r="I195" s="26">
        <v>3.9206846893103267</v>
      </c>
      <c r="J195">
        <v>3</v>
      </c>
      <c r="K195" s="26">
        <v>56</v>
      </c>
      <c r="L195" s="26">
        <f t="shared" si="25"/>
        <v>3.8258623655447783</v>
      </c>
      <c r="M195" s="26" t="s">
        <v>267</v>
      </c>
      <c r="N195" s="26">
        <f t="shared" si="26"/>
        <v>5.8071125191304667</v>
      </c>
      <c r="O195" s="26">
        <f t="shared" si="33"/>
        <v>7.8566816435294546</v>
      </c>
      <c r="P195" s="26">
        <f t="shared" si="34"/>
        <v>1.8446122119590893</v>
      </c>
      <c r="Q195" s="26">
        <f t="shared" si="35"/>
        <v>1.0247845621994942</v>
      </c>
      <c r="R195">
        <v>0.78413693786206529</v>
      </c>
      <c r="T195" s="5" t="s">
        <v>267</v>
      </c>
      <c r="U195">
        <f t="shared" si="27"/>
        <v>1.3417838969117164</v>
      </c>
      <c r="V195">
        <f t="shared" si="28"/>
        <v>3.1008673595786003</v>
      </c>
      <c r="W195">
        <f t="shared" si="29"/>
        <v>3.4031482314515338</v>
      </c>
      <c r="X195">
        <f t="shared" si="30"/>
        <v>1.9540529690926127</v>
      </c>
      <c r="Y195">
        <f t="shared" si="31"/>
        <v>1.3662663041904937</v>
      </c>
      <c r="Z195">
        <f t="shared" si="32"/>
        <v>1.0986122886681098</v>
      </c>
    </row>
    <row r="196" spans="1:26" x14ac:dyDescent="0.25">
      <c r="A196" s="10" t="s">
        <v>297</v>
      </c>
      <c r="B196" s="9" t="s">
        <v>436</v>
      </c>
      <c r="C196" s="9" t="s">
        <v>396</v>
      </c>
      <c r="D196" t="s">
        <v>377</v>
      </c>
      <c r="E196" s="5" t="s">
        <v>416</v>
      </c>
      <c r="F196">
        <v>42.77029467144709</v>
      </c>
      <c r="G196">
        <v>31.896490941418168</v>
      </c>
      <c r="H196">
        <v>9.0615031083574351</v>
      </c>
      <c r="I196">
        <v>5.4369018650144607</v>
      </c>
      <c r="J196">
        <v>1</v>
      </c>
      <c r="K196">
        <v>21</v>
      </c>
      <c r="L196" s="26">
        <f t="shared" ref="L196:L237" si="36">K196^(1/3)</f>
        <v>2.7589241763811208</v>
      </c>
      <c r="M196" t="s">
        <v>377</v>
      </c>
      <c r="N196" s="26">
        <f t="shared" ref="N196:N238" si="37">F196/$L196</f>
        <v>15.502526324427249</v>
      </c>
      <c r="O196" s="26">
        <f t="shared" si="33"/>
        <v>11.561206072454219</v>
      </c>
      <c r="P196" s="26">
        <f t="shared" si="34"/>
        <v>3.284433543310858</v>
      </c>
      <c r="Q196" s="26">
        <f t="shared" si="35"/>
        <v>1.9706601259865146</v>
      </c>
      <c r="R196">
        <v>0.36246012433429736</v>
      </c>
      <c r="T196" s="5" t="s">
        <v>377</v>
      </c>
      <c r="U196">
        <f t="shared" ref="U196:U238" si="38">LN(L196)</f>
        <v>1.0148408125744743</v>
      </c>
      <c r="V196">
        <f t="shared" ref="V196:V238" si="39">LN(F196)</f>
        <v>3.7558438118911903</v>
      </c>
      <c r="W196">
        <f t="shared" ref="W196:W238" si="40">LN(G196)</f>
        <v>3.4624960019037321</v>
      </c>
      <c r="X196">
        <f t="shared" ref="X196:X238" si="41">LN(H196)</f>
        <v>2.2040350122937267</v>
      </c>
      <c r="Y196">
        <f t="shared" ref="Y196:Y238" si="42">LN(I196)</f>
        <v>1.6932093885277357</v>
      </c>
      <c r="Z196">
        <f t="shared" ref="Z196:Z238" si="43">LN(J196)</f>
        <v>0</v>
      </c>
    </row>
    <row r="197" spans="1:26" x14ac:dyDescent="0.25">
      <c r="A197" s="10" t="s">
        <v>297</v>
      </c>
      <c r="B197" s="9" t="s">
        <v>436</v>
      </c>
      <c r="C197" s="9" t="s">
        <v>396</v>
      </c>
      <c r="D197" t="s">
        <v>378</v>
      </c>
      <c r="E197" s="5" t="s">
        <v>416</v>
      </c>
      <c r="F197">
        <v>45.414075615283522</v>
      </c>
      <c r="G197">
        <v>32.37439053762786</v>
      </c>
      <c r="H197">
        <v>9.8921748864974006</v>
      </c>
      <c r="I197">
        <v>4.4964431302260914</v>
      </c>
      <c r="J197">
        <v>1</v>
      </c>
      <c r="K197">
        <v>11</v>
      </c>
      <c r="L197" s="26">
        <f t="shared" si="36"/>
        <v>2.2239800905693157</v>
      </c>
      <c r="M197" t="s">
        <v>378</v>
      </c>
      <c r="N197" s="26">
        <f t="shared" si="37"/>
        <v>20.420180831590987</v>
      </c>
      <c r="O197" s="26">
        <f t="shared" si="33"/>
        <v>14.556960592817337</v>
      </c>
      <c r="P197" s="26">
        <f t="shared" si="34"/>
        <v>4.4479601811386305</v>
      </c>
      <c r="Q197" s="26">
        <f t="shared" si="35"/>
        <v>2.0218000823357412</v>
      </c>
      <c r="R197">
        <v>0.44964431302260915</v>
      </c>
      <c r="T197" s="5" t="s">
        <v>378</v>
      </c>
      <c r="U197">
        <f t="shared" si="38"/>
        <v>0.79929842426612363</v>
      </c>
      <c r="V197">
        <f t="shared" si="39"/>
        <v>3.8158220925751358</v>
      </c>
      <c r="W197">
        <f t="shared" si="40"/>
        <v>3.4773676947499319</v>
      </c>
      <c r="X197">
        <f t="shared" si="41"/>
        <v>2.2917440290921922</v>
      </c>
      <c r="Y197">
        <f t="shared" si="42"/>
        <v>1.503286668727922</v>
      </c>
      <c r="Z197">
        <f t="shared" si="43"/>
        <v>0</v>
      </c>
    </row>
    <row r="198" spans="1:26" x14ac:dyDescent="0.25">
      <c r="A198" s="9" t="s">
        <v>296</v>
      </c>
      <c r="B198" s="9" t="s">
        <v>436</v>
      </c>
      <c r="C198" s="9" t="s">
        <v>396</v>
      </c>
      <c r="D198" s="26" t="s">
        <v>268</v>
      </c>
      <c r="E198" s="5" t="s">
        <v>426</v>
      </c>
      <c r="F198" s="26">
        <v>29.467854159901975</v>
      </c>
      <c r="G198" s="26">
        <v>29.467854159901975</v>
      </c>
      <c r="H198" s="26">
        <v>8.6670159293829343</v>
      </c>
      <c r="I198" s="26">
        <v>5.8935708319803952</v>
      </c>
      <c r="J198">
        <v>1</v>
      </c>
      <c r="K198" s="26">
        <v>24</v>
      </c>
      <c r="L198" s="26">
        <f t="shared" si="36"/>
        <v>2.8844991406148166</v>
      </c>
      <c r="M198" s="26" t="s">
        <v>268</v>
      </c>
      <c r="N198" s="26">
        <f t="shared" si="37"/>
        <v>10.215934456344144</v>
      </c>
      <c r="O198" s="26">
        <f t="shared" si="33"/>
        <v>10.215934456344144</v>
      </c>
      <c r="P198" s="26">
        <f t="shared" si="34"/>
        <v>3.0046866048071013</v>
      </c>
      <c r="Q198" s="26">
        <f t="shared" si="35"/>
        <v>2.0431868912688289</v>
      </c>
      <c r="R198">
        <v>0.34668063717531739</v>
      </c>
      <c r="T198" s="5" t="s">
        <v>268</v>
      </c>
      <c r="U198">
        <f t="shared" si="38"/>
        <v>1.0593512767826485</v>
      </c>
      <c r="V198">
        <f t="shared" si="39"/>
        <v>3.3832999797076679</v>
      </c>
      <c r="W198">
        <f t="shared" si="40"/>
        <v>3.3832999797076679</v>
      </c>
      <c r="X198">
        <f t="shared" si="41"/>
        <v>2.1595245480855523</v>
      </c>
      <c r="Y198">
        <f t="shared" si="42"/>
        <v>1.7738620672735677</v>
      </c>
      <c r="Z198">
        <f t="shared" si="43"/>
        <v>0</v>
      </c>
    </row>
    <row r="199" spans="1:26" x14ac:dyDescent="0.25">
      <c r="A199" s="9" t="s">
        <v>296</v>
      </c>
      <c r="B199" s="9" t="s">
        <v>436</v>
      </c>
      <c r="C199" s="9" t="s">
        <v>396</v>
      </c>
      <c r="D199" s="26" t="s">
        <v>269</v>
      </c>
      <c r="E199" s="5" t="s">
        <v>411</v>
      </c>
      <c r="F199" s="26">
        <v>29.240041774880012</v>
      </c>
      <c r="G199" s="26">
        <v>35.442474878642443</v>
      </c>
      <c r="H199" s="26">
        <v>8.8606187196606108</v>
      </c>
      <c r="I199" s="26">
        <v>6.6454640397454572</v>
      </c>
      <c r="J199">
        <v>1</v>
      </c>
      <c r="K199" s="26">
        <v>11.5</v>
      </c>
      <c r="L199" s="26">
        <f t="shared" si="36"/>
        <v>2.2571787177370006</v>
      </c>
      <c r="M199" s="26" t="s">
        <v>269</v>
      </c>
      <c r="N199" s="26">
        <f t="shared" si="37"/>
        <v>12.954243075708005</v>
      </c>
      <c r="O199" s="26">
        <f t="shared" si="33"/>
        <v>15.702112819040007</v>
      </c>
      <c r="P199" s="26">
        <f t="shared" si="34"/>
        <v>3.9255282047600017</v>
      </c>
      <c r="Q199" s="26">
        <f t="shared" si="35"/>
        <v>2.9441461535700011</v>
      </c>
      <c r="R199">
        <v>0.4430309359830305</v>
      </c>
      <c r="T199" s="5" t="s">
        <v>269</v>
      </c>
      <c r="U199">
        <f t="shared" si="38"/>
        <v>0.81411567845640143</v>
      </c>
      <c r="V199">
        <f t="shared" si="39"/>
        <v>3.3755390635700242</v>
      </c>
      <c r="W199">
        <f t="shared" si="40"/>
        <v>3.5679109562174802</v>
      </c>
      <c r="X199">
        <f t="shared" si="41"/>
        <v>2.1816165950975894</v>
      </c>
      <c r="Y199">
        <f t="shared" si="42"/>
        <v>1.8939345226458086</v>
      </c>
      <c r="Z199">
        <f t="shared" si="43"/>
        <v>0</v>
      </c>
    </row>
    <row r="200" spans="1:26" x14ac:dyDescent="0.25">
      <c r="A200" s="10" t="s">
        <v>297</v>
      </c>
      <c r="B200" s="9" t="s">
        <v>436</v>
      </c>
      <c r="C200" s="9" t="s">
        <v>396</v>
      </c>
      <c r="D200" t="s">
        <v>270</v>
      </c>
      <c r="E200" s="5" t="s">
        <v>408</v>
      </c>
      <c r="F200">
        <v>27.662617752350688</v>
      </c>
      <c r="G200">
        <v>27.991934630354862</v>
      </c>
      <c r="H200">
        <v>8.2329219501043713</v>
      </c>
      <c r="I200">
        <v>4.9397531700626223</v>
      </c>
      <c r="J200">
        <v>1</v>
      </c>
      <c r="K200">
        <v>28</v>
      </c>
      <c r="L200" s="26">
        <f t="shared" si="36"/>
        <v>3.0365889718756618</v>
      </c>
      <c r="M200" t="s">
        <v>270</v>
      </c>
      <c r="N200" s="26">
        <f t="shared" si="37"/>
        <v>9.1097669156269916</v>
      </c>
      <c r="O200" s="26">
        <f t="shared" si="33"/>
        <v>9.2182165217654095</v>
      </c>
      <c r="P200" s="26">
        <f t="shared" si="34"/>
        <v>2.7112401534604142</v>
      </c>
      <c r="Q200" s="26">
        <f t="shared" si="35"/>
        <v>1.6267440920762484</v>
      </c>
      <c r="R200">
        <v>0.32931687800417481</v>
      </c>
      <c r="T200" s="5" t="s">
        <v>270</v>
      </c>
      <c r="U200">
        <f t="shared" si="38"/>
        <v>1.1107348367250678</v>
      </c>
      <c r="V200">
        <f t="shared" si="39"/>
        <v>3.320081962118246</v>
      </c>
      <c r="W200">
        <f t="shared" si="40"/>
        <v>3.3319164197652489</v>
      </c>
      <c r="X200">
        <f t="shared" si="41"/>
        <v>2.1081409881431332</v>
      </c>
      <c r="Y200">
        <f t="shared" si="42"/>
        <v>1.5973153643771423</v>
      </c>
      <c r="Z200">
        <f t="shared" si="43"/>
        <v>0</v>
      </c>
    </row>
    <row r="201" spans="1:26" x14ac:dyDescent="0.25">
      <c r="A201" s="10" t="s">
        <v>297</v>
      </c>
      <c r="B201" s="9" t="s">
        <v>436</v>
      </c>
      <c r="C201" s="9" t="s">
        <v>396</v>
      </c>
      <c r="D201" t="s">
        <v>271</v>
      </c>
      <c r="E201" s="5" t="s">
        <v>409</v>
      </c>
      <c r="F201">
        <v>19.418213438592176</v>
      </c>
      <c r="G201">
        <v>32.151468152423114</v>
      </c>
      <c r="H201">
        <v>6.6849587247612412</v>
      </c>
      <c r="I201">
        <v>3.5016450463035071</v>
      </c>
      <c r="J201">
        <v>1</v>
      </c>
      <c r="K201">
        <v>31</v>
      </c>
      <c r="L201" s="26">
        <f t="shared" si="36"/>
        <v>3.1413806523913927</v>
      </c>
      <c r="M201" t="s">
        <v>271</v>
      </c>
      <c r="N201" s="26">
        <f t="shared" si="37"/>
        <v>6.1814264450282259</v>
      </c>
      <c r="O201" s="26">
        <f t="shared" si="33"/>
        <v>10.23482083521067</v>
      </c>
      <c r="P201" s="26">
        <f t="shared" si="34"/>
        <v>2.1280320548457827</v>
      </c>
      <c r="Q201" s="26">
        <f t="shared" si="35"/>
        <v>1.1146834573001718</v>
      </c>
      <c r="R201">
        <v>0.31833136784577337</v>
      </c>
      <c r="T201" s="5" t="s">
        <v>271</v>
      </c>
      <c r="U201">
        <f t="shared" si="38"/>
        <v>1.1446624014950486</v>
      </c>
      <c r="V201">
        <f t="shared" si="39"/>
        <v>2.9662114626782627</v>
      </c>
      <c r="W201">
        <f t="shared" si="40"/>
        <v>3.4704581153462111</v>
      </c>
      <c r="X201">
        <f t="shared" si="41"/>
        <v>1.8998600362283744</v>
      </c>
      <c r="Y201">
        <f t="shared" si="42"/>
        <v>1.2532328713033218</v>
      </c>
      <c r="Z201">
        <f t="shared" si="43"/>
        <v>0</v>
      </c>
    </row>
    <row r="202" spans="1:26" x14ac:dyDescent="0.25">
      <c r="A202" s="9" t="s">
        <v>296</v>
      </c>
      <c r="B202" s="9" t="s">
        <v>436</v>
      </c>
      <c r="C202" s="9" t="s">
        <v>396</v>
      </c>
      <c r="D202" s="26" t="s">
        <v>272</v>
      </c>
      <c r="E202" s="5" t="s">
        <v>426</v>
      </c>
      <c r="F202" s="26">
        <v>27.991904767439419</v>
      </c>
      <c r="G202" s="26">
        <v>30.921290150078427</v>
      </c>
      <c r="H202" s="26">
        <v>8.1371816184416907</v>
      </c>
      <c r="I202" s="26">
        <v>5.5332835005403496</v>
      </c>
      <c r="J202">
        <v>2</v>
      </c>
      <c r="K202" s="26">
        <v>29</v>
      </c>
      <c r="L202" s="26">
        <f t="shared" si="36"/>
        <v>3.0723168256858471</v>
      </c>
      <c r="M202" s="26" t="s">
        <v>272</v>
      </c>
      <c r="N202" s="26">
        <f t="shared" si="37"/>
        <v>9.1110085175511344</v>
      </c>
      <c r="O202" s="26">
        <f t="shared" si="33"/>
        <v>10.064486153108811</v>
      </c>
      <c r="P202" s="26">
        <f t="shared" si="34"/>
        <v>2.6485489876602135</v>
      </c>
      <c r="Q202" s="26">
        <f t="shared" si="35"/>
        <v>1.8010133116089451</v>
      </c>
      <c r="R202">
        <v>0.6509745294753353</v>
      </c>
      <c r="T202" s="5" t="s">
        <v>272</v>
      </c>
      <c r="U202">
        <f t="shared" si="38"/>
        <v>1.1224319433288246</v>
      </c>
      <c r="V202">
        <f t="shared" si="39"/>
        <v>3.3319153529246832</v>
      </c>
      <c r="W202">
        <f t="shared" si="40"/>
        <v>3.4314449482717162</v>
      </c>
      <c r="X202">
        <f t="shared" si="41"/>
        <v>2.096443881539376</v>
      </c>
      <c r="Y202">
        <f t="shared" si="42"/>
        <v>1.7107814007273914</v>
      </c>
      <c r="Z202">
        <f t="shared" si="43"/>
        <v>0.69314718055994529</v>
      </c>
    </row>
    <row r="203" spans="1:26" x14ac:dyDescent="0.25">
      <c r="A203" s="9" t="s">
        <v>296</v>
      </c>
      <c r="B203" s="9" t="s">
        <v>436</v>
      </c>
      <c r="C203" s="9" t="s">
        <v>396</v>
      </c>
      <c r="D203" s="26" t="s">
        <v>273</v>
      </c>
      <c r="E203" s="5" t="s">
        <v>413</v>
      </c>
      <c r="F203" s="26">
        <v>23.250000000000004</v>
      </c>
      <c r="G203" s="26">
        <v>33.000000000000007</v>
      </c>
      <c r="H203" s="26">
        <v>7.0000000000000018</v>
      </c>
      <c r="I203" s="26">
        <v>4.2500000000000009</v>
      </c>
      <c r="J203">
        <v>3</v>
      </c>
      <c r="K203" s="26">
        <v>64</v>
      </c>
      <c r="L203" s="26">
        <f t="shared" si="36"/>
        <v>3.9999999999999991</v>
      </c>
      <c r="M203" s="26" t="s">
        <v>273</v>
      </c>
      <c r="N203" s="26">
        <f t="shared" si="37"/>
        <v>5.8125000000000018</v>
      </c>
      <c r="O203" s="26">
        <f t="shared" si="33"/>
        <v>8.2500000000000036</v>
      </c>
      <c r="P203" s="26">
        <f t="shared" si="34"/>
        <v>1.7500000000000009</v>
      </c>
      <c r="Q203" s="26">
        <f t="shared" si="35"/>
        <v>1.0625000000000004</v>
      </c>
      <c r="R203">
        <v>0.75000000000000022</v>
      </c>
      <c r="T203" s="5" t="s">
        <v>273</v>
      </c>
      <c r="U203">
        <f t="shared" si="38"/>
        <v>1.3862943611198904</v>
      </c>
      <c r="V203">
        <f t="shared" si="39"/>
        <v>3.1463051320333655</v>
      </c>
      <c r="W203">
        <f t="shared" si="40"/>
        <v>3.4965075614664802</v>
      </c>
      <c r="X203">
        <f t="shared" si="41"/>
        <v>1.9459101490553135</v>
      </c>
      <c r="Y203">
        <f t="shared" si="42"/>
        <v>1.4469189829363256</v>
      </c>
      <c r="Z203">
        <f t="shared" si="43"/>
        <v>1.0986122886681098</v>
      </c>
    </row>
    <row r="204" spans="1:26" x14ac:dyDescent="0.25">
      <c r="A204" s="9" t="s">
        <v>296</v>
      </c>
      <c r="B204" s="9" t="s">
        <v>436</v>
      </c>
      <c r="C204" s="9" t="s">
        <v>397</v>
      </c>
      <c r="D204" s="26" t="s">
        <v>274</v>
      </c>
      <c r="E204" s="5" t="s">
        <v>413</v>
      </c>
      <c r="F204" s="26">
        <v>20.887929555794702</v>
      </c>
      <c r="G204" s="26">
        <v>33.115010271381848</v>
      </c>
      <c r="H204" s="26">
        <v>6.877732902517768</v>
      </c>
      <c r="I204" s="26">
        <v>4.5851552683451793</v>
      </c>
      <c r="J204">
        <v>3</v>
      </c>
      <c r="K204" s="26">
        <v>60.5</v>
      </c>
      <c r="L204" s="26">
        <f t="shared" si="36"/>
        <v>3.925712205269845</v>
      </c>
      <c r="M204" s="26" t="s">
        <v>274</v>
      </c>
      <c r="N204" s="26">
        <f t="shared" si="37"/>
        <v>5.3208000137541696</v>
      </c>
      <c r="O204" s="26">
        <f t="shared" si="33"/>
        <v>8.4354146559517336</v>
      </c>
      <c r="P204" s="26">
        <f t="shared" si="34"/>
        <v>1.751970736236129</v>
      </c>
      <c r="Q204" s="26">
        <f t="shared" si="35"/>
        <v>1.1679804908240863</v>
      </c>
      <c r="R204">
        <v>0.76419254472419651</v>
      </c>
      <c r="T204" s="5" t="s">
        <v>274</v>
      </c>
      <c r="U204">
        <f t="shared" si="38"/>
        <v>1.3675477883455986</v>
      </c>
      <c r="V204">
        <f t="shared" si="39"/>
        <v>3.0391714589186543</v>
      </c>
      <c r="W204">
        <f t="shared" si="40"/>
        <v>3.499986662109984</v>
      </c>
      <c r="X204">
        <f t="shared" si="41"/>
        <v>1.9282890776587305</v>
      </c>
      <c r="Y204">
        <f t="shared" si="42"/>
        <v>1.5228239695505661</v>
      </c>
      <c r="Z204">
        <f t="shared" si="43"/>
        <v>1.0986122886681098</v>
      </c>
    </row>
    <row r="205" spans="1:26" x14ac:dyDescent="0.25">
      <c r="A205" s="9" t="s">
        <v>297</v>
      </c>
      <c r="B205" s="9" t="s">
        <v>437</v>
      </c>
      <c r="C205" s="9" t="s">
        <v>397</v>
      </c>
      <c r="D205" t="s">
        <v>275</v>
      </c>
      <c r="E205" s="5" t="s">
        <v>417</v>
      </c>
      <c r="F205">
        <v>46.320345835685494</v>
      </c>
      <c r="G205">
        <v>34.470955040510134</v>
      </c>
      <c r="H205">
        <v>7.1096344771052156</v>
      </c>
      <c r="I205">
        <v>6.463304070095651</v>
      </c>
      <c r="J205">
        <v>3</v>
      </c>
      <c r="K205">
        <v>100</v>
      </c>
      <c r="L205" s="26">
        <f t="shared" si="36"/>
        <v>4.6415888336127793</v>
      </c>
      <c r="M205" t="s">
        <v>275</v>
      </c>
      <c r="N205" s="26">
        <f t="shared" si="37"/>
        <v>9.979415992267473</v>
      </c>
      <c r="O205" s="26">
        <f t="shared" si="33"/>
        <v>7.426542133780444</v>
      </c>
      <c r="P205" s="26">
        <f t="shared" si="34"/>
        <v>1.5317243150922168</v>
      </c>
      <c r="Q205" s="26">
        <f t="shared" si="35"/>
        <v>1.3924766500838335</v>
      </c>
      <c r="R205">
        <v>0.64633040700956501</v>
      </c>
      <c r="T205" s="5" t="s">
        <v>275</v>
      </c>
      <c r="U205">
        <f t="shared" si="38"/>
        <v>1.5350567286626973</v>
      </c>
      <c r="V205">
        <f t="shared" si="39"/>
        <v>3.8355812994649656</v>
      </c>
      <c r="W205">
        <f t="shared" si="40"/>
        <v>3.5401170865711298</v>
      </c>
      <c r="X205">
        <f t="shared" si="41"/>
        <v>1.961450832803783</v>
      </c>
      <c r="Y205">
        <f t="shared" si="42"/>
        <v>1.8661406529994582</v>
      </c>
      <c r="Z205">
        <f t="shared" si="43"/>
        <v>1.0986122886681098</v>
      </c>
    </row>
    <row r="206" spans="1:26" x14ac:dyDescent="0.25">
      <c r="A206" s="9" t="s">
        <v>297</v>
      </c>
      <c r="B206" s="9" t="s">
        <v>437</v>
      </c>
      <c r="C206" s="9" t="s">
        <v>397</v>
      </c>
      <c r="D206" t="s">
        <v>276</v>
      </c>
      <c r="E206" s="5" t="s">
        <v>417</v>
      </c>
      <c r="F206">
        <v>45.243128490669555</v>
      </c>
      <c r="G206">
        <v>34.470955040510134</v>
      </c>
      <c r="H206">
        <v>7.1096344771052156</v>
      </c>
      <c r="I206">
        <v>6.463304070095651</v>
      </c>
      <c r="J206">
        <v>3</v>
      </c>
      <c r="K206">
        <v>100</v>
      </c>
      <c r="L206" s="26">
        <f t="shared" si="36"/>
        <v>4.6415888336127793</v>
      </c>
      <c r="M206" t="s">
        <v>276</v>
      </c>
      <c r="N206" s="26">
        <f t="shared" si="37"/>
        <v>9.7473365505868337</v>
      </c>
      <c r="O206" s="26">
        <f t="shared" si="33"/>
        <v>7.426542133780444</v>
      </c>
      <c r="P206" s="26">
        <f t="shared" si="34"/>
        <v>1.5317243150922168</v>
      </c>
      <c r="Q206" s="26">
        <f t="shared" si="35"/>
        <v>1.3924766500838335</v>
      </c>
      <c r="R206">
        <v>0.64633040700956501</v>
      </c>
      <c r="T206" s="5" t="s">
        <v>276</v>
      </c>
      <c r="U206">
        <f t="shared" si="38"/>
        <v>1.5350567286626973</v>
      </c>
      <c r="V206">
        <f t="shared" si="39"/>
        <v>3.8120508020547716</v>
      </c>
      <c r="W206">
        <f t="shared" si="40"/>
        <v>3.5401170865711298</v>
      </c>
      <c r="X206">
        <f t="shared" si="41"/>
        <v>1.961450832803783</v>
      </c>
      <c r="Y206">
        <f t="shared" si="42"/>
        <v>1.8661406529994582</v>
      </c>
      <c r="Z206">
        <f t="shared" si="43"/>
        <v>1.0986122886681098</v>
      </c>
    </row>
    <row r="207" spans="1:26" x14ac:dyDescent="0.25">
      <c r="A207" s="9" t="s">
        <v>297</v>
      </c>
      <c r="B207" s="9" t="s">
        <v>437</v>
      </c>
      <c r="C207" s="9" t="s">
        <v>397</v>
      </c>
      <c r="D207" t="s">
        <v>277</v>
      </c>
      <c r="E207" s="5" t="s">
        <v>417</v>
      </c>
      <c r="F207">
        <v>38.585307774940432</v>
      </c>
      <c r="G207">
        <v>30.868246219952347</v>
      </c>
      <c r="H207">
        <v>5.1447077033253912</v>
      </c>
      <c r="I207">
        <v>4.7588546255759869</v>
      </c>
      <c r="J207">
        <v>3</v>
      </c>
      <c r="K207">
        <v>470</v>
      </c>
      <c r="L207" s="26">
        <f t="shared" si="36"/>
        <v>7.7749800973425858</v>
      </c>
      <c r="M207" t="s">
        <v>277</v>
      </c>
      <c r="N207" s="26">
        <f t="shared" si="37"/>
        <v>4.9627532536229291</v>
      </c>
      <c r="O207" s="26">
        <f t="shared" si="33"/>
        <v>3.9702026028983433</v>
      </c>
      <c r="P207" s="26">
        <f t="shared" si="34"/>
        <v>0.66170043381639054</v>
      </c>
      <c r="Q207" s="26">
        <f t="shared" si="35"/>
        <v>0.61207290128016123</v>
      </c>
      <c r="R207">
        <v>0.38585307774940431</v>
      </c>
      <c r="T207" s="5" t="s">
        <v>277</v>
      </c>
      <c r="U207">
        <f t="shared" si="38"/>
        <v>2.0509108982347013</v>
      </c>
      <c r="V207">
        <f t="shared" si="39"/>
        <v>3.6528715764214996</v>
      </c>
      <c r="W207">
        <f t="shared" si="40"/>
        <v>3.4297280251072899</v>
      </c>
      <c r="X207">
        <f t="shared" si="41"/>
        <v>1.637968555879235</v>
      </c>
      <c r="Y207">
        <f t="shared" si="42"/>
        <v>1.5600070144095233</v>
      </c>
      <c r="Z207">
        <f t="shared" si="43"/>
        <v>1.0986122886681098</v>
      </c>
    </row>
    <row r="208" spans="1:26" x14ac:dyDescent="0.25">
      <c r="A208" s="9" t="s">
        <v>297</v>
      </c>
      <c r="B208" s="9" t="s">
        <v>437</v>
      </c>
      <c r="C208" s="9" t="s">
        <v>397</v>
      </c>
      <c r="D208" t="s">
        <v>278</v>
      </c>
      <c r="E208" s="5" t="s">
        <v>417</v>
      </c>
      <c r="F208">
        <v>45.243128490669555</v>
      </c>
      <c r="G208">
        <v>40.934259110605787</v>
      </c>
      <c r="H208">
        <v>8.6177387601275335</v>
      </c>
      <c r="I208">
        <v>6.463304070095651</v>
      </c>
      <c r="J208">
        <v>2</v>
      </c>
      <c r="K208">
        <v>100</v>
      </c>
      <c r="L208" s="26">
        <f t="shared" si="36"/>
        <v>4.6415888336127793</v>
      </c>
      <c r="M208" t="s">
        <v>278</v>
      </c>
      <c r="N208" s="26">
        <f t="shared" si="37"/>
        <v>9.7473365505868337</v>
      </c>
      <c r="O208" s="26">
        <f t="shared" si="33"/>
        <v>8.8190187838642782</v>
      </c>
      <c r="P208" s="26">
        <f t="shared" si="34"/>
        <v>1.856635533445111</v>
      </c>
      <c r="Q208" s="26">
        <f t="shared" si="35"/>
        <v>1.3924766500838335</v>
      </c>
      <c r="R208">
        <v>0.43088693800637673</v>
      </c>
      <c r="T208" s="5" t="s">
        <v>278</v>
      </c>
      <c r="U208">
        <f t="shared" si="38"/>
        <v>1.5350567286626973</v>
      </c>
      <c r="V208">
        <f t="shared" si="39"/>
        <v>3.8120508020547716</v>
      </c>
      <c r="W208">
        <f t="shared" si="40"/>
        <v>3.7119673434977889</v>
      </c>
      <c r="X208">
        <f t="shared" si="41"/>
        <v>2.153822725451239</v>
      </c>
      <c r="Y208">
        <f t="shared" si="42"/>
        <v>1.8661406529994582</v>
      </c>
      <c r="Z208">
        <f t="shared" si="43"/>
        <v>0.69314718055994529</v>
      </c>
    </row>
    <row r="209" spans="1:26" x14ac:dyDescent="0.25">
      <c r="A209" s="9" t="s">
        <v>297</v>
      </c>
      <c r="B209" s="9" t="s">
        <v>437</v>
      </c>
      <c r="C209" s="9" t="s">
        <v>397</v>
      </c>
      <c r="D209" t="s">
        <v>279</v>
      </c>
      <c r="E209" s="5" t="s">
        <v>426</v>
      </c>
      <c r="F209">
        <v>29.28335601213956</v>
      </c>
      <c r="G209">
        <v>33.650172259563881</v>
      </c>
      <c r="H209">
        <v>7.1924032310518218</v>
      </c>
      <c r="I209">
        <v>4.1099447034581837</v>
      </c>
      <c r="J209">
        <v>3</v>
      </c>
      <c r="K209">
        <v>59</v>
      </c>
      <c r="L209" s="26">
        <f t="shared" si="36"/>
        <v>3.8929964158732604</v>
      </c>
      <c r="M209" t="s">
        <v>279</v>
      </c>
      <c r="N209" s="26">
        <f t="shared" si="37"/>
        <v>7.5220608713483346</v>
      </c>
      <c r="O209" s="26">
        <f t="shared" si="33"/>
        <v>8.6437717030406294</v>
      </c>
      <c r="P209" s="26">
        <f t="shared" si="34"/>
        <v>1.8475237227873103</v>
      </c>
      <c r="Q209" s="26">
        <f t="shared" si="35"/>
        <v>1.0557278415927487</v>
      </c>
      <c r="R209">
        <v>0.77061463189840951</v>
      </c>
      <c r="T209" s="5" t="s">
        <v>279</v>
      </c>
      <c r="U209">
        <f t="shared" si="38"/>
        <v>1.3591791479685731</v>
      </c>
      <c r="V209">
        <f t="shared" si="39"/>
        <v>3.3770193004259221</v>
      </c>
      <c r="W209">
        <f t="shared" si="40"/>
        <v>3.5160181752325785</v>
      </c>
      <c r="X209">
        <f t="shared" si="41"/>
        <v>1.9730253622066307</v>
      </c>
      <c r="Y209">
        <f t="shared" si="42"/>
        <v>1.4134095742712081</v>
      </c>
      <c r="Z209">
        <f t="shared" si="43"/>
        <v>1.0986122886681098</v>
      </c>
    </row>
    <row r="210" spans="1:26" x14ac:dyDescent="0.25">
      <c r="A210" s="9" t="s">
        <v>297</v>
      </c>
      <c r="B210" s="9" t="s">
        <v>437</v>
      </c>
      <c r="C210" s="9" t="s">
        <v>397</v>
      </c>
      <c r="D210" t="s">
        <v>280</v>
      </c>
      <c r="E210" s="5" t="s">
        <v>417</v>
      </c>
      <c r="F210">
        <v>36.413379644398198</v>
      </c>
      <c r="G210">
        <v>33.246998805754878</v>
      </c>
      <c r="H210">
        <v>6.8077188030831417</v>
      </c>
      <c r="I210">
        <v>7.1243568869474743</v>
      </c>
      <c r="J210">
        <v>3</v>
      </c>
      <c r="K210">
        <v>252</v>
      </c>
      <c r="L210" s="26">
        <f t="shared" si="36"/>
        <v>6.3163595976563789</v>
      </c>
      <c r="M210" t="s">
        <v>280</v>
      </c>
      <c r="N210" s="26">
        <f t="shared" si="37"/>
        <v>5.7649313788133618</v>
      </c>
      <c r="O210" s="26">
        <f t="shared" si="33"/>
        <v>5.2636329980469823</v>
      </c>
      <c r="P210" s="26">
        <f t="shared" si="34"/>
        <v>1.0777915186477154</v>
      </c>
      <c r="Q210" s="26">
        <f t="shared" si="35"/>
        <v>1.1279213567243536</v>
      </c>
      <c r="R210">
        <v>0.47495712579649829</v>
      </c>
      <c r="T210" s="5" t="s">
        <v>280</v>
      </c>
      <c r="U210">
        <f t="shared" si="38"/>
        <v>1.8431430291704745</v>
      </c>
      <c r="V210">
        <f t="shared" si="39"/>
        <v>3.5949362797527207</v>
      </c>
      <c r="W210">
        <f t="shared" si="40"/>
        <v>3.503964501546994</v>
      </c>
      <c r="X210">
        <f t="shared" si="41"/>
        <v>1.9180570865230879</v>
      </c>
      <c r="Y210">
        <f t="shared" si="42"/>
        <v>1.9635194605998454</v>
      </c>
      <c r="Z210">
        <f t="shared" si="43"/>
        <v>1.0986122886681098</v>
      </c>
    </row>
    <row r="211" spans="1:26" x14ac:dyDescent="0.25">
      <c r="A211" s="9" t="s">
        <v>297</v>
      </c>
      <c r="B211" s="9" t="s">
        <v>437</v>
      </c>
      <c r="C211" s="9" t="s">
        <v>396</v>
      </c>
      <c r="D211" t="s">
        <v>281</v>
      </c>
      <c r="E211" s="5" t="s">
        <v>426</v>
      </c>
      <c r="F211">
        <v>30.24147994534847</v>
      </c>
      <c r="G211">
        <v>32.788130888114658</v>
      </c>
      <c r="H211">
        <v>7.9582841961443345</v>
      </c>
      <c r="I211">
        <v>6.3666273569154672</v>
      </c>
      <c r="J211">
        <v>2.5</v>
      </c>
      <c r="K211">
        <v>31</v>
      </c>
      <c r="L211" s="26">
        <f t="shared" si="36"/>
        <v>3.1413806523913927</v>
      </c>
      <c r="M211" t="s">
        <v>281</v>
      </c>
      <c r="N211" s="26">
        <f t="shared" si="37"/>
        <v>9.6268116766833032</v>
      </c>
      <c r="O211" s="26">
        <f t="shared" ref="O211:O238" si="44">G211/$L211</f>
        <v>10.437490554719792</v>
      </c>
      <c r="P211" s="26">
        <f t="shared" ref="P211:P238" si="45">H211/$L211</f>
        <v>2.5333714938640268</v>
      </c>
      <c r="Q211" s="26">
        <f t="shared" ref="Q211:Q238" si="46">I211/$L211</f>
        <v>2.0266971950912214</v>
      </c>
      <c r="R211">
        <v>0.7958284196144334</v>
      </c>
      <c r="T211" s="5" t="s">
        <v>281</v>
      </c>
      <c r="U211">
        <f t="shared" si="38"/>
        <v>1.1446624014950486</v>
      </c>
      <c r="V211">
        <f t="shared" si="39"/>
        <v>3.4092144901054922</v>
      </c>
      <c r="W211">
        <f t="shared" si="40"/>
        <v>3.4900665867345873</v>
      </c>
      <c r="X211">
        <f t="shared" si="41"/>
        <v>2.074213423373152</v>
      </c>
      <c r="Y211">
        <f t="shared" si="42"/>
        <v>1.8510698720589422</v>
      </c>
      <c r="Z211">
        <f t="shared" si="43"/>
        <v>0.91629073187415511</v>
      </c>
    </row>
    <row r="212" spans="1:26" x14ac:dyDescent="0.25">
      <c r="A212" s="9" t="s">
        <v>297</v>
      </c>
      <c r="B212" s="9" t="s">
        <v>438</v>
      </c>
      <c r="C212" s="9" t="s">
        <v>397</v>
      </c>
      <c r="D212" t="s">
        <v>282</v>
      </c>
      <c r="E212" s="5" t="s">
        <v>420</v>
      </c>
      <c r="F212">
        <v>25.8283815228449</v>
      </c>
      <c r="G212">
        <v>32.442967034792986</v>
      </c>
      <c r="H212">
        <v>7.8745065618429582</v>
      </c>
      <c r="I212">
        <v>5.3546644620532113</v>
      </c>
      <c r="J212">
        <v>1.5</v>
      </c>
      <c r="K212">
        <v>32</v>
      </c>
      <c r="L212" s="26">
        <f t="shared" si="36"/>
        <v>3.1748021039363987</v>
      </c>
      <c r="M212" t="s">
        <v>282</v>
      </c>
      <c r="N212" s="26">
        <f t="shared" si="37"/>
        <v>8.1354303913370227</v>
      </c>
      <c r="O212" s="26">
        <f t="shared" si="44"/>
        <v>10.218894272045285</v>
      </c>
      <c r="P212" s="26">
        <f t="shared" si="45"/>
        <v>2.480314143700312</v>
      </c>
      <c r="Q212" s="26">
        <f t="shared" si="46"/>
        <v>1.6866136177162121</v>
      </c>
      <c r="R212">
        <v>0.47247039371057747</v>
      </c>
      <c r="T212" s="5" t="s">
        <v>282</v>
      </c>
      <c r="U212">
        <f t="shared" si="38"/>
        <v>1.1552453009332422</v>
      </c>
      <c r="V212">
        <f t="shared" si="39"/>
        <v>3.2514739463310107</v>
      </c>
      <c r="W212">
        <f t="shared" si="40"/>
        <v>3.4794836872963937</v>
      </c>
      <c r="X212">
        <f t="shared" si="41"/>
        <v>2.0636305239349588</v>
      </c>
      <c r="Y212">
        <f t="shared" si="42"/>
        <v>1.677968043122974</v>
      </c>
      <c r="Z212">
        <f t="shared" si="43"/>
        <v>0.40546510810816438</v>
      </c>
    </row>
    <row r="213" spans="1:26" x14ac:dyDescent="0.25">
      <c r="A213" s="9" t="s">
        <v>297</v>
      </c>
      <c r="B213" s="9" t="s">
        <v>438</v>
      </c>
      <c r="C213" s="9" t="s">
        <v>397</v>
      </c>
      <c r="D213" t="s">
        <v>379</v>
      </c>
      <c r="E213" s="5" t="s">
        <v>416</v>
      </c>
      <c r="F213">
        <v>37.10683107064628</v>
      </c>
      <c r="G213">
        <v>27.116530397779975</v>
      </c>
      <c r="H213">
        <v>7.4213662141292565</v>
      </c>
      <c r="I213">
        <v>4.5669945933103113</v>
      </c>
      <c r="J213">
        <v>2</v>
      </c>
      <c r="K213">
        <v>43</v>
      </c>
      <c r="L213" s="26">
        <f t="shared" si="36"/>
        <v>3.5033980603867239</v>
      </c>
      <c r="M213" t="s">
        <v>379</v>
      </c>
      <c r="N213" s="26">
        <f t="shared" si="37"/>
        <v>10.59166855465754</v>
      </c>
      <c r="O213" s="26">
        <f t="shared" si="44"/>
        <v>7.740065482249741</v>
      </c>
      <c r="P213" s="26">
        <f t="shared" si="45"/>
        <v>2.1183337109315081</v>
      </c>
      <c r="Q213" s="26">
        <f t="shared" si="46"/>
        <v>1.3035899759578511</v>
      </c>
      <c r="R213">
        <v>0.57087432416378892</v>
      </c>
      <c r="T213" s="5" t="s">
        <v>379</v>
      </c>
      <c r="U213">
        <f t="shared" si="38"/>
        <v>1.2537333718978541</v>
      </c>
      <c r="V213">
        <f t="shared" si="39"/>
        <v>3.6138010785577284</v>
      </c>
      <c r="W213">
        <f t="shared" si="40"/>
        <v>3.3001435197026869</v>
      </c>
      <c r="X213">
        <f t="shared" si="41"/>
        <v>2.0043631661236279</v>
      </c>
      <c r="Y213">
        <f t="shared" si="42"/>
        <v>1.5188553503419271</v>
      </c>
      <c r="Z213">
        <f t="shared" si="43"/>
        <v>0.69314718055994529</v>
      </c>
    </row>
    <row r="214" spans="1:26" x14ac:dyDescent="0.25">
      <c r="A214" s="9" t="s">
        <v>297</v>
      </c>
      <c r="B214" s="9" t="s">
        <v>438</v>
      </c>
      <c r="C214" s="9" t="s">
        <v>397</v>
      </c>
      <c r="D214" t="s">
        <v>380</v>
      </c>
      <c r="E214" s="5" t="s">
        <v>416</v>
      </c>
      <c r="F214">
        <v>38.619575384225193</v>
      </c>
      <c r="G214">
        <v>33.470298666328503</v>
      </c>
      <c r="H214">
        <v>8.0457448717135822</v>
      </c>
      <c r="I214">
        <v>5.792936307633779</v>
      </c>
      <c r="J214">
        <v>2</v>
      </c>
      <c r="K214">
        <v>30</v>
      </c>
      <c r="L214" s="26">
        <f t="shared" si="36"/>
        <v>3.1072325059538586</v>
      </c>
      <c r="M214" t="s">
        <v>380</v>
      </c>
      <c r="N214" s="26">
        <f t="shared" si="37"/>
        <v>12.428930023815438</v>
      </c>
      <c r="O214" s="26">
        <f t="shared" si="44"/>
        <v>10.771739353973381</v>
      </c>
      <c r="P214" s="26">
        <f t="shared" si="45"/>
        <v>2.5893604216282164</v>
      </c>
      <c r="Q214" s="26">
        <f t="shared" si="46"/>
        <v>1.8643395035723156</v>
      </c>
      <c r="R214">
        <v>0.64365958973708659</v>
      </c>
      <c r="T214" s="5" t="s">
        <v>380</v>
      </c>
      <c r="U214">
        <f t="shared" si="38"/>
        <v>1.1337324605540517</v>
      </c>
      <c r="V214">
        <f t="shared" si="39"/>
        <v>3.6537592822279943</v>
      </c>
      <c r="W214">
        <f t="shared" si="40"/>
        <v>3.510658438587321</v>
      </c>
      <c r="X214">
        <f t="shared" si="41"/>
        <v>2.085143364314149</v>
      </c>
      <c r="Y214">
        <f t="shared" si="42"/>
        <v>1.756639297342113</v>
      </c>
      <c r="Z214">
        <f t="shared" si="43"/>
        <v>0.69314718055994529</v>
      </c>
    </row>
    <row r="215" spans="1:26" x14ac:dyDescent="0.25">
      <c r="A215" s="9" t="s">
        <v>297</v>
      </c>
      <c r="B215" s="9" t="s">
        <v>438</v>
      </c>
      <c r="C215" s="9" t="s">
        <v>397</v>
      </c>
      <c r="D215" t="s">
        <v>381</v>
      </c>
      <c r="E215" s="5" t="s">
        <v>416</v>
      </c>
      <c r="F215">
        <v>38.964147536695741</v>
      </c>
      <c r="G215">
        <v>30.108659460173985</v>
      </c>
      <c r="H215">
        <v>8.8554880765217607</v>
      </c>
      <c r="I215">
        <v>5.3132928459130557</v>
      </c>
      <c r="J215">
        <v>1.5</v>
      </c>
      <c r="K215">
        <v>22.5</v>
      </c>
      <c r="L215" s="26">
        <f t="shared" si="36"/>
        <v>2.8231080866430851</v>
      </c>
      <c r="M215" t="s">
        <v>381</v>
      </c>
      <c r="N215" s="26">
        <f t="shared" si="37"/>
        <v>13.801861756921754</v>
      </c>
      <c r="O215" s="26">
        <f t="shared" si="44"/>
        <v>10.665074993984993</v>
      </c>
      <c r="P215" s="26">
        <f t="shared" si="45"/>
        <v>3.1367867629367625</v>
      </c>
      <c r="Q215" s="26">
        <f t="shared" si="46"/>
        <v>1.8820720577620573</v>
      </c>
      <c r="R215">
        <v>0.53132928459130557</v>
      </c>
      <c r="T215" s="5" t="s">
        <v>381</v>
      </c>
      <c r="U215">
        <f t="shared" si="38"/>
        <v>1.0378384364034581</v>
      </c>
      <c r="V215">
        <f t="shared" si="39"/>
        <v>3.6626419293889581</v>
      </c>
      <c r="W215">
        <f t="shared" si="40"/>
        <v>3.4048128200868586</v>
      </c>
      <c r="X215">
        <f t="shared" si="41"/>
        <v>2.1810373884647429</v>
      </c>
      <c r="Y215">
        <f t="shared" si="42"/>
        <v>1.670211764698752</v>
      </c>
      <c r="Z215">
        <f t="shared" si="43"/>
        <v>0.40546510810816438</v>
      </c>
    </row>
    <row r="216" spans="1:26" x14ac:dyDescent="0.25">
      <c r="A216" s="9" t="s">
        <v>297</v>
      </c>
      <c r="B216" s="9" t="s">
        <v>438</v>
      </c>
      <c r="C216" s="9" t="s">
        <v>397</v>
      </c>
      <c r="D216" t="s">
        <v>382</v>
      </c>
      <c r="E216" s="5" t="s">
        <v>416</v>
      </c>
      <c r="F216">
        <v>33.628177960616796</v>
      </c>
      <c r="G216">
        <v>31.182492290753753</v>
      </c>
      <c r="H216">
        <v>7.6427677183219984</v>
      </c>
      <c r="I216">
        <v>5.8085034659247192</v>
      </c>
      <c r="J216">
        <v>2</v>
      </c>
      <c r="K216">
        <v>35</v>
      </c>
      <c r="L216" s="26">
        <f t="shared" si="36"/>
        <v>3.2710663101885888</v>
      </c>
      <c r="M216" t="s">
        <v>382</v>
      </c>
      <c r="N216" s="26">
        <f t="shared" si="37"/>
        <v>10.280494117735573</v>
      </c>
      <c r="O216" s="26">
        <f t="shared" si="44"/>
        <v>9.5328218182638942</v>
      </c>
      <c r="P216" s="26">
        <f t="shared" si="45"/>
        <v>2.3364759358489939</v>
      </c>
      <c r="Q216" s="26">
        <f t="shared" si="46"/>
        <v>1.7757217112452355</v>
      </c>
      <c r="R216">
        <v>0.61142141746575984</v>
      </c>
      <c r="T216" s="5" t="s">
        <v>382</v>
      </c>
      <c r="U216">
        <f t="shared" si="38"/>
        <v>1.185116020496471</v>
      </c>
      <c r="V216">
        <f t="shared" si="39"/>
        <v>3.5153643452959455</v>
      </c>
      <c r="W216">
        <f t="shared" si="40"/>
        <v>3.4398567927878001</v>
      </c>
      <c r="X216">
        <f t="shared" si="41"/>
        <v>2.03375980437173</v>
      </c>
      <c r="Y216">
        <f t="shared" si="42"/>
        <v>1.7593229586699695</v>
      </c>
      <c r="Z216">
        <f t="shared" si="43"/>
        <v>0.69314718055994529</v>
      </c>
    </row>
    <row r="217" spans="1:26" x14ac:dyDescent="0.25">
      <c r="A217" s="9" t="s">
        <v>296</v>
      </c>
      <c r="B217" s="9" t="s">
        <v>438</v>
      </c>
      <c r="C217" s="9" t="s">
        <v>397</v>
      </c>
      <c r="D217" s="26" t="s">
        <v>283</v>
      </c>
      <c r="E217" s="5" t="s">
        <v>420</v>
      </c>
      <c r="F217" s="26">
        <v>33.065756979452161</v>
      </c>
      <c r="G217" s="26">
        <v>39.381688087886843</v>
      </c>
      <c r="H217" s="26">
        <v>10.031184701631554</v>
      </c>
      <c r="I217" s="26">
        <v>5.9444057491149955</v>
      </c>
      <c r="J217">
        <v>2.5</v>
      </c>
      <c r="K217" s="26">
        <v>19.5</v>
      </c>
      <c r="L217" s="26">
        <f t="shared" si="36"/>
        <v>2.6916063060436417</v>
      </c>
      <c r="M217" s="26" t="s">
        <v>283</v>
      </c>
      <c r="N217" s="26">
        <f t="shared" si="37"/>
        <v>12.284767242968419</v>
      </c>
      <c r="O217" s="26">
        <f t="shared" si="44"/>
        <v>14.631295817468006</v>
      </c>
      <c r="P217" s="26">
        <f t="shared" si="45"/>
        <v>3.7268395006758128</v>
      </c>
      <c r="Q217" s="26">
        <f t="shared" si="46"/>
        <v>2.2084974818819632</v>
      </c>
      <c r="R217">
        <v>0.92881339829921805</v>
      </c>
      <c r="T217" s="5" t="s">
        <v>283</v>
      </c>
      <c r="U217">
        <f t="shared" si="38"/>
        <v>0.99013815518990023</v>
      </c>
      <c r="V217">
        <f t="shared" si="39"/>
        <v>3.4984982145422396</v>
      </c>
      <c r="W217">
        <f t="shared" si="40"/>
        <v>3.6733009389221669</v>
      </c>
      <c r="X217">
        <f t="shared" si="41"/>
        <v>2.3056987108144287</v>
      </c>
      <c r="Y217">
        <f t="shared" si="42"/>
        <v>1.7824505670498809</v>
      </c>
      <c r="Z217">
        <f t="shared" si="43"/>
        <v>0.91629073187415511</v>
      </c>
    </row>
    <row r="218" spans="1:26" x14ac:dyDescent="0.25">
      <c r="A218" s="9" t="s">
        <v>296</v>
      </c>
      <c r="B218" s="9" t="s">
        <v>438</v>
      </c>
      <c r="C218" s="9" t="s">
        <v>397</v>
      </c>
      <c r="D218" s="26" t="s">
        <v>294</v>
      </c>
      <c r="E218" s="5" t="s">
        <v>420</v>
      </c>
      <c r="F218" s="26">
        <v>40.697427530905394</v>
      </c>
      <c r="G218" s="26">
        <v>31.463557418851231</v>
      </c>
      <c r="H218" s="26">
        <v>8.8918749227188254</v>
      </c>
      <c r="I218" s="26">
        <v>5.8139182187007705</v>
      </c>
      <c r="J218">
        <v>2</v>
      </c>
      <c r="K218" s="26">
        <v>25</v>
      </c>
      <c r="L218" s="26">
        <f t="shared" si="36"/>
        <v>2.9240177382128656</v>
      </c>
      <c r="M218" s="26" t="s">
        <v>294</v>
      </c>
      <c r="N218" s="26">
        <f t="shared" si="37"/>
        <v>13.918324433893247</v>
      </c>
      <c r="O218" s="26">
        <f t="shared" si="44"/>
        <v>10.760385276623351</v>
      </c>
      <c r="P218" s="26">
        <f t="shared" si="45"/>
        <v>3.0409784477413817</v>
      </c>
      <c r="Q218" s="26">
        <f t="shared" si="46"/>
        <v>1.9883320619847495</v>
      </c>
      <c r="R218">
        <v>0.68399037867067891</v>
      </c>
      <c r="T218" s="5" t="s">
        <v>294</v>
      </c>
      <c r="U218">
        <f t="shared" si="38"/>
        <v>1.0729586082894</v>
      </c>
      <c r="V218">
        <f t="shared" si="39"/>
        <v>3.7061648848221291</v>
      </c>
      <c r="W218">
        <f t="shared" si="40"/>
        <v>3.4488299687596404</v>
      </c>
      <c r="X218">
        <f t="shared" si="41"/>
        <v>2.1851379297320821</v>
      </c>
      <c r="Y218">
        <f t="shared" si="42"/>
        <v>1.7602547357668159</v>
      </c>
      <c r="Z218">
        <f t="shared" si="43"/>
        <v>0.69314718055994529</v>
      </c>
    </row>
    <row r="219" spans="1:26" x14ac:dyDescent="0.25">
      <c r="A219" s="9" t="s">
        <v>297</v>
      </c>
      <c r="B219" s="9" t="s">
        <v>438</v>
      </c>
      <c r="C219" s="9" t="s">
        <v>397</v>
      </c>
      <c r="D219" t="s">
        <v>383</v>
      </c>
      <c r="E219" s="5" t="s">
        <v>416</v>
      </c>
      <c r="F219">
        <v>40.867789525165591</v>
      </c>
      <c r="G219">
        <v>30.836604823534039</v>
      </c>
      <c r="H219">
        <v>9.6596593423118673</v>
      </c>
      <c r="I219">
        <v>5.9444057491149955</v>
      </c>
      <c r="J219">
        <v>1.5</v>
      </c>
      <c r="K219">
        <v>19.5</v>
      </c>
      <c r="L219" s="26">
        <f t="shared" si="36"/>
        <v>2.6916063060436417</v>
      </c>
      <c r="M219" t="s">
        <v>383</v>
      </c>
      <c r="N219" s="26">
        <f t="shared" si="37"/>
        <v>15.183420187938497</v>
      </c>
      <c r="O219" s="26">
        <f t="shared" si="44"/>
        <v>11.456580687262685</v>
      </c>
      <c r="P219" s="26">
        <f t="shared" si="45"/>
        <v>3.5888084080581901</v>
      </c>
      <c r="Q219" s="26">
        <f t="shared" si="46"/>
        <v>2.2084974818819632</v>
      </c>
      <c r="R219">
        <v>0.55728803897953083</v>
      </c>
      <c r="T219" s="5" t="s">
        <v>383</v>
      </c>
      <c r="U219">
        <f t="shared" si="38"/>
        <v>0.99013815518990023</v>
      </c>
      <c r="V219">
        <f t="shared" si="39"/>
        <v>3.7103422106025157</v>
      </c>
      <c r="W219">
        <f t="shared" si="40"/>
        <v>3.4287024526066978</v>
      </c>
      <c r="X219">
        <f t="shared" si="41"/>
        <v>2.2679583828315817</v>
      </c>
      <c r="Y219">
        <f t="shared" si="42"/>
        <v>1.7824505670498809</v>
      </c>
      <c r="Z219">
        <f t="shared" si="43"/>
        <v>0.40546510810816438</v>
      </c>
    </row>
    <row r="220" spans="1:26" x14ac:dyDescent="0.25">
      <c r="A220" s="9" t="s">
        <v>297</v>
      </c>
      <c r="B220" s="9" t="s">
        <v>438</v>
      </c>
      <c r="C220" s="9" t="s">
        <v>397</v>
      </c>
      <c r="D220" t="s">
        <v>384</v>
      </c>
      <c r="E220" s="5" t="s">
        <v>416</v>
      </c>
      <c r="F220">
        <v>40.697427530905394</v>
      </c>
      <c r="G220">
        <v>31.463557418851231</v>
      </c>
      <c r="H220">
        <v>8.8918749227188254</v>
      </c>
      <c r="I220">
        <v>5.8139182187007705</v>
      </c>
      <c r="J220">
        <v>2</v>
      </c>
      <c r="K220">
        <v>25</v>
      </c>
      <c r="L220" s="26">
        <f t="shared" si="36"/>
        <v>2.9240177382128656</v>
      </c>
      <c r="M220" t="s">
        <v>384</v>
      </c>
      <c r="N220" s="26">
        <f t="shared" si="37"/>
        <v>13.918324433893247</v>
      </c>
      <c r="O220" s="26">
        <f t="shared" si="44"/>
        <v>10.760385276623351</v>
      </c>
      <c r="P220" s="26">
        <f t="shared" si="45"/>
        <v>3.0409784477413817</v>
      </c>
      <c r="Q220" s="26">
        <f t="shared" si="46"/>
        <v>1.9883320619847495</v>
      </c>
      <c r="R220">
        <v>0.68399037867067891</v>
      </c>
      <c r="T220" s="5" t="s">
        <v>384</v>
      </c>
      <c r="U220">
        <f t="shared" si="38"/>
        <v>1.0729586082894</v>
      </c>
      <c r="V220">
        <f t="shared" si="39"/>
        <v>3.7061648848221291</v>
      </c>
      <c r="W220">
        <f t="shared" si="40"/>
        <v>3.4488299687596404</v>
      </c>
      <c r="X220">
        <f t="shared" si="41"/>
        <v>2.1851379297320821</v>
      </c>
      <c r="Y220">
        <f t="shared" si="42"/>
        <v>1.7602547357668159</v>
      </c>
      <c r="Z220">
        <f t="shared" si="43"/>
        <v>0.69314718055994529</v>
      </c>
    </row>
    <row r="221" spans="1:26" x14ac:dyDescent="0.25">
      <c r="A221" s="9" t="s">
        <v>296</v>
      </c>
      <c r="B221" s="9" t="s">
        <v>438</v>
      </c>
      <c r="C221" s="9" t="s">
        <v>397</v>
      </c>
      <c r="D221" s="26" t="s">
        <v>284</v>
      </c>
      <c r="E221" s="5" t="s">
        <v>420</v>
      </c>
      <c r="F221" s="26">
        <v>26.016033362329811</v>
      </c>
      <c r="G221" s="26">
        <v>32.602370922413307</v>
      </c>
      <c r="H221" s="26">
        <v>8.562238828108546</v>
      </c>
      <c r="I221" s="26">
        <v>5.5983869260709724</v>
      </c>
      <c r="J221">
        <v>2</v>
      </c>
      <c r="K221" s="26">
        <v>28</v>
      </c>
      <c r="L221" s="26">
        <f t="shared" si="36"/>
        <v>3.0365889718756618</v>
      </c>
      <c r="M221" s="26" t="s">
        <v>284</v>
      </c>
      <c r="N221" s="26">
        <f t="shared" si="37"/>
        <v>8.5675188849349091</v>
      </c>
      <c r="O221" s="26">
        <f t="shared" si="44"/>
        <v>10.736511007703241</v>
      </c>
      <c r="P221" s="26">
        <f t="shared" si="45"/>
        <v>2.8196897595988308</v>
      </c>
      <c r="Q221" s="26">
        <f t="shared" si="46"/>
        <v>1.8436433043530818</v>
      </c>
      <c r="R221">
        <v>0.65863375600834961</v>
      </c>
      <c r="T221" s="5" t="s">
        <v>284</v>
      </c>
      <c r="U221">
        <f t="shared" si="38"/>
        <v>1.1107348367250678</v>
      </c>
      <c r="V221">
        <f t="shared" si="39"/>
        <v>3.2587130157419537</v>
      </c>
      <c r="W221">
        <f t="shared" si="40"/>
        <v>3.484385013409522</v>
      </c>
      <c r="X221">
        <f t="shared" si="41"/>
        <v>2.1473617012964143</v>
      </c>
      <c r="Y221">
        <f t="shared" si="42"/>
        <v>1.7224785073311484</v>
      </c>
      <c r="Z221">
        <f t="shared" si="43"/>
        <v>0.69314718055994529</v>
      </c>
    </row>
    <row r="222" spans="1:26" x14ac:dyDescent="0.25">
      <c r="A222" s="9" t="s">
        <v>297</v>
      </c>
      <c r="B222" s="9" t="s">
        <v>438</v>
      </c>
      <c r="C222" s="9" t="s">
        <v>396</v>
      </c>
      <c r="D222" t="s">
        <v>385</v>
      </c>
      <c r="E222" s="5" t="s">
        <v>416</v>
      </c>
      <c r="F222">
        <v>48.459569601424384</v>
      </c>
      <c r="G222">
        <v>36.249284347522178</v>
      </c>
      <c r="H222">
        <v>10.302428182979988</v>
      </c>
      <c r="I222">
        <v>6.1051426269511042</v>
      </c>
      <c r="J222">
        <v>1</v>
      </c>
      <c r="K222">
        <v>18</v>
      </c>
      <c r="L222" s="26">
        <f t="shared" si="36"/>
        <v>2.6207413942088964</v>
      </c>
      <c r="M222" t="s">
        <v>385</v>
      </c>
      <c r="N222" s="26">
        <f t="shared" si="37"/>
        <v>18.490786503584996</v>
      </c>
      <c r="O222" s="26">
        <f t="shared" si="44"/>
        <v>13.831690691658068</v>
      </c>
      <c r="P222" s="26">
        <f t="shared" si="45"/>
        <v>3.9311120913133455</v>
      </c>
      <c r="Q222" s="26">
        <f t="shared" si="46"/>
        <v>2.3295479059634641</v>
      </c>
      <c r="R222">
        <v>0.38157141418444401</v>
      </c>
      <c r="T222" s="5" t="s">
        <v>385</v>
      </c>
      <c r="U222">
        <f t="shared" si="38"/>
        <v>0.96345725263205484</v>
      </c>
      <c r="V222">
        <f t="shared" si="39"/>
        <v>3.8807298338265364</v>
      </c>
      <c r="W222">
        <f t="shared" si="40"/>
        <v>3.5904196389684859</v>
      </c>
      <c r="X222">
        <f t="shared" si="41"/>
        <v>2.3323796133722743</v>
      </c>
      <c r="Y222">
        <f t="shared" si="42"/>
        <v>1.8091314696077265</v>
      </c>
      <c r="Z222">
        <f t="shared" si="43"/>
        <v>0</v>
      </c>
    </row>
    <row r="223" spans="1:26" x14ac:dyDescent="0.25">
      <c r="A223" s="9" t="s">
        <v>296</v>
      </c>
      <c r="B223" s="9" t="s">
        <v>438</v>
      </c>
      <c r="C223" s="9" t="s">
        <v>397</v>
      </c>
      <c r="D223" s="26" t="s">
        <v>285</v>
      </c>
      <c r="E223" s="5" t="s">
        <v>420</v>
      </c>
      <c r="F223" s="26">
        <v>28.431095912157836</v>
      </c>
      <c r="G223" s="26">
        <v>32.099624416952395</v>
      </c>
      <c r="H223" s="26">
        <v>7.6427677183219984</v>
      </c>
      <c r="I223" s="26">
        <v>5.5027927571918394</v>
      </c>
      <c r="J223">
        <v>2</v>
      </c>
      <c r="K223" s="26">
        <v>35</v>
      </c>
      <c r="L223" s="26">
        <f t="shared" si="36"/>
        <v>3.2710663101885888</v>
      </c>
      <c r="M223" s="26" t="s">
        <v>285</v>
      </c>
      <c r="N223" s="26">
        <f t="shared" si="37"/>
        <v>8.6916904813582576</v>
      </c>
      <c r="O223" s="26">
        <f t="shared" si="44"/>
        <v>9.8131989305657754</v>
      </c>
      <c r="P223" s="26">
        <f t="shared" si="45"/>
        <v>2.3364759358489939</v>
      </c>
      <c r="Q223" s="26">
        <f t="shared" si="46"/>
        <v>1.6822626738112758</v>
      </c>
      <c r="R223">
        <v>0.61142141746575984</v>
      </c>
      <c r="T223" s="5" t="s">
        <v>285</v>
      </c>
      <c r="U223">
        <f t="shared" si="38"/>
        <v>1.185116020496471</v>
      </c>
      <c r="V223">
        <f t="shared" si="39"/>
        <v>3.3474834726567853</v>
      </c>
      <c r="W223">
        <f t="shared" si="40"/>
        <v>3.4688443296610525</v>
      </c>
      <c r="X223">
        <f t="shared" si="41"/>
        <v>2.03375980437173</v>
      </c>
      <c r="Y223">
        <f t="shared" si="42"/>
        <v>1.7052557373996937</v>
      </c>
      <c r="Z223">
        <f t="shared" si="43"/>
        <v>0.69314718055994529</v>
      </c>
    </row>
    <row r="224" spans="1:26" x14ac:dyDescent="0.25">
      <c r="A224" s="7" t="s">
        <v>297</v>
      </c>
      <c r="B224" s="9" t="s">
        <v>438</v>
      </c>
      <c r="C224" s="9" t="s">
        <v>397</v>
      </c>
      <c r="D224" t="s">
        <v>286</v>
      </c>
      <c r="E224" s="5" t="s">
        <v>420</v>
      </c>
      <c r="F224">
        <v>24.883440735423747</v>
      </c>
      <c r="G224">
        <v>32.757947297266703</v>
      </c>
      <c r="H224">
        <v>8.1894868243166759</v>
      </c>
      <c r="I224">
        <v>5.9717433081635001</v>
      </c>
      <c r="J224">
        <v>2</v>
      </c>
      <c r="K224">
        <v>32</v>
      </c>
      <c r="L224" s="26">
        <f t="shared" si="36"/>
        <v>3.1748021039363987</v>
      </c>
      <c r="M224" t="s">
        <v>286</v>
      </c>
      <c r="N224" s="26">
        <f t="shared" si="37"/>
        <v>7.8377926940929861</v>
      </c>
      <c r="O224" s="26">
        <f t="shared" si="44"/>
        <v>10.318106837793298</v>
      </c>
      <c r="P224" s="26">
        <f t="shared" si="45"/>
        <v>2.5795267094483245</v>
      </c>
      <c r="Q224" s="26">
        <f t="shared" si="46"/>
        <v>1.8809812746310102</v>
      </c>
      <c r="R224">
        <v>0.6299605249474366</v>
      </c>
      <c r="T224" s="5" t="s">
        <v>286</v>
      </c>
      <c r="U224">
        <f t="shared" si="38"/>
        <v>1.1552453009332422</v>
      </c>
      <c r="V224">
        <f t="shared" si="39"/>
        <v>3.2142025515337793</v>
      </c>
      <c r="W224">
        <f t="shared" si="40"/>
        <v>3.4891455982081303</v>
      </c>
      <c r="X224">
        <f t="shared" si="41"/>
        <v>2.10285123708824</v>
      </c>
      <c r="Y224">
        <f t="shared" si="42"/>
        <v>1.7870388961951467</v>
      </c>
      <c r="Z224">
        <f t="shared" si="43"/>
        <v>0.69314718055994529</v>
      </c>
    </row>
    <row r="225" spans="1:26" x14ac:dyDescent="0.25">
      <c r="A225" s="7" t="s">
        <v>297</v>
      </c>
      <c r="B225" s="9" t="s">
        <v>438</v>
      </c>
      <c r="C225" s="9" t="s">
        <v>397</v>
      </c>
      <c r="D225" t="s">
        <v>287</v>
      </c>
      <c r="E225" s="5" t="s">
        <v>419</v>
      </c>
      <c r="F225">
        <v>38.806368943575279</v>
      </c>
      <c r="G225">
        <v>29.742107584492004</v>
      </c>
      <c r="H225">
        <v>7.6479705217265153</v>
      </c>
      <c r="I225">
        <v>4.8153888470129909</v>
      </c>
      <c r="J225">
        <v>2</v>
      </c>
      <c r="K225">
        <v>44</v>
      </c>
      <c r="L225" s="26">
        <f t="shared" si="36"/>
        <v>3.5303483353260625</v>
      </c>
      <c r="M225" t="s">
        <v>287</v>
      </c>
      <c r="N225" s="26">
        <f t="shared" si="37"/>
        <v>10.992220953174336</v>
      </c>
      <c r="O225" s="26">
        <f t="shared" si="44"/>
        <v>8.4246948911190174</v>
      </c>
      <c r="P225" s="26">
        <f t="shared" si="45"/>
        <v>2.1663501148591755</v>
      </c>
      <c r="Q225" s="26">
        <f t="shared" si="46"/>
        <v>1.3639982204668883</v>
      </c>
      <c r="R225">
        <v>0.56651633494270481</v>
      </c>
      <c r="T225" s="5" t="s">
        <v>287</v>
      </c>
      <c r="U225">
        <f t="shared" si="38"/>
        <v>1.2613965446394202</v>
      </c>
      <c r="V225">
        <f t="shared" si="39"/>
        <v>3.6585843811887044</v>
      </c>
      <c r="W225">
        <f t="shared" si="40"/>
        <v>3.3925638055181033</v>
      </c>
      <c r="X225">
        <f t="shared" si="41"/>
        <v>2.0344403213649089</v>
      </c>
      <c r="Y225">
        <f t="shared" si="42"/>
        <v>1.5718167994167958</v>
      </c>
      <c r="Z225">
        <f t="shared" si="43"/>
        <v>0.69314718055994529</v>
      </c>
    </row>
    <row r="226" spans="1:26" x14ac:dyDescent="0.25">
      <c r="A226" s="9" t="s">
        <v>296</v>
      </c>
      <c r="B226" s="9" t="s">
        <v>438</v>
      </c>
      <c r="C226" s="9" t="s">
        <v>397</v>
      </c>
      <c r="D226" s="26" t="s">
        <v>288</v>
      </c>
      <c r="E226" s="5" t="s">
        <v>420</v>
      </c>
      <c r="F226" s="26">
        <v>27.384179008202739</v>
      </c>
      <c r="G226" s="26">
        <v>33.46955212113668</v>
      </c>
      <c r="H226" s="26">
        <v>8.519522358107519</v>
      </c>
      <c r="I226" s="26">
        <v>6.3896417685806384</v>
      </c>
      <c r="J226">
        <v>2</v>
      </c>
      <c r="K226" s="26">
        <v>35.5</v>
      </c>
      <c r="L226" s="26">
        <f t="shared" si="36"/>
        <v>3.2865692257212142</v>
      </c>
      <c r="M226" s="26" t="s">
        <v>288</v>
      </c>
      <c r="N226" s="26">
        <f t="shared" si="37"/>
        <v>8.3321473328143494</v>
      </c>
      <c r="O226" s="26">
        <f t="shared" si="44"/>
        <v>10.183735628995317</v>
      </c>
      <c r="P226" s="26">
        <f t="shared" si="45"/>
        <v>2.5922236146533533</v>
      </c>
      <c r="Q226" s="26">
        <f t="shared" si="46"/>
        <v>1.9441677109900148</v>
      </c>
      <c r="R226">
        <v>0.60853731129339417</v>
      </c>
      <c r="T226" s="5" t="s">
        <v>288</v>
      </c>
      <c r="U226">
        <f t="shared" si="38"/>
        <v>1.1898442321604565</v>
      </c>
      <c r="V226">
        <f t="shared" si="39"/>
        <v>3.3099654381698085</v>
      </c>
      <c r="W226">
        <f t="shared" si="40"/>
        <v>3.5106361336319596</v>
      </c>
      <c r="X226">
        <f t="shared" si="41"/>
        <v>2.1423602780147473</v>
      </c>
      <c r="Y226">
        <f t="shared" si="42"/>
        <v>1.8546782055629665</v>
      </c>
      <c r="Z226">
        <f t="shared" si="43"/>
        <v>0.69314718055994529</v>
      </c>
    </row>
    <row r="227" spans="1:26" x14ac:dyDescent="0.25">
      <c r="A227" s="9" t="s">
        <v>296</v>
      </c>
      <c r="B227" s="9" t="s">
        <v>438</v>
      </c>
      <c r="C227" s="9" t="s">
        <v>397</v>
      </c>
      <c r="D227" s="26" t="s">
        <v>289</v>
      </c>
      <c r="E227" s="5" t="s">
        <v>420</v>
      </c>
      <c r="F227" s="26">
        <v>29.74441746295015</v>
      </c>
      <c r="G227" s="26">
        <v>32.718859209245167</v>
      </c>
      <c r="H227" s="26">
        <v>7.733548540367039</v>
      </c>
      <c r="I227" s="26">
        <v>5.9488834925900296</v>
      </c>
      <c r="J227">
        <v>2</v>
      </c>
      <c r="K227" s="26">
        <v>38</v>
      </c>
      <c r="L227" s="26">
        <f t="shared" si="36"/>
        <v>3.3619754067989627</v>
      </c>
      <c r="M227" s="26" t="s">
        <v>289</v>
      </c>
      <c r="N227" s="26">
        <f t="shared" si="37"/>
        <v>8.847303702102538</v>
      </c>
      <c r="O227" s="26">
        <f t="shared" si="44"/>
        <v>9.7320340723127927</v>
      </c>
      <c r="P227" s="26">
        <f t="shared" si="45"/>
        <v>2.3002989625466599</v>
      </c>
      <c r="Q227" s="26">
        <f t="shared" si="46"/>
        <v>1.7694607404205076</v>
      </c>
      <c r="R227">
        <v>0.59488834925900302</v>
      </c>
      <c r="T227" s="5" t="s">
        <v>289</v>
      </c>
      <c r="U227">
        <f t="shared" si="38"/>
        <v>1.2125287199087951</v>
      </c>
      <c r="V227">
        <f t="shared" si="39"/>
        <v>3.3926414660792963</v>
      </c>
      <c r="W227">
        <f t="shared" si="40"/>
        <v>3.4879516458836211</v>
      </c>
      <c r="X227">
        <f t="shared" si="41"/>
        <v>2.0455678181126871</v>
      </c>
      <c r="Y227">
        <f t="shared" si="42"/>
        <v>1.7832035536451958</v>
      </c>
      <c r="Z227">
        <f t="shared" si="43"/>
        <v>0.69314718055994529</v>
      </c>
    </row>
    <row r="228" spans="1:26" x14ac:dyDescent="0.25">
      <c r="A228" s="9" t="s">
        <v>296</v>
      </c>
      <c r="B228" s="9" t="s">
        <v>438</v>
      </c>
      <c r="C228" s="9" t="s">
        <v>397</v>
      </c>
      <c r="D228" s="26" t="s">
        <v>290</v>
      </c>
      <c r="E228" s="5" t="s">
        <v>420</v>
      </c>
      <c r="F228" s="26">
        <v>26.754685593912644</v>
      </c>
      <c r="G228" s="26">
        <v>31.645327046563345</v>
      </c>
      <c r="H228" s="26">
        <v>7.1921197833098507</v>
      </c>
      <c r="I228" s="26">
        <v>5.1783262439830926</v>
      </c>
      <c r="J228">
        <v>2</v>
      </c>
      <c r="K228" s="26">
        <v>42</v>
      </c>
      <c r="L228" s="26">
        <f t="shared" si="36"/>
        <v>3.4760266448864496</v>
      </c>
      <c r="M228" s="26" t="s">
        <v>290</v>
      </c>
      <c r="N228" s="26">
        <f t="shared" si="37"/>
        <v>7.6969161422485675</v>
      </c>
      <c r="O228" s="26">
        <f t="shared" si="44"/>
        <v>9.1038793080359408</v>
      </c>
      <c r="P228" s="26">
        <f t="shared" si="45"/>
        <v>2.0690634790990772</v>
      </c>
      <c r="Q228" s="26">
        <f t="shared" si="46"/>
        <v>1.4897257049513357</v>
      </c>
      <c r="R228">
        <v>0.5753695826647881</v>
      </c>
      <c r="T228" s="5" t="s">
        <v>290</v>
      </c>
      <c r="U228">
        <f t="shared" si="38"/>
        <v>1.2458898727611227</v>
      </c>
      <c r="V228">
        <f t="shared" si="39"/>
        <v>3.2867096203921333</v>
      </c>
      <c r="W228">
        <f t="shared" si="40"/>
        <v>3.4545904930312936</v>
      </c>
      <c r="X228">
        <f t="shared" si="41"/>
        <v>1.9729859521070781</v>
      </c>
      <c r="Y228">
        <f t="shared" si="42"/>
        <v>1.644481885135042</v>
      </c>
      <c r="Z228">
        <f t="shared" si="43"/>
        <v>0.69314718055994529</v>
      </c>
    </row>
    <row r="229" spans="1:26" x14ac:dyDescent="0.25">
      <c r="A229" s="7" t="s">
        <v>297</v>
      </c>
      <c r="B229" s="9" t="s">
        <v>438</v>
      </c>
      <c r="C229" s="9" t="s">
        <v>397</v>
      </c>
      <c r="D229" t="s">
        <v>386</v>
      </c>
      <c r="E229" s="5" t="s">
        <v>416</v>
      </c>
      <c r="F229">
        <v>41.109163857091467</v>
      </c>
      <c r="G229">
        <v>31.596299493466997</v>
      </c>
      <c r="H229">
        <v>9.5128643636244714</v>
      </c>
      <c r="I229">
        <v>5.4359224934996986</v>
      </c>
      <c r="J229">
        <v>1.5</v>
      </c>
      <c r="K229">
        <v>25.5</v>
      </c>
      <c r="L229" s="26">
        <f t="shared" si="36"/>
        <v>2.9433826584416676</v>
      </c>
      <c r="M229" t="s">
        <v>386</v>
      </c>
      <c r="N229" s="26">
        <f t="shared" si="37"/>
        <v>13.96663928123302</v>
      </c>
      <c r="O229" s="26">
        <f t="shared" si="44"/>
        <v>10.734689695493149</v>
      </c>
      <c r="P229" s="26">
        <f t="shared" si="45"/>
        <v>3.2319495857398723</v>
      </c>
      <c r="Q229" s="26">
        <f t="shared" si="46"/>
        <v>1.8468283347084986</v>
      </c>
      <c r="R229">
        <v>0.50961773376559671</v>
      </c>
      <c r="T229" s="5" t="s">
        <v>386</v>
      </c>
      <c r="U229">
        <f t="shared" si="38"/>
        <v>1.0795594840547933</v>
      </c>
      <c r="V229">
        <f t="shared" si="39"/>
        <v>3.7162310615419476</v>
      </c>
      <c r="W229">
        <f t="shared" si="40"/>
        <v>3.4530400090984625</v>
      </c>
      <c r="X229">
        <f t="shared" si="41"/>
        <v>2.2526450261204105</v>
      </c>
      <c r="Y229">
        <f t="shared" si="42"/>
        <v>1.6930292381849881</v>
      </c>
      <c r="Z229">
        <f t="shared" si="43"/>
        <v>0.40546510810816438</v>
      </c>
    </row>
    <row r="230" spans="1:26" x14ac:dyDescent="0.25">
      <c r="A230" s="9" t="s">
        <v>296</v>
      </c>
      <c r="B230" s="9" t="s">
        <v>438</v>
      </c>
      <c r="C230" s="9" t="s">
        <v>397</v>
      </c>
      <c r="D230" s="26" t="s">
        <v>291</v>
      </c>
      <c r="E230" s="5" t="s">
        <v>420</v>
      </c>
      <c r="F230" s="26">
        <v>29.293853826390087</v>
      </c>
      <c r="G230" s="26">
        <v>32.548726473766763</v>
      </c>
      <c r="H230" s="26">
        <v>7.4862070889663554</v>
      </c>
      <c r="I230" s="26">
        <v>6.1842580300156849</v>
      </c>
      <c r="J230">
        <v>2</v>
      </c>
      <c r="K230" s="26">
        <v>29</v>
      </c>
      <c r="L230" s="26">
        <f t="shared" si="36"/>
        <v>3.0723168256858471</v>
      </c>
      <c r="M230" s="26" t="s">
        <v>291</v>
      </c>
      <c r="N230" s="26">
        <f t="shared" si="37"/>
        <v>9.5347763555767688</v>
      </c>
      <c r="O230" s="26">
        <f t="shared" si="44"/>
        <v>10.594195950640854</v>
      </c>
      <c r="P230" s="26">
        <f t="shared" si="45"/>
        <v>2.4366650686473963</v>
      </c>
      <c r="Q230" s="26">
        <f t="shared" si="46"/>
        <v>2.0128972306217623</v>
      </c>
      <c r="R230">
        <v>0.6509745294753353</v>
      </c>
      <c r="T230" s="5" t="s">
        <v>291</v>
      </c>
      <c r="U230">
        <f t="shared" si="38"/>
        <v>1.1224319433288246</v>
      </c>
      <c r="V230">
        <f t="shared" si="39"/>
        <v>3.3773777270014405</v>
      </c>
      <c r="W230">
        <f t="shared" si="40"/>
        <v>3.4827382426592668</v>
      </c>
      <c r="X230">
        <f t="shared" si="41"/>
        <v>2.0130622726003251</v>
      </c>
      <c r="Y230">
        <f t="shared" si="42"/>
        <v>1.8220070358376157</v>
      </c>
      <c r="Z230">
        <f t="shared" si="43"/>
        <v>0.69314718055994529</v>
      </c>
    </row>
    <row r="231" spans="1:26" x14ac:dyDescent="0.25">
      <c r="A231" s="7" t="s">
        <v>297</v>
      </c>
      <c r="B231" s="9" t="s">
        <v>438</v>
      </c>
      <c r="C231" s="9" t="s">
        <v>397</v>
      </c>
      <c r="D231" t="s">
        <v>387</v>
      </c>
      <c r="E231" s="5" t="s">
        <v>416</v>
      </c>
      <c r="F231">
        <v>40.437896995450323</v>
      </c>
      <c r="G231">
        <v>31.647049822526338</v>
      </c>
      <c r="H231">
        <v>9.1424810598409429</v>
      </c>
      <c r="I231">
        <v>5.6261421906713496</v>
      </c>
      <c r="J231">
        <v>1.5</v>
      </c>
      <c r="K231">
        <v>23</v>
      </c>
      <c r="L231" s="26">
        <f t="shared" si="36"/>
        <v>2.8438669798515654</v>
      </c>
      <c r="M231" t="s">
        <v>387</v>
      </c>
      <c r="N231" s="26">
        <f t="shared" si="37"/>
        <v>14.219334899257829</v>
      </c>
      <c r="O231" s="26">
        <f t="shared" si="44"/>
        <v>11.128175138549604</v>
      </c>
      <c r="P231" s="26">
        <f t="shared" si="45"/>
        <v>3.2148061511365524</v>
      </c>
      <c r="Q231" s="26">
        <f t="shared" si="46"/>
        <v>1.9783422468532632</v>
      </c>
      <c r="R231">
        <v>0.52745083037543894</v>
      </c>
      <c r="T231" s="5" t="s">
        <v>387</v>
      </c>
      <c r="U231">
        <f t="shared" si="38"/>
        <v>1.0451647386430498</v>
      </c>
      <c r="V231">
        <f t="shared" si="39"/>
        <v>3.6997673897202001</v>
      </c>
      <c r="W231">
        <f t="shared" si="40"/>
        <v>3.454644931687215</v>
      </c>
      <c r="X231">
        <f t="shared" si="41"/>
        <v>2.2129317993784321</v>
      </c>
      <c r="Y231">
        <f t="shared" si="42"/>
        <v>1.7274239835967313</v>
      </c>
      <c r="Z231">
        <f t="shared" si="43"/>
        <v>0.40546510810816438</v>
      </c>
    </row>
    <row r="232" spans="1:26" x14ac:dyDescent="0.25">
      <c r="A232" s="7" t="s">
        <v>297</v>
      </c>
      <c r="B232" s="9" t="s">
        <v>438</v>
      </c>
      <c r="C232" s="9" t="s">
        <v>397</v>
      </c>
      <c r="D232" t="s">
        <v>388</v>
      </c>
      <c r="E232" s="5" t="s">
        <v>416</v>
      </c>
      <c r="F232">
        <v>46.630215299396063</v>
      </c>
      <c r="G232">
        <v>31.221970243943453</v>
      </c>
      <c r="H232">
        <v>10.542483458993892</v>
      </c>
      <c r="I232">
        <v>6.0822019955734001</v>
      </c>
      <c r="J232">
        <v>1</v>
      </c>
      <c r="K232">
        <v>15</v>
      </c>
      <c r="L232" s="26">
        <f t="shared" si="36"/>
        <v>2.4662120743304703</v>
      </c>
      <c r="M232" t="s">
        <v>388</v>
      </c>
      <c r="N232" s="26">
        <f t="shared" si="37"/>
        <v>18.907625903200266</v>
      </c>
      <c r="O232" s="26">
        <f t="shared" si="44"/>
        <v>12.659888648229744</v>
      </c>
      <c r="P232" s="26">
        <f t="shared" si="45"/>
        <v>4.2747675955061473</v>
      </c>
      <c r="Q232" s="26">
        <f t="shared" si="46"/>
        <v>2.4662120743304699</v>
      </c>
      <c r="R232">
        <v>0.40548013303822666</v>
      </c>
      <c r="T232" s="5" t="s">
        <v>388</v>
      </c>
      <c r="U232">
        <f t="shared" si="38"/>
        <v>0.90268340036740347</v>
      </c>
      <c r="V232">
        <f t="shared" si="39"/>
        <v>3.8422487279958468</v>
      </c>
      <c r="W232">
        <f t="shared" si="40"/>
        <v>3.4411220214862803</v>
      </c>
      <c r="X232">
        <f t="shared" si="41"/>
        <v>2.3554131376540788</v>
      </c>
      <c r="Y232">
        <f t="shared" si="42"/>
        <v>1.8053668007348067</v>
      </c>
      <c r="Z232">
        <f t="shared" si="43"/>
        <v>0</v>
      </c>
    </row>
    <row r="233" spans="1:26" x14ac:dyDescent="0.25">
      <c r="A233" s="9" t="s">
        <v>296</v>
      </c>
      <c r="B233" s="9" t="s">
        <v>438</v>
      </c>
      <c r="C233" s="9" t="s">
        <v>397</v>
      </c>
      <c r="D233" s="26" t="s">
        <v>292</v>
      </c>
      <c r="E233" s="5" t="s">
        <v>420</v>
      </c>
      <c r="F233" s="26">
        <v>28.768479133239403</v>
      </c>
      <c r="G233" s="26">
        <v>30.206903089901374</v>
      </c>
      <c r="H233" s="26">
        <v>8.3428589486394262</v>
      </c>
      <c r="I233" s="26">
        <v>5.4660110353154865</v>
      </c>
      <c r="J233">
        <v>2</v>
      </c>
      <c r="K233" s="26">
        <v>42</v>
      </c>
      <c r="L233" s="26">
        <f t="shared" si="36"/>
        <v>3.4760266448864496</v>
      </c>
      <c r="M233" s="26" t="s">
        <v>292</v>
      </c>
      <c r="N233" s="26">
        <f t="shared" si="37"/>
        <v>8.2762539163963087</v>
      </c>
      <c r="O233" s="26">
        <f t="shared" si="44"/>
        <v>8.6900666122161248</v>
      </c>
      <c r="P233" s="26">
        <f t="shared" si="45"/>
        <v>2.4001136357549298</v>
      </c>
      <c r="Q233" s="26">
        <f t="shared" si="46"/>
        <v>1.5724882441152988</v>
      </c>
      <c r="R233">
        <v>0.5753695826647881</v>
      </c>
      <c r="T233" s="5" t="s">
        <v>292</v>
      </c>
      <c r="U233">
        <f t="shared" si="38"/>
        <v>1.2458898727611227</v>
      </c>
      <c r="V233">
        <f t="shared" si="39"/>
        <v>3.3592803132269684</v>
      </c>
      <c r="W233">
        <f t="shared" si="40"/>
        <v>3.4080704773964006</v>
      </c>
      <c r="X233">
        <f t="shared" si="41"/>
        <v>2.1214059572253512</v>
      </c>
      <c r="Y233">
        <f t="shared" si="42"/>
        <v>1.6985491064053178</v>
      </c>
      <c r="Z233">
        <f t="shared" si="43"/>
        <v>0.69314718055994529</v>
      </c>
    </row>
    <row r="234" spans="1:26" x14ac:dyDescent="0.25">
      <c r="A234" s="15" t="s">
        <v>296</v>
      </c>
      <c r="B234" s="29" t="s">
        <v>439</v>
      </c>
      <c r="C234" s="29" t="s">
        <v>396</v>
      </c>
      <c r="D234" s="26" t="s">
        <v>35</v>
      </c>
      <c r="E234" s="5" t="s">
        <v>429</v>
      </c>
      <c r="F234" s="26">
        <v>33.792128461197052</v>
      </c>
      <c r="G234" s="26">
        <v>27.355532563826184</v>
      </c>
      <c r="H234" s="26">
        <v>8.5284895640163985</v>
      </c>
      <c r="I234" s="26">
        <v>4.82744692302815</v>
      </c>
      <c r="J234">
        <v>3</v>
      </c>
      <c r="K234" s="26">
        <v>240</v>
      </c>
      <c r="L234" s="26">
        <f t="shared" si="36"/>
        <v>6.2144650119077163</v>
      </c>
      <c r="M234" s="26" t="s">
        <v>35</v>
      </c>
      <c r="N234" s="26">
        <f t="shared" si="37"/>
        <v>5.4376568854192557</v>
      </c>
      <c r="O234" s="26">
        <f t="shared" si="44"/>
        <v>4.4019127167679688</v>
      </c>
      <c r="P234" s="26">
        <f t="shared" si="45"/>
        <v>1.3723610234629551</v>
      </c>
      <c r="Q234" s="26">
        <f t="shared" si="46"/>
        <v>0.77680812648846509</v>
      </c>
      <c r="R234">
        <v>0.48274469230281497</v>
      </c>
      <c r="T234" s="5" t="s">
        <v>35</v>
      </c>
      <c r="U234">
        <f t="shared" si="38"/>
        <v>1.8268796411139969</v>
      </c>
      <c r="V234">
        <f t="shared" si="39"/>
        <v>3.520227889603472</v>
      </c>
      <c r="W234">
        <f t="shared" si="40"/>
        <v>3.3089187959362651</v>
      </c>
      <c r="X234">
        <f t="shared" si="41"/>
        <v>2.143412272438125</v>
      </c>
      <c r="Y234">
        <f t="shared" si="42"/>
        <v>1.5743177405481585</v>
      </c>
      <c r="Z234">
        <f t="shared" si="43"/>
        <v>1.0986122886681098</v>
      </c>
    </row>
    <row r="235" spans="1:26" x14ac:dyDescent="0.25">
      <c r="A235" s="9" t="s">
        <v>296</v>
      </c>
      <c r="B235" s="29" t="s">
        <v>439</v>
      </c>
      <c r="C235" s="9" t="s">
        <v>396</v>
      </c>
      <c r="D235" s="26" t="s">
        <v>36</v>
      </c>
      <c r="E235" s="5" t="s">
        <v>426</v>
      </c>
      <c r="F235" s="26">
        <v>28.692021200114457</v>
      </c>
      <c r="G235" s="26">
        <v>33.755319058958186</v>
      </c>
      <c r="H235" s="26">
        <v>8.4388297647395465</v>
      </c>
      <c r="I235" s="26">
        <v>5.0632978588437281</v>
      </c>
      <c r="J235">
        <v>3</v>
      </c>
      <c r="K235" s="26">
        <v>26</v>
      </c>
      <c r="L235" s="26">
        <f t="shared" si="36"/>
        <v>2.9624960684073702</v>
      </c>
      <c r="M235" s="26" t="s">
        <v>36</v>
      </c>
      <c r="N235" s="26">
        <f t="shared" si="37"/>
        <v>9.6850833005625585</v>
      </c>
      <c r="O235" s="26">
        <f t="shared" si="44"/>
        <v>11.394215647720658</v>
      </c>
      <c r="P235" s="26">
        <f t="shared" si="45"/>
        <v>2.8485539119301646</v>
      </c>
      <c r="Q235" s="26">
        <f t="shared" si="46"/>
        <v>1.7091323471580988</v>
      </c>
      <c r="R235">
        <v>1.0126595717687457</v>
      </c>
      <c r="T235" s="5" t="s">
        <v>36</v>
      </c>
      <c r="U235">
        <f t="shared" si="38"/>
        <v>1.0860321793404939</v>
      </c>
      <c r="V235">
        <f t="shared" si="39"/>
        <v>3.3566190771498223</v>
      </c>
      <c r="W235">
        <f t="shared" si="40"/>
        <v>3.5191380066475975</v>
      </c>
      <c r="X235">
        <f t="shared" si="41"/>
        <v>2.1328436455277067</v>
      </c>
      <c r="Y235">
        <f t="shared" si="42"/>
        <v>1.6220180217617162</v>
      </c>
      <c r="Z235">
        <f t="shared" si="43"/>
        <v>1.0986122886681098</v>
      </c>
    </row>
    <row r="236" spans="1:26" x14ac:dyDescent="0.25">
      <c r="A236" s="9" t="s">
        <v>296</v>
      </c>
      <c r="B236" s="29" t="s">
        <v>439</v>
      </c>
      <c r="C236" s="9" t="s">
        <v>396</v>
      </c>
      <c r="D236" s="26" t="s">
        <v>354</v>
      </c>
      <c r="E236" s="5" t="s">
        <v>416</v>
      </c>
      <c r="F236" s="26">
        <v>53.586586655656767</v>
      </c>
      <c r="G236" s="26">
        <v>36.149681474054169</v>
      </c>
      <c r="H236" s="26">
        <v>10.41961407193326</v>
      </c>
      <c r="I236" s="26">
        <v>5.528774813678873</v>
      </c>
      <c r="J236">
        <v>1.5</v>
      </c>
      <c r="K236" s="26">
        <v>13</v>
      </c>
      <c r="L236" s="26">
        <f t="shared" si="36"/>
        <v>2.3513346877207573</v>
      </c>
      <c r="M236" s="26" t="s">
        <v>354</v>
      </c>
      <c r="N236" s="26">
        <f t="shared" si="37"/>
        <v>22.789859280985809</v>
      </c>
      <c r="O236" s="26">
        <f t="shared" si="44"/>
        <v>15.37411141971265</v>
      </c>
      <c r="P236" s="26">
        <f t="shared" si="45"/>
        <v>4.4313615268583515</v>
      </c>
      <c r="Q236" s="26">
        <f t="shared" si="46"/>
        <v>2.3513346877207582</v>
      </c>
      <c r="R236">
        <v>0.63793555542448532</v>
      </c>
      <c r="T236" s="5" t="s">
        <v>354</v>
      </c>
      <c r="U236">
        <f t="shared" si="38"/>
        <v>0.85498311915384551</v>
      </c>
      <c r="V236">
        <f t="shared" si="39"/>
        <v>3.9812987877976327</v>
      </c>
      <c r="W236">
        <f t="shared" si="40"/>
        <v>3.5876681373364709</v>
      </c>
      <c r="X236">
        <f t="shared" si="41"/>
        <v>2.3436899983968358</v>
      </c>
      <c r="Y236">
        <f t="shared" si="42"/>
        <v>1.7099662383076912</v>
      </c>
      <c r="Z236">
        <f t="shared" si="43"/>
        <v>0.40546510810816438</v>
      </c>
    </row>
    <row r="237" spans="1:26" x14ac:dyDescent="0.25">
      <c r="A237" s="9" t="s">
        <v>296</v>
      </c>
      <c r="B237" s="29" t="s">
        <v>439</v>
      </c>
      <c r="C237" s="9" t="s">
        <v>396</v>
      </c>
      <c r="D237" s="26" t="s">
        <v>38</v>
      </c>
      <c r="E237" s="5" t="s">
        <v>426</v>
      </c>
      <c r="F237" s="26">
        <v>28.692021200114457</v>
      </c>
      <c r="G237" s="26">
        <v>33.755319058958186</v>
      </c>
      <c r="H237" s="26">
        <v>8.4388297647395465</v>
      </c>
      <c r="I237" s="26">
        <v>5.0632978588437281</v>
      </c>
      <c r="J237">
        <v>3</v>
      </c>
      <c r="K237" s="26">
        <v>26</v>
      </c>
      <c r="L237" s="26">
        <f t="shared" si="36"/>
        <v>2.9624960684073702</v>
      </c>
      <c r="M237" s="26" t="s">
        <v>38</v>
      </c>
      <c r="N237" s="26">
        <f t="shared" si="37"/>
        <v>9.6850833005625585</v>
      </c>
      <c r="O237" s="26">
        <f t="shared" si="44"/>
        <v>11.394215647720658</v>
      </c>
      <c r="P237" s="26">
        <f t="shared" si="45"/>
        <v>2.8485539119301646</v>
      </c>
      <c r="Q237" s="26">
        <f t="shared" si="46"/>
        <v>1.7091323471580988</v>
      </c>
      <c r="R237">
        <v>1.0126595717687457</v>
      </c>
      <c r="T237" s="5" t="s">
        <v>38</v>
      </c>
      <c r="U237">
        <f t="shared" si="38"/>
        <v>1.0860321793404939</v>
      </c>
      <c r="V237">
        <f t="shared" si="39"/>
        <v>3.3566190771498223</v>
      </c>
      <c r="W237">
        <f t="shared" si="40"/>
        <v>3.5191380066475975</v>
      </c>
      <c r="X237">
        <f t="shared" si="41"/>
        <v>2.1328436455277067</v>
      </c>
      <c r="Y237">
        <f t="shared" si="42"/>
        <v>1.6220180217617162</v>
      </c>
      <c r="Z237">
        <f t="shared" si="43"/>
        <v>1.0986122886681098</v>
      </c>
    </row>
    <row r="238" spans="1:26" x14ac:dyDescent="0.25">
      <c r="A238" s="7" t="s">
        <v>297</v>
      </c>
      <c r="B238" s="29" t="s">
        <v>439</v>
      </c>
      <c r="C238" s="9" t="s">
        <v>396</v>
      </c>
      <c r="D238" t="s">
        <v>293</v>
      </c>
      <c r="E238" s="5" t="s">
        <v>418</v>
      </c>
      <c r="F238">
        <v>1.0772173450159421</v>
      </c>
      <c r="G238">
        <v>54.291754188803488</v>
      </c>
      <c r="H238">
        <v>11.36464298991819</v>
      </c>
      <c r="I238">
        <v>3.2316520350478264</v>
      </c>
      <c r="J238">
        <v>1</v>
      </c>
      <c r="K238">
        <v>800</v>
      </c>
      <c r="L238" s="26">
        <f>K238^(1/3)</f>
        <v>9.283177667225555</v>
      </c>
      <c r="M238" t="s">
        <v>293</v>
      </c>
      <c r="N238" s="26">
        <f t="shared" si="37"/>
        <v>0.11603972084031954</v>
      </c>
      <c r="O238" s="26">
        <f t="shared" si="44"/>
        <v>5.8484019303521046</v>
      </c>
      <c r="P238" s="26">
        <f t="shared" si="45"/>
        <v>1.2242190548653711</v>
      </c>
      <c r="Q238" s="26">
        <f t="shared" si="46"/>
        <v>0.34811916252095859</v>
      </c>
      <c r="R238">
        <v>0.10772173450159422</v>
      </c>
      <c r="T238" s="5" t="s">
        <v>293</v>
      </c>
      <c r="U238">
        <f t="shared" si="38"/>
        <v>2.2282039092226422</v>
      </c>
      <c r="V238">
        <f t="shared" si="39"/>
        <v>7.43811837714035E-2</v>
      </c>
      <c r="W238">
        <f t="shared" si="40"/>
        <v>3.9943723588487265</v>
      </c>
      <c r="X238">
        <f t="shared" si="41"/>
        <v>2.430507043693479</v>
      </c>
      <c r="Y238">
        <f t="shared" si="42"/>
        <v>1.1729934724395132</v>
      </c>
      <c r="Z238">
        <f t="shared" si="43"/>
        <v>0</v>
      </c>
    </row>
    <row r="240" spans="1:26" x14ac:dyDescent="0.25">
      <c r="T240" s="5" t="s">
        <v>395</v>
      </c>
      <c r="V240" s="28">
        <v>3.3950000000000003E-8</v>
      </c>
      <c r="W240" s="27">
        <v>0.18579999999999999</v>
      </c>
      <c r="X240" s="28">
        <v>2.548E-12</v>
      </c>
      <c r="Y240" s="28">
        <v>3.3979999999999999E-6</v>
      </c>
      <c r="Z240" s="28">
        <v>2.2E-16</v>
      </c>
    </row>
  </sheetData>
  <autoFilter ref="A2:I238" xr:uid="{00000000-0009-0000-0000-000006000000}">
    <sortState xmlns:xlrd2="http://schemas.microsoft.com/office/spreadsheetml/2017/richdata2" ref="A2:G236">
      <sortCondition ref="A1:A237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ind_trait</vt:lpstr>
      <vt:lpstr>236ind_trai</vt:lpstr>
      <vt:lpstr>editada</vt:lpstr>
      <vt:lpstr>correlação</vt:lpstr>
      <vt:lpstr>plan_alometria+padronização</vt:lpstr>
      <vt:lpstr>Plan2</vt:lpstr>
      <vt:lpstr>plan_trait_individuos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2021-03-21T14:22:45Z</dcterms:modified>
</cp:coreProperties>
</file>