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ndre\PROJECTS\FRANZININHO\Projeto-Natal-2023\Projeto-Andre-Arvore-3D\DOC\"/>
    </mc:Choice>
  </mc:AlternateContent>
  <xr:revisionPtr revIDLastSave="0" documentId="13_ncr:1_{FD0FF94E-0C0D-47F4-B926-83C72C3ECF16}" xr6:coauthVersionLast="47" xr6:coauthVersionMax="47" xr10:uidLastSave="{00000000-0000-0000-0000-000000000000}"/>
  <bookViews>
    <workbookView xWindow="-8010" yWindow="-24585" windowWidth="21600" windowHeight="11505" xr2:uid="{AA785452-2282-41FB-BF39-8930BC010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7" i="1"/>
  <c r="F7" i="1" s="1"/>
  <c r="E6" i="1"/>
  <c r="F6" i="1" s="1"/>
  <c r="F3" i="1"/>
  <c r="F5" i="1"/>
  <c r="F8" i="1"/>
  <c r="F10" i="1" l="1"/>
  <c r="F11" i="1" s="1"/>
</calcChain>
</file>

<file path=xl/sharedStrings.xml><?xml version="1.0" encoding="utf-8"?>
<sst xmlns="http://schemas.openxmlformats.org/spreadsheetml/2006/main" count="21" uniqueCount="20">
  <si>
    <t>ARVORE 3D - CUSTOS</t>
  </si>
  <si>
    <t>#</t>
  </si>
  <si>
    <t>DESCRIÇÃO</t>
  </si>
  <si>
    <t>FORNECEDOR</t>
  </si>
  <si>
    <t xml:space="preserve">PLACAS </t>
  </si>
  <si>
    <t>WCH - ALI EXPRESS</t>
  </si>
  <si>
    <t>KIT DESENVOLVIMENTO CH32V</t>
  </si>
  <si>
    <t>JLCPCB</t>
  </si>
  <si>
    <t>IMPOSTOS DE IMPORTAÇÃO - PLACAS</t>
  </si>
  <si>
    <t>CORREIOS / RFB</t>
  </si>
  <si>
    <t>MERCADO LIVRE</t>
  </si>
  <si>
    <t>BATERIAS CR2032</t>
  </si>
  <si>
    <t>LEDs 5 mm COLORIDOS</t>
  </si>
  <si>
    <t>MCU CH32V003F4P6</t>
  </si>
  <si>
    <t>DQ</t>
  </si>
  <si>
    <t>QTD.</t>
  </si>
  <si>
    <t>CUSTO UNIT.</t>
  </si>
  <si>
    <t>CUSTO EXT.</t>
  </si>
  <si>
    <t>TOTAL</t>
  </si>
  <si>
    <t>TOTAL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</si>
</sst>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sz val="10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6" xfId="0" applyNumberFormat="1" applyFont="1" applyBorder="1"/>
    <xf numFmtId="164" fontId="1" fillId="0" borderId="9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1" fillId="2" borderId="8" xfId="0" applyNumberFormat="1" applyFont="1" applyFill="1" applyBorder="1"/>
    <xf numFmtId="164" fontId="1" fillId="3" borderId="1" xfId="0" applyNumberFormat="1" applyFont="1" applyFill="1" applyBorder="1"/>
    <xf numFmtId="0" fontId="2" fillId="4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C8529-BD5D-4827-9FB9-0A7CD79ABAEA}" name="Table1" displayName="Table1" ref="A2:F8" totalsRowShown="0" headerRowDxfId="1" dataDxfId="10" headerRowBorderDxfId="8" tableBorderDxfId="9" totalsRowBorderDxfId="7">
  <autoFilter ref="A2:F8" xr:uid="{157C8529-BD5D-4827-9FB9-0A7CD79ABAEA}"/>
  <tableColumns count="6">
    <tableColumn id="1" xr3:uid="{A502E061-65E8-4925-A96C-4E84DCBBC978}" name="#" dataDxfId="6"/>
    <tableColumn id="2" xr3:uid="{75C6CD78-6745-4220-9135-317543E30F01}" name="DESCRIÇÃO" dataDxfId="5"/>
    <tableColumn id="3" xr3:uid="{F618F535-C1AE-4F53-813F-4B25256FD62A}" name="FORNECEDOR" dataDxfId="4"/>
    <tableColumn id="5" xr3:uid="{E5639420-B8F7-4AE7-AB92-095A0EC8BC32}" name="QTD." dataDxfId="3"/>
    <tableColumn id="4" xr3:uid="{8E78DD7D-49FE-4DCF-949D-FE5021883A29}" name="CUSTO UNIT." dataDxfId="2"/>
    <tableColumn id="6" xr3:uid="{10936219-2E24-431E-BAD4-CA4C4317C1C4}" name="CUSTO EXT." dataDxfId="0">
      <calculatedColumnFormula>Table1[[#This Row],[CUSTO UNIT.]]*Table1[[#This Row],[QTD.]]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F27E-3B19-4D61-86B6-459A2884680C}">
  <dimension ref="A1:F11"/>
  <sheetViews>
    <sheetView tabSelected="1" workbookViewId="0">
      <selection sqref="A1:E1"/>
    </sheetView>
  </sheetViews>
  <sheetFormatPr defaultRowHeight="12.75" x14ac:dyDescent="0.2"/>
  <cols>
    <col min="1" max="1" width="5.5703125" style="1" customWidth="1"/>
    <col min="2" max="2" width="32.7109375" style="1" bestFit="1" customWidth="1"/>
    <col min="3" max="3" width="23.28515625" style="1" customWidth="1"/>
    <col min="4" max="4" width="7.28515625" style="1" bestFit="1" customWidth="1"/>
    <col min="5" max="6" width="15.7109375" style="1" customWidth="1"/>
    <col min="7" max="16384" width="9.140625" style="1"/>
  </cols>
  <sheetData>
    <row r="1" spans="1:6" x14ac:dyDescent="0.2">
      <c r="A1" s="2" t="s">
        <v>0</v>
      </c>
      <c r="B1" s="2"/>
      <c r="C1" s="2"/>
      <c r="D1" s="2"/>
      <c r="E1" s="2"/>
    </row>
    <row r="2" spans="1:6" x14ac:dyDescent="0.2">
      <c r="A2" s="3" t="s">
        <v>1</v>
      </c>
      <c r="B2" s="4" t="s">
        <v>2</v>
      </c>
      <c r="C2" s="4" t="s">
        <v>3</v>
      </c>
      <c r="D2" s="4" t="s">
        <v>15</v>
      </c>
      <c r="E2" s="4" t="s">
        <v>16</v>
      </c>
      <c r="F2" s="5" t="s">
        <v>17</v>
      </c>
    </row>
    <row r="3" spans="1:6" x14ac:dyDescent="0.2">
      <c r="A3" s="6">
        <v>1</v>
      </c>
      <c r="B3" s="7" t="s">
        <v>6</v>
      </c>
      <c r="C3" s="7" t="s">
        <v>5</v>
      </c>
      <c r="D3" s="7">
        <v>1</v>
      </c>
      <c r="E3" s="12">
        <v>111.42</v>
      </c>
      <c r="F3" s="10">
        <f>Table1[[#This Row],[CUSTO UNIT.]]*Table1[[#This Row],[QTD.]]</f>
        <v>111.42</v>
      </c>
    </row>
    <row r="4" spans="1:6" x14ac:dyDescent="0.2">
      <c r="A4" s="6">
        <v>2</v>
      </c>
      <c r="B4" s="7" t="s">
        <v>4</v>
      </c>
      <c r="C4" s="7" t="s">
        <v>7</v>
      </c>
      <c r="D4" s="7">
        <v>10</v>
      </c>
      <c r="E4" s="12">
        <f>(187.05+10.06+4.85+90.14)/Table1[[#This Row],[QTD.]]</f>
        <v>29.21</v>
      </c>
      <c r="F4" s="10">
        <f>Table1[[#This Row],[CUSTO UNIT.]]*Table1[[#This Row],[QTD.]]</f>
        <v>292.10000000000002</v>
      </c>
    </row>
    <row r="5" spans="1:6" x14ac:dyDescent="0.2">
      <c r="A5" s="6">
        <v>3</v>
      </c>
      <c r="B5" s="7" t="s">
        <v>8</v>
      </c>
      <c r="C5" s="7" t="s">
        <v>9</v>
      </c>
      <c r="D5" s="7">
        <v>1</v>
      </c>
      <c r="E5" s="15">
        <v>189.66</v>
      </c>
      <c r="F5" s="10">
        <f>Table1[[#This Row],[CUSTO UNIT.]]*Table1[[#This Row],[QTD.]]</f>
        <v>189.66</v>
      </c>
    </row>
    <row r="6" spans="1:6" x14ac:dyDescent="0.2">
      <c r="A6" s="6">
        <v>4</v>
      </c>
      <c r="B6" s="7" t="s">
        <v>12</v>
      </c>
      <c r="C6" s="7" t="s">
        <v>10</v>
      </c>
      <c r="D6" s="7">
        <v>240</v>
      </c>
      <c r="E6" s="12">
        <f>51.8/Table1[[#This Row],[QTD.]]</f>
        <v>0.21583333333333332</v>
      </c>
      <c r="F6" s="10">
        <f>Table1[[#This Row],[CUSTO UNIT.]]*Table1[[#This Row],[QTD.]]</f>
        <v>51.8</v>
      </c>
    </row>
    <row r="7" spans="1:6" x14ac:dyDescent="0.2">
      <c r="A7" s="6">
        <v>5</v>
      </c>
      <c r="B7" s="7" t="s">
        <v>11</v>
      </c>
      <c r="C7" s="7" t="s">
        <v>10</v>
      </c>
      <c r="D7" s="7">
        <v>10</v>
      </c>
      <c r="E7" s="12">
        <f>48.29/Table1[[#This Row],[QTD.]]</f>
        <v>4.8289999999999997</v>
      </c>
      <c r="F7" s="10">
        <f>Table1[[#This Row],[CUSTO UNIT.]]*Table1[[#This Row],[QTD.]]</f>
        <v>48.29</v>
      </c>
    </row>
    <row r="8" spans="1:6" x14ac:dyDescent="0.2">
      <c r="A8" s="8">
        <v>6</v>
      </c>
      <c r="B8" s="9" t="s">
        <v>13</v>
      </c>
      <c r="C8" s="9" t="s">
        <v>14</v>
      </c>
      <c r="D8" s="9">
        <v>10</v>
      </c>
      <c r="E8" s="14">
        <v>0</v>
      </c>
      <c r="F8" s="11">
        <f>Table1[[#This Row],[CUSTO UNIT.]]*Table1[[#This Row],[QTD.]]</f>
        <v>0</v>
      </c>
    </row>
    <row r="10" spans="1:6" x14ac:dyDescent="0.2">
      <c r="E10" s="1" t="s">
        <v>18</v>
      </c>
      <c r="F10" s="13">
        <f>SUM(Table1[CUSTO EXT.])</f>
        <v>693.27</v>
      </c>
    </row>
    <row r="11" spans="1:6" x14ac:dyDescent="0.2">
      <c r="E11" s="16" t="s">
        <v>19</v>
      </c>
      <c r="F11" s="17">
        <f>F10/10</f>
        <v>69.326999999999998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A. M. Araújo</dc:creator>
  <cp:lastModifiedBy>André A. M. Araújo</cp:lastModifiedBy>
  <dcterms:created xsi:type="dcterms:W3CDTF">2024-03-01T23:50:47Z</dcterms:created>
  <dcterms:modified xsi:type="dcterms:W3CDTF">2024-03-02T00:26:19Z</dcterms:modified>
</cp:coreProperties>
</file>