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t/Desktop/Ironhack/prework/"/>
    </mc:Choice>
  </mc:AlternateContent>
  <xr:revisionPtr revIDLastSave="0" documentId="13_ncr:1_{FCB880F1-0512-7C48-9D28-BCF49F2E1A42}" xr6:coauthVersionLast="47" xr6:coauthVersionMax="47" xr10:uidLastSave="{00000000-0000-0000-0000-000000000000}"/>
  <bookViews>
    <workbookView xWindow="0" yWindow="460" windowWidth="27320" windowHeight="13780" xr2:uid="{00000000-000D-0000-FFFF-FFFF00000000}"/>
  </bookViews>
  <sheets>
    <sheet name="SalesOrders" sheetId="1" r:id="rId1"/>
    <sheet name="east_region" sheetId="2" r:id="rId2"/>
    <sheet name="SalesOrderds_StringFunctions" sheetId="3" r:id="rId3"/>
    <sheet name="Plots" sheetId="4" r:id="rId4"/>
  </sheets>
  <definedNames>
    <definedName name="_xlnm._FilterDatabase" localSheetId="0" hidden="1">SalesOrders!$A$1:$G$44</definedName>
    <definedName name="_xlchart.v1.0" hidden="1">SalesOrders!$J$28:$J$38</definedName>
    <definedName name="_xlchart.v1.1" hidden="1">SalesOrders!$K$28:$K$38</definedName>
    <definedName name="_xlchart.v1.13" hidden="1">SalesOrders!$J$28:$J$38</definedName>
    <definedName name="_xlchart.v1.14" hidden="1">SalesOrders!$K$27</definedName>
    <definedName name="_xlchart.v1.15" hidden="1">SalesOrders!$K$28:$K$38</definedName>
    <definedName name="_xlchart.v1.2" hidden="1">SalesOrders!$J$28:$J$38</definedName>
    <definedName name="_xlchart.v1.3" hidden="1">SalesOrders!$K$27</definedName>
    <definedName name="_xlchart.v1.4" hidden="1">SalesOrders!$K$28:$K$38</definedName>
    <definedName name="_xlchart.v1.5" hidden="1">SalesOrders!$J$28:$J$38</definedName>
    <definedName name="_xlchart.v1.6" hidden="1">SalesOrders!$K$27</definedName>
    <definedName name="_xlchart.v1.7" hidden="1">SalesOrders!$K$28:$K$38</definedName>
    <definedName name="_xlchart.v1.8" hidden="1">SalesOrders!$J$28:$J$38</definedName>
    <definedName name="_xlchart.v1.9" hidden="1">SalesOrders!$K$28:$K$38</definedName>
    <definedName name="_xlchart.v2.10" hidden="1">SalesOrders!$J$28:$J$38</definedName>
    <definedName name="_xlchart.v2.11" hidden="1">SalesOrders!$K$27</definedName>
    <definedName name="_xlchart.v2.12" hidden="1">SalesOrders!$K$28:$K$38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o/BJRImrr7tXiaYZv6+NaV/r+Dg=="/>
    </ext>
  </extLst>
</workbook>
</file>

<file path=xl/calcChain.xml><?xml version="1.0" encoding="utf-8"?>
<calcChain xmlns="http://schemas.openxmlformats.org/spreadsheetml/2006/main">
  <c r="K28" i="1" l="1" a="1"/>
  <c r="K28" i="1" s="1"/>
  <c r="J8" i="1"/>
  <c r="J7" i="1"/>
  <c r="J6" i="1"/>
  <c r="J5" i="1"/>
  <c r="J4" i="1"/>
  <c r="E57" i="1"/>
  <c r="E56" i="1"/>
  <c r="E55" i="1"/>
  <c r="E54" i="1"/>
  <c r="E53" i="1"/>
  <c r="J7" i="4"/>
  <c r="J6" i="4"/>
  <c r="J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2" i="3"/>
  <c r="I3" i="3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M40" i="3"/>
  <c r="M41" i="3"/>
  <c r="M42" i="3"/>
  <c r="M43" i="3"/>
  <c r="M44" i="3"/>
  <c r="M39" i="3"/>
  <c r="M27" i="3"/>
  <c r="M28" i="3"/>
  <c r="M29" i="3"/>
  <c r="M30" i="3"/>
  <c r="M31" i="3"/>
  <c r="M32" i="3"/>
  <c r="M33" i="3"/>
  <c r="M34" i="3"/>
  <c r="M35" i="3"/>
  <c r="M36" i="3"/>
  <c r="M37" i="3"/>
  <c r="M38" i="3"/>
  <c r="M2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" i="3"/>
  <c r="K2" i="3"/>
  <c r="J2" i="3"/>
  <c r="I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2" i="3"/>
  <c r="G18" i="2"/>
  <c r="F16" i="2"/>
  <c r="G16" i="2"/>
  <c r="F17" i="2"/>
  <c r="G17" i="2"/>
  <c r="F18" i="2"/>
  <c r="F19" i="2"/>
  <c r="G19" i="2"/>
  <c r="F20" i="2"/>
  <c r="G20" i="2"/>
  <c r="E20" i="2"/>
  <c r="E19" i="2"/>
  <c r="E18" i="2"/>
  <c r="E17" i="2"/>
  <c r="E16" i="2"/>
  <c r="F49" i="1"/>
  <c r="G49" i="1"/>
  <c r="F50" i="1"/>
  <c r="G50" i="1"/>
  <c r="E50" i="1"/>
  <c r="E49" i="1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46" i="1"/>
  <c r="F48" i="1"/>
  <c r="F47" i="1"/>
  <c r="F46" i="1"/>
  <c r="E48" i="1"/>
  <c r="E47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46" i="1" l="1"/>
  <c r="G48" i="1"/>
  <c r="G4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<sst xmlns="http://schemas.openxmlformats.org/spreadsheetml/2006/main" count="503" uniqueCount="57">
  <si>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</si>
  <si>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</si>
  <si>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</si>
  <si>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</si>
  <si>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</si>
  <si>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</si>
  <si>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</si>
  <si>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</si>
  <si>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</si>
  <si>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</si>
  <si>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</si>
  <si>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</si>
  <si>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</si>
  <si>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</si>
  <si>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</si>
  <si>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</si>
  <si>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</si>
  <si>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</si>
  <si>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</si>
  <si>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</si>
  <si>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</si>
  <si>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</si>
  <si>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</si>
  <si>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</si>
  <si>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</si>
  <si>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</si>
  <si>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</si>
  <si>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</si>
  <si>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</si>
  <si>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Standard Deviation</t>
  </si>
  <si>
    <t>Variane</t>
  </si>
  <si>
    <t>Sub</t>
  </si>
  <si>
    <t>Concatenate</t>
  </si>
  <si>
    <t>Left</t>
  </si>
  <si>
    <t>Right</t>
  </si>
  <si>
    <t>Lower</t>
  </si>
  <si>
    <t>Concatenate Exercise</t>
  </si>
  <si>
    <t>Total sales</t>
  </si>
  <si>
    <t>Total Sales by  Region</t>
  </si>
  <si>
    <t>Average Total</t>
  </si>
  <si>
    <t>Pen set</t>
  </si>
  <si>
    <t>Bins</t>
  </si>
  <si>
    <t>Interval</t>
  </si>
  <si>
    <t>Frequency</t>
  </si>
  <si>
    <t>Items</t>
  </si>
  <si>
    <t xml:space="preserve">Pen </t>
  </si>
  <si>
    <t>100+</t>
  </si>
  <si>
    <t>0-9</t>
  </si>
  <si>
    <t>20-29</t>
  </si>
  <si>
    <t>10-19</t>
  </si>
  <si>
    <t>30-39</t>
  </si>
  <si>
    <t>40-49</t>
  </si>
  <si>
    <t>50-59</t>
  </si>
  <si>
    <t>60-69</t>
  </si>
  <si>
    <t>70-79</t>
  </si>
  <si>
    <t>80-89</t>
  </si>
  <si>
    <t>90-99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</si>
</sst>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"/>
  </numFmts>
  <fonts count="10" x14ac:knownFonts="1">
    <font>
      <sz val="12"/>
      <color rgb="FF000000"/>
      <name val="Arial Narrow"/>
    </font>
    <font>
      <b/>
      <sz val="14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"/>
      <family val="2"/>
    </font>
    <font>
      <sz val="11"/>
      <color rgb="FF24292E"/>
      <name val="Arial"/>
      <family val="2"/>
    </font>
    <font>
      <b/>
      <sz val="10"/>
      <name val="Arial"/>
      <family val="2"/>
    </font>
    <font>
      <sz val="12"/>
      <color rgb="FF000000"/>
      <name val="Arial Narrow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16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/>
    <xf numFmtId="165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SalesOrders!$E$52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SalesOrders!$D$53:$D$57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SalesOrders!$E$53:$E$57</c:f>
              <c:numCache>
                <c:formatCode>0.0</c:formatCode>
                <c:ptCount val="5"/>
                <c:pt idx="0">
                  <c:v>638.51</c:v>
                </c:pt>
                <c:pt idx="1">
                  <c:v>566.66666666666663</c:v>
                </c:pt>
                <c:pt idx="2">
                  <c:v>409.04399999999998</c:v>
                </c:pt>
                <c:pt idx="3">
                  <c:v>595.69571428571442</c:v>
                </c:pt>
                <c:pt idx="4">
                  <c:v>164.24153846153848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E-8A43-84CB-79D693421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068895"/>
        <c:axId val="1264664591"/>
      </c:barChart>
      <c:catAx>
        <c:axId val="121806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64664591"/>
        <c:crosses val="autoZero"/>
        <c:auto val="1"/>
        <c:lblAlgn val="ctr"/>
        <c:lblOffset val="100"/>
        <c:noMultiLvlLbl val="0"/>
      </c:catAx>
      <c:valAx>
        <c:axId val="126466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1806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SalesOrders!$J$3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SalesOrders!$I$4:$I$8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 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SalesOrders!$J$4:$J$8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6-404E-B60B-543494268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505743"/>
        <c:axId val="1236818303"/>
      </c:barChart>
      <c:catAx>
        <c:axId val="122050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36818303"/>
        <c:crosses val="autoZero"/>
        <c:auto val="1"/>
        <c:lblAlgn val="ctr"/>
        <c:lblOffset val="100"/>
        <c:noMultiLvlLbl val="0"/>
      </c:catAx>
      <c:valAx>
        <c:axId val="12368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2050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SalesOrders!$K$27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SalesOrders!$J$28:$J$38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SalesOrders!$K$28:$K$38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3-F946-B89F-93C3F67FE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876335"/>
        <c:axId val="1259655327"/>
      </c:barChart>
      <c:catAx>
        <c:axId val="125987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9655327"/>
        <c:crosses val="autoZero"/>
        <c:auto val="1"/>
        <c:lblAlgn val="ctr"/>
        <c:lblOffset val="100"/>
        <c:noMultiLvlLbl val="0"/>
      </c:catAx>
      <c:valAx>
        <c:axId val="12596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987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Plots!$J$3:$J$4</c:f>
              <c:strCache>
                <c:ptCount val="2"/>
                <c:pt idx="0">
                  <c:v>Total Sales For Each Region</c:v>
                </c:pt>
                <c:pt idx="1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Plots!$I$5:$I$7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Plots!$J$5:$J$7</c:f>
              <c:numCache>
                <c:formatCode>0.0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4-4D41-BB41-5B819CE77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9317199"/>
        <c:axId val="1221300367"/>
      </c:barChart>
      <c:catAx>
        <c:axId val="119931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 in the 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21300367"/>
        <c:crosses val="autoZero"/>
        <c:auto val="1"/>
        <c:lblAlgn val="ctr"/>
        <c:lblOffset val="100"/>
        <c:noMultiLvlLbl val="0"/>
      </c:catAx>
      <c:valAx>
        <c:axId val="12213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9931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51</xdr:row>
      <xdr:rowOff>25400</xdr:rowOff>
    </xdr:from>
    <xdr:to>
      <xdr:col>11</xdr:col>
      <xdr:colOff>184150</xdr:colOff>
      <xdr:row>65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BD4CD-0B87-D2E7-2B61-9E493B692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196850</xdr:colOff>
      <xdr:row>8</xdr:row>
      <xdr:rowOff>12700</xdr:rowOff>
    </xdr:from>
    <xdr:to>
      <xdr:col>15</xdr:col>
      <xdr:colOff>95250</xdr:colOff>
      <xdr:row>22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7C238C-F41B-AFD9-6CF3-77E55B8EF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196850</xdr:colOff>
      <xdr:row>26</xdr:row>
      <xdr:rowOff>0</xdr:rowOff>
    </xdr:from>
    <xdr:to>
      <xdr:col>19</xdr:col>
      <xdr:colOff>95250</xdr:colOff>
      <xdr:row>40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DDDE5D-276C-6140-B4FD-DDB310252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8</xdr:row>
      <xdr:rowOff>50800</xdr:rowOff>
    </xdr:from>
    <xdr:to>
      <xdr:col>15</xdr:col>
      <xdr:colOff>482600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E67C8-277D-6947-FF42-53F99C733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8" workbookViewId="0">
      <selection activeCell="K42" sqref="K42"/>
    </sheetView>
  </sheetViews>
  <sheetFormatPr baseColWidth="10" defaultColWidth="11.19921875" defaultRowHeight="15" customHeight="1" x14ac:dyDescent="0.2"/>
  <cols>
    <col min="1" max="7" width="17" customWidth="1"/>
    <col min="8" max="26" width="9.19921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 t="s">
        <v>44</v>
      </c>
      <c r="J3" s="3" t="s">
        <v>43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 t="s">
        <v>12</v>
      </c>
      <c r="J4" s="3">
        <f>COUNTIF(D2:D44,I4)</f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 t="s">
        <v>14</v>
      </c>
      <c r="J5" s="3">
        <f>COUNTIF(D2:D44,I5)</f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 t="s">
        <v>45</v>
      </c>
      <c r="J6" s="3">
        <f>COUNTIF(D2:D44,I6)</f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 t="s">
        <v>40</v>
      </c>
      <c r="J7" s="3">
        <f>COUNTIF(D2:D44,I7)</f>
        <v>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 t="s">
        <v>9</v>
      </c>
      <c r="J8" s="3">
        <f>COUNTIF(D2:D44,I8)</f>
        <v>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 t="s">
        <v>41</v>
      </c>
      <c r="J27" s="3" t="s">
        <v>42</v>
      </c>
      <c r="K27" s="3" t="s">
        <v>43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>
        <v>9</v>
      </c>
      <c r="J28" s="23" t="s">
        <v>47</v>
      </c>
      <c r="K28" s="3" cm="1">
        <f t="array" ref="K28:K38">FREQUENCY(E2:E44,I28:I37)</f>
        <v>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>
        <v>19</v>
      </c>
      <c r="J29" s="23" t="s">
        <v>49</v>
      </c>
      <c r="K29" s="3">
        <v>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>
        <v>29</v>
      </c>
      <c r="J30" s="24" t="s">
        <v>48</v>
      </c>
      <c r="K30" s="3">
        <v>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>
        <v>39</v>
      </c>
      <c r="J31" s="23" t="s">
        <v>50</v>
      </c>
      <c r="K31" s="3">
        <v>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>
        <v>49</v>
      </c>
      <c r="J32" s="23" t="s">
        <v>51</v>
      </c>
      <c r="K32" s="3">
        <v>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>
        <v>59</v>
      </c>
      <c r="J33" s="23" t="s">
        <v>52</v>
      </c>
      <c r="K33" s="3">
        <v>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>
        <v>69</v>
      </c>
      <c r="J34" s="23" t="s">
        <v>53</v>
      </c>
      <c r="K34" s="3">
        <v>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>
        <v>79</v>
      </c>
      <c r="J35" s="23" t="s">
        <v>54</v>
      </c>
      <c r="K35" s="3">
        <v>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>
        <v>89</v>
      </c>
      <c r="J36" s="23" t="s">
        <v>55</v>
      </c>
      <c r="K36" s="3">
        <v>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>
        <v>99</v>
      </c>
      <c r="J37" s="23" t="s">
        <v>56</v>
      </c>
      <c r="K37" s="3">
        <v>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J38" s="23" t="s">
        <v>46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7"/>
      <c r="B46" s="8"/>
      <c r="C46" s="7"/>
      <c r="D46" s="19" t="s">
        <v>26</v>
      </c>
      <c r="E46" s="20">
        <f>AVERAGE(E2:E44)</f>
        <v>49.325581395348834</v>
      </c>
      <c r="F46" s="20">
        <f t="shared" ref="F46:G46" si="1">AVERAGE(F2:F44)</f>
        <v>20.308604651162799</v>
      </c>
      <c r="G46" s="20">
        <f t="shared" si="1"/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7"/>
      <c r="B47" s="7"/>
      <c r="C47" s="7"/>
      <c r="D47" s="19" t="s">
        <v>27</v>
      </c>
      <c r="E47" s="20">
        <f>MEDIAN(E2:E44)</f>
        <v>53</v>
      </c>
      <c r="F47" s="20">
        <f t="shared" ref="F47:G47" si="2">MEDIAN(F2:F44)</f>
        <v>4.99</v>
      </c>
      <c r="G47" s="20">
        <f t="shared" si="2"/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7"/>
      <c r="B48" s="7"/>
      <c r="C48" s="7"/>
      <c r="D48" s="19" t="s">
        <v>28</v>
      </c>
      <c r="E48" s="20">
        <f>MODE(E2:E44)</f>
        <v>7</v>
      </c>
      <c r="F48" s="20">
        <f t="shared" ref="F48:G48" si="3">MODE(F2:F44)</f>
        <v>4.99</v>
      </c>
      <c r="G48" s="20">
        <f t="shared" si="3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7"/>
      <c r="B49" s="7"/>
      <c r="C49" s="7"/>
      <c r="D49" s="21" t="s">
        <v>29</v>
      </c>
      <c r="E49" s="20">
        <f>STDEV(E2:E44)</f>
        <v>30.078247899067208</v>
      </c>
      <c r="F49" s="20">
        <f t="shared" ref="F49:G49" si="4">STDEV(F2:F44)</f>
        <v>47.345117693751853</v>
      </c>
      <c r="G49" s="20">
        <f t="shared" si="4"/>
        <v>447.02210384167165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7"/>
      <c r="B50" s="7"/>
      <c r="C50" s="7"/>
      <c r="D50" s="21" t="s">
        <v>30</v>
      </c>
      <c r="E50" s="20">
        <f>VAR(E2:E44)</f>
        <v>904.70099667774082</v>
      </c>
      <c r="F50" s="20">
        <f t="shared" ref="F50:G50" si="5">VAR(F2:F44)</f>
        <v>2241.5601694352149</v>
      </c>
      <c r="G50" s="20">
        <f t="shared" si="5"/>
        <v>199828.76132303427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7"/>
      <c r="B52" s="7"/>
      <c r="C52" s="7"/>
      <c r="D52" s="10" t="s">
        <v>3</v>
      </c>
      <c r="E52" s="10" t="s">
        <v>39</v>
      </c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7"/>
      <c r="B53" s="7"/>
      <c r="C53" s="7"/>
      <c r="D53" s="7" t="s">
        <v>14</v>
      </c>
      <c r="E53" s="22">
        <f>AVERAGEIF(D2:D44,D53,G2:G44)</f>
        <v>638.51</v>
      </c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7"/>
      <c r="B54" s="7"/>
      <c r="C54" s="7"/>
      <c r="D54" s="7" t="s">
        <v>9</v>
      </c>
      <c r="E54" s="22">
        <f>AVERAGEIF(D2:D44,D54,G2:G44)</f>
        <v>566.66666666666663</v>
      </c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7"/>
      <c r="B55" s="7"/>
      <c r="C55" s="7"/>
      <c r="D55" s="7" t="s">
        <v>16</v>
      </c>
      <c r="E55" s="22">
        <f>AVERAGEIF(D2:D44,D55,G2:G44)</f>
        <v>409.04399999999998</v>
      </c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7"/>
      <c r="B56" s="7"/>
      <c r="C56" s="7"/>
      <c r="D56" s="7" t="s">
        <v>40</v>
      </c>
      <c r="E56" s="22">
        <f>AVERAGEIF(D2:D44,D56,G2:G44)</f>
        <v>595.69571428571442</v>
      </c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7"/>
      <c r="B57" s="7"/>
      <c r="C57" s="7"/>
      <c r="D57" s="7" t="s">
        <v>12</v>
      </c>
      <c r="E57" s="22">
        <f>AVERAGEIF(D2:D44,D57,G2:G44)</f>
        <v>164.24153846153848</v>
      </c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 xr:uid="{00000000-0009-0000-0000-000000000000}"/>
  <pageMargins left="0.75" right="0.75" top="1" bottom="1" header="0" footer="0"/>
  <pageSetup orientation="portrait"/>
  <headerFooter>
    <oddFooter>&amp;LDeveloped by Contextures Inc.&amp;Cwww.contextures.com&amp;R&amp;D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1974-D238-FA42-86A6-506C430DA27F}">
  <dimension ref="A1:G20"/>
  <sheetViews>
    <sheetView workbookViewId="0">
      <selection activeCell="G19" sqref="G19"/>
    </sheetView>
  </sheetViews>
  <sheetFormatPr baseColWidth="10" defaultRowHeight="16" x14ac:dyDescent="0.2"/>
  <sheetData>
    <row r="1" spans="1:7" ht="1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42053</v>
      </c>
      <c r="B2" s="5" t="s">
        <v>19</v>
      </c>
      <c r="C2" s="5" t="s">
        <v>20</v>
      </c>
      <c r="D2" s="5" t="s">
        <v>14</v>
      </c>
      <c r="E2" s="5">
        <v>4</v>
      </c>
      <c r="F2" s="6">
        <v>4.99</v>
      </c>
      <c r="G2" s="6">
        <v>19.96</v>
      </c>
    </row>
    <row r="3" spans="1:7" x14ac:dyDescent="0.2">
      <c r="A3" s="4">
        <v>41951</v>
      </c>
      <c r="B3" s="5" t="s">
        <v>19</v>
      </c>
      <c r="C3" s="5" t="s">
        <v>21</v>
      </c>
      <c r="D3" s="5" t="s">
        <v>16</v>
      </c>
      <c r="E3" s="5">
        <v>15</v>
      </c>
      <c r="F3" s="6">
        <v>19.989999999999998</v>
      </c>
      <c r="G3" s="6">
        <v>299.84999999999997</v>
      </c>
    </row>
    <row r="4" spans="1:7" x14ac:dyDescent="0.2">
      <c r="A4" s="4">
        <v>41900</v>
      </c>
      <c r="B4" s="5" t="s">
        <v>19</v>
      </c>
      <c r="C4" s="5" t="s">
        <v>20</v>
      </c>
      <c r="D4" s="5" t="s">
        <v>18</v>
      </c>
      <c r="E4" s="5">
        <v>16</v>
      </c>
      <c r="F4" s="6">
        <v>15.99</v>
      </c>
      <c r="G4" s="6">
        <v>255.84</v>
      </c>
    </row>
    <row r="5" spans="1:7" x14ac:dyDescent="0.2">
      <c r="A5" s="4">
        <v>41832</v>
      </c>
      <c r="B5" s="5" t="s">
        <v>19</v>
      </c>
      <c r="C5" s="5" t="s">
        <v>22</v>
      </c>
      <c r="D5" s="5" t="s">
        <v>14</v>
      </c>
      <c r="E5" s="5">
        <v>29</v>
      </c>
      <c r="F5" s="6">
        <v>1.99</v>
      </c>
      <c r="G5" s="6">
        <v>57.71</v>
      </c>
    </row>
    <row r="6" spans="1:7" x14ac:dyDescent="0.2">
      <c r="A6" s="4">
        <v>41866</v>
      </c>
      <c r="B6" s="5" t="s">
        <v>19</v>
      </c>
      <c r="C6" s="5" t="s">
        <v>20</v>
      </c>
      <c r="D6" s="5" t="s">
        <v>12</v>
      </c>
      <c r="E6" s="5">
        <v>35</v>
      </c>
      <c r="F6" s="6">
        <v>4.99</v>
      </c>
      <c r="G6" s="6">
        <v>174.65</v>
      </c>
    </row>
    <row r="7" spans="1:7" x14ac:dyDescent="0.2">
      <c r="A7" s="4">
        <v>41730</v>
      </c>
      <c r="B7" s="5" t="s">
        <v>19</v>
      </c>
      <c r="C7" s="5" t="s">
        <v>20</v>
      </c>
      <c r="D7" s="5" t="s">
        <v>14</v>
      </c>
      <c r="E7" s="5">
        <v>60</v>
      </c>
      <c r="F7" s="6">
        <v>4.99</v>
      </c>
      <c r="G7" s="6">
        <v>299.40000000000003</v>
      </c>
    </row>
    <row r="8" spans="1:7" x14ac:dyDescent="0.2">
      <c r="A8" s="4">
        <v>41798</v>
      </c>
      <c r="B8" s="5" t="s">
        <v>19</v>
      </c>
      <c r="C8" s="5" t="s">
        <v>20</v>
      </c>
      <c r="D8" s="5" t="s">
        <v>14</v>
      </c>
      <c r="E8" s="5">
        <v>60</v>
      </c>
      <c r="F8" s="6">
        <v>8.99</v>
      </c>
      <c r="G8" s="6">
        <v>539.4</v>
      </c>
    </row>
    <row r="9" spans="1:7" x14ac:dyDescent="0.2">
      <c r="A9" s="4">
        <v>42189</v>
      </c>
      <c r="B9" s="5" t="s">
        <v>19</v>
      </c>
      <c r="C9" s="5" t="s">
        <v>20</v>
      </c>
      <c r="D9" s="5" t="s">
        <v>18</v>
      </c>
      <c r="E9" s="5">
        <v>62</v>
      </c>
      <c r="F9" s="6">
        <v>4.99</v>
      </c>
      <c r="G9" s="6">
        <v>309.38</v>
      </c>
    </row>
    <row r="10" spans="1:7" x14ac:dyDescent="0.2">
      <c r="A10" s="4">
        <v>41934</v>
      </c>
      <c r="B10" s="5" t="s">
        <v>19</v>
      </c>
      <c r="C10" s="5" t="s">
        <v>20</v>
      </c>
      <c r="D10" s="5" t="s">
        <v>16</v>
      </c>
      <c r="E10" s="5">
        <v>64</v>
      </c>
      <c r="F10" s="6">
        <v>8.99</v>
      </c>
      <c r="G10" s="6">
        <v>575.36</v>
      </c>
    </row>
    <row r="11" spans="1:7" x14ac:dyDescent="0.2">
      <c r="A11" s="4">
        <v>42002</v>
      </c>
      <c r="B11" s="5" t="s">
        <v>19</v>
      </c>
      <c r="C11" s="5" t="s">
        <v>21</v>
      </c>
      <c r="D11" s="5" t="s">
        <v>18</v>
      </c>
      <c r="E11" s="5">
        <v>74</v>
      </c>
      <c r="F11" s="6">
        <v>15.99</v>
      </c>
      <c r="G11" s="6">
        <v>1183.26</v>
      </c>
    </row>
    <row r="12" spans="1:7" x14ac:dyDescent="0.2">
      <c r="A12" s="4">
        <v>41849</v>
      </c>
      <c r="B12" s="5" t="s">
        <v>19</v>
      </c>
      <c r="C12" s="5" t="s">
        <v>21</v>
      </c>
      <c r="D12" s="5" t="s">
        <v>14</v>
      </c>
      <c r="E12" s="5">
        <v>81</v>
      </c>
      <c r="F12" s="6">
        <v>19.989999999999998</v>
      </c>
      <c r="G12" s="6">
        <v>1619.1899999999998</v>
      </c>
    </row>
    <row r="13" spans="1:7" x14ac:dyDescent="0.2">
      <c r="A13" s="4">
        <v>41645</v>
      </c>
      <c r="B13" s="5" t="s">
        <v>19</v>
      </c>
      <c r="C13" s="5" t="s">
        <v>20</v>
      </c>
      <c r="D13" s="5" t="s">
        <v>12</v>
      </c>
      <c r="E13" s="5">
        <v>95</v>
      </c>
      <c r="F13" s="6">
        <v>1.99</v>
      </c>
      <c r="G13" s="6">
        <v>189.05</v>
      </c>
    </row>
    <row r="14" spans="1:7" x14ac:dyDescent="0.2">
      <c r="A14" s="4">
        <v>42121</v>
      </c>
      <c r="B14" s="5" t="s">
        <v>19</v>
      </c>
      <c r="C14" s="5" t="s">
        <v>22</v>
      </c>
      <c r="D14" s="5" t="s">
        <v>16</v>
      </c>
      <c r="E14" s="5">
        <v>96</v>
      </c>
      <c r="F14" s="6">
        <v>4.99</v>
      </c>
      <c r="G14" s="6">
        <v>479.04</v>
      </c>
    </row>
    <row r="16" spans="1:7" x14ac:dyDescent="0.2">
      <c r="D16" s="9" t="s">
        <v>26</v>
      </c>
      <c r="E16" s="6">
        <f>AVERAGE(E2:E14)</f>
        <v>53.153846153846153</v>
      </c>
      <c r="F16" s="6">
        <f t="shared" ref="F16:G16" si="0">AVERAGE(F2:F14)</f>
        <v>9.1438461538461517</v>
      </c>
      <c r="G16" s="6">
        <f t="shared" si="0"/>
        <v>461.69923076923078</v>
      </c>
    </row>
    <row r="17" spans="4:7" x14ac:dyDescent="0.2">
      <c r="D17" s="9" t="s">
        <v>27</v>
      </c>
      <c r="E17" s="6">
        <f>MEDIAN(E2:E14)</f>
        <v>60</v>
      </c>
      <c r="F17" s="6">
        <f t="shared" ref="F17:G17" si="1">MEDIAN(F2:F14)</f>
        <v>4.99</v>
      </c>
      <c r="G17" s="6">
        <f t="shared" si="1"/>
        <v>299.84999999999997</v>
      </c>
    </row>
    <row r="18" spans="4:7" x14ac:dyDescent="0.2">
      <c r="D18" s="9" t="s">
        <v>28</v>
      </c>
      <c r="E18" s="6">
        <f>MODE(E2:E14)</f>
        <v>60</v>
      </c>
      <c r="F18" s="6">
        <f t="shared" ref="F18:G18" si="2">MODE(F2:F14)</f>
        <v>4.99</v>
      </c>
      <c r="G18" s="6" t="e">
        <f>MODE(G2:G14)</f>
        <v>#N/A</v>
      </c>
    </row>
    <row r="19" spans="4:7" x14ac:dyDescent="0.2">
      <c r="D19" s="10" t="s">
        <v>29</v>
      </c>
      <c r="E19" s="12">
        <f>STDEV(E2:E14)</f>
        <v>30.620924637264391</v>
      </c>
      <c r="F19" s="12">
        <f t="shared" ref="F19:G19" si="3">STDEV(F2:F14)</f>
        <v>6.5681828264007436</v>
      </c>
      <c r="G19" s="12">
        <f t="shared" si="3"/>
        <v>457.60998696964526</v>
      </c>
    </row>
    <row r="20" spans="4:7" x14ac:dyDescent="0.2">
      <c r="D20" s="10" t="s">
        <v>30</v>
      </c>
      <c r="E20" s="12">
        <f>VAR(E2:E14)</f>
        <v>937.64102564102541</v>
      </c>
      <c r="F20" s="12">
        <f t="shared" ref="F20:G20" si="4">VAR(F2:F14)</f>
        <v>43.141025641025657</v>
      </c>
      <c r="G20" s="12">
        <f t="shared" si="4"/>
        <v>209406.90017435889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533-45A2-7C43-8521-5F272F95860B}">
  <dimension ref="A1:N48"/>
  <sheetViews>
    <sheetView topLeftCell="A37" workbookViewId="0">
      <selection activeCell="N2" sqref="N2:N44"/>
    </sheetView>
  </sheetViews>
  <sheetFormatPr baseColWidth="10" defaultRowHeight="16" x14ac:dyDescent="0.2"/>
  <cols>
    <col min="9" max="9" width="28.59765625" style="13" bestFit="1" customWidth="1"/>
    <col min="10" max="11" width="11" style="14"/>
    <col min="14" max="14" width="43" bestFit="1" customWidth="1"/>
  </cols>
  <sheetData>
    <row r="1" spans="1:14" ht="2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3" t="s">
        <v>32</v>
      </c>
      <c r="J1" s="14" t="s">
        <v>33</v>
      </c>
      <c r="K1" s="14" t="s">
        <v>34</v>
      </c>
      <c r="L1" s="11" t="s">
        <v>35</v>
      </c>
      <c r="M1" s="11" t="s">
        <v>31</v>
      </c>
      <c r="N1" s="15" t="s">
        <v>36</v>
      </c>
    </row>
    <row r="2" spans="1:14" x14ac:dyDescent="0.2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I2" s="13" t="str">
        <f>_xlfn.CONCAT(C2," ",B2," ",D2," ",E2," ",F2," ",G2)</f>
        <v>Smith Central Desk 2 125 250</v>
      </c>
      <c r="J2" s="14" t="str">
        <f>LEFT(B2,2)</f>
        <v>Ce</v>
      </c>
      <c r="K2" s="14" t="str">
        <f>RIGHT(B2,2)</f>
        <v>al</v>
      </c>
      <c r="L2" t="str">
        <f>LOWER(B2)</f>
        <v>central</v>
      </c>
      <c r="M2" t="str">
        <f>SUBSTITUTE(B2,"C","c",1)</f>
        <v>central</v>
      </c>
      <c r="N2" t="str">
        <f>_xlfn.CONCAT(J2,K2)</f>
        <v>Ceal</v>
      </c>
    </row>
    <row r="3" spans="1:14" x14ac:dyDescent="0.2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I3" s="13" t="str">
        <f t="shared" ref="I3:I44" si="1">_xlfn.CONCAT(C3," ",B3," ",D3," ",E3," ",F3," ",G3)</f>
        <v>Kivell Central Desk 5 125 625</v>
      </c>
      <c r="J3" s="14" t="str">
        <f t="shared" ref="J3:J44" si="2">LEFT(B3,2)</f>
        <v>Ce</v>
      </c>
      <c r="K3" s="14" t="str">
        <f t="shared" ref="K3:K44" si="3">RIGHT(B3,2)</f>
        <v>al</v>
      </c>
      <c r="L3" t="str">
        <f t="shared" ref="L3:L44" si="4">LOWER(B3)</f>
        <v>central</v>
      </c>
      <c r="M3" t="str">
        <f t="shared" ref="M3:M27" si="5">SUBSTITUTE(B3,"C","c",1)</f>
        <v>central</v>
      </c>
      <c r="N3" t="str">
        <f t="shared" ref="N3:N44" si="6">_xlfn.CONCAT(J3,K3)</f>
        <v>Ceal</v>
      </c>
    </row>
    <row r="4" spans="1:14" x14ac:dyDescent="0.2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I4" s="13" t="str">
        <f t="shared" si="1"/>
        <v>Gill Central Pencil 7 1,29 9,03</v>
      </c>
      <c r="J4" s="14" t="str">
        <f t="shared" si="2"/>
        <v>Ce</v>
      </c>
      <c r="K4" s="14" t="str">
        <f t="shared" si="3"/>
        <v>al</v>
      </c>
      <c r="L4" t="str">
        <f t="shared" si="4"/>
        <v>central</v>
      </c>
      <c r="M4" t="str">
        <f t="shared" si="5"/>
        <v>central</v>
      </c>
      <c r="N4" t="str">
        <f t="shared" si="6"/>
        <v>Ceal</v>
      </c>
    </row>
    <row r="5" spans="1:14" x14ac:dyDescent="0.2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I5" s="13" t="str">
        <f t="shared" si="1"/>
        <v>Jardine Central Binder 11 4,99 54,89</v>
      </c>
      <c r="J5" s="14" t="str">
        <f t="shared" si="2"/>
        <v>Ce</v>
      </c>
      <c r="K5" s="14" t="str">
        <f t="shared" si="3"/>
        <v>al</v>
      </c>
      <c r="L5" t="str">
        <f t="shared" si="4"/>
        <v>central</v>
      </c>
      <c r="M5" t="str">
        <f t="shared" si="5"/>
        <v>central</v>
      </c>
      <c r="N5" t="str">
        <f t="shared" si="6"/>
        <v>Ceal</v>
      </c>
    </row>
    <row r="6" spans="1:14" x14ac:dyDescent="0.2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I6" s="13" t="str">
        <f t="shared" si="1"/>
        <v>Andrews Central Pencil 14 1,29 18,06</v>
      </c>
      <c r="J6" s="14" t="str">
        <f t="shared" si="2"/>
        <v>Ce</v>
      </c>
      <c r="K6" s="14" t="str">
        <f t="shared" si="3"/>
        <v>al</v>
      </c>
      <c r="L6" t="str">
        <f t="shared" si="4"/>
        <v>central</v>
      </c>
      <c r="M6" t="str">
        <f t="shared" si="5"/>
        <v>central</v>
      </c>
      <c r="N6" t="str">
        <f t="shared" si="6"/>
        <v>Ceal</v>
      </c>
    </row>
    <row r="7" spans="1:14" x14ac:dyDescent="0.2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I7" s="13" t="str">
        <f t="shared" si="1"/>
        <v>Gill Central Pen 27 19,99 539,73</v>
      </c>
      <c r="J7" s="14" t="str">
        <f t="shared" si="2"/>
        <v>Ce</v>
      </c>
      <c r="K7" s="14" t="str">
        <f t="shared" si="3"/>
        <v>al</v>
      </c>
      <c r="L7" t="str">
        <f t="shared" si="4"/>
        <v>central</v>
      </c>
      <c r="M7" t="str">
        <f t="shared" si="5"/>
        <v>central</v>
      </c>
      <c r="N7" t="str">
        <f t="shared" si="6"/>
        <v>Ceal</v>
      </c>
    </row>
    <row r="8" spans="1:14" x14ac:dyDescent="0.2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I8" s="13" t="str">
        <f t="shared" si="1"/>
        <v>Morgan Central Binder 28 8,99 251,72</v>
      </c>
      <c r="J8" s="14" t="str">
        <f t="shared" si="2"/>
        <v>Ce</v>
      </c>
      <c r="K8" s="14" t="str">
        <f t="shared" si="3"/>
        <v>al</v>
      </c>
      <c r="L8" t="str">
        <f t="shared" si="4"/>
        <v>central</v>
      </c>
      <c r="M8" t="str">
        <f t="shared" si="5"/>
        <v>central</v>
      </c>
      <c r="N8" t="str">
        <f t="shared" si="6"/>
        <v>Ceal</v>
      </c>
    </row>
    <row r="9" spans="1:14" x14ac:dyDescent="0.2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I9" s="13" t="str">
        <f t="shared" si="1"/>
        <v>Andrews Central Binder 28 4,99 139,72</v>
      </c>
      <c r="J9" s="14" t="str">
        <f t="shared" si="2"/>
        <v>Ce</v>
      </c>
      <c r="K9" s="14" t="str">
        <f t="shared" si="3"/>
        <v>al</v>
      </c>
      <c r="L9" t="str">
        <f t="shared" si="4"/>
        <v>central</v>
      </c>
      <c r="M9" t="str">
        <f t="shared" si="5"/>
        <v>central</v>
      </c>
      <c r="N9" t="str">
        <f t="shared" si="6"/>
        <v>Ceal</v>
      </c>
    </row>
    <row r="10" spans="1:14" x14ac:dyDescent="0.2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I10" s="13" t="str">
        <f t="shared" si="1"/>
        <v>Jardine Central Pencil 36 4,99 179,64</v>
      </c>
      <c r="J10" s="14" t="str">
        <f t="shared" si="2"/>
        <v>Ce</v>
      </c>
      <c r="K10" s="14" t="str">
        <f t="shared" si="3"/>
        <v>al</v>
      </c>
      <c r="L10" t="str">
        <f t="shared" si="4"/>
        <v>central</v>
      </c>
      <c r="M10" t="str">
        <f t="shared" si="5"/>
        <v>central</v>
      </c>
      <c r="N10" t="str">
        <f t="shared" si="6"/>
        <v>Ceal</v>
      </c>
    </row>
    <row r="11" spans="1:14" x14ac:dyDescent="0.2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I11" s="13" t="str">
        <f t="shared" si="1"/>
        <v>Kivell Central Pen Set 42 23,95 1005,9</v>
      </c>
      <c r="J11" s="14" t="str">
        <f t="shared" si="2"/>
        <v>Ce</v>
      </c>
      <c r="K11" s="14" t="str">
        <f t="shared" si="3"/>
        <v>al</v>
      </c>
      <c r="L11" t="str">
        <f t="shared" si="4"/>
        <v>central</v>
      </c>
      <c r="M11" t="str">
        <f t="shared" si="5"/>
        <v>central</v>
      </c>
      <c r="N11" t="str">
        <f t="shared" si="6"/>
        <v>Ceal</v>
      </c>
    </row>
    <row r="12" spans="1:14" x14ac:dyDescent="0.2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I12" s="13" t="str">
        <f t="shared" si="1"/>
        <v>Gill Central Binder 46 8,99 413,54</v>
      </c>
      <c r="J12" s="14" t="str">
        <f t="shared" si="2"/>
        <v>Ce</v>
      </c>
      <c r="K12" s="14" t="str">
        <f t="shared" si="3"/>
        <v>al</v>
      </c>
      <c r="L12" t="str">
        <f t="shared" si="4"/>
        <v>central</v>
      </c>
      <c r="M12" t="str">
        <f t="shared" si="5"/>
        <v>central</v>
      </c>
      <c r="N12" t="str">
        <f t="shared" si="6"/>
        <v>Ceal</v>
      </c>
    </row>
    <row r="13" spans="1:14" x14ac:dyDescent="0.2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I13" s="13" t="str">
        <f t="shared" si="1"/>
        <v>Kivell Central Binder 50 19,99 999,5</v>
      </c>
      <c r="J13" s="14" t="str">
        <f t="shared" si="2"/>
        <v>Ce</v>
      </c>
      <c r="K13" s="14" t="str">
        <f t="shared" si="3"/>
        <v>al</v>
      </c>
      <c r="L13" t="str">
        <f t="shared" si="4"/>
        <v>central</v>
      </c>
      <c r="M13" t="str">
        <f t="shared" si="5"/>
        <v>central</v>
      </c>
      <c r="N13" t="str">
        <f t="shared" si="6"/>
        <v>Ceal</v>
      </c>
    </row>
    <row r="14" spans="1:14" x14ac:dyDescent="0.2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I14" s="13" t="str">
        <f t="shared" si="1"/>
        <v>Jardine Central Pen Set 50 4,99 249,5</v>
      </c>
      <c r="J14" s="14" t="str">
        <f t="shared" si="2"/>
        <v>Ce</v>
      </c>
      <c r="K14" s="14" t="str">
        <f t="shared" si="3"/>
        <v>al</v>
      </c>
      <c r="L14" t="str">
        <f t="shared" si="4"/>
        <v>central</v>
      </c>
      <c r="M14" t="str">
        <f t="shared" si="5"/>
        <v>central</v>
      </c>
      <c r="N14" t="str">
        <f t="shared" si="6"/>
        <v>Ceal</v>
      </c>
    </row>
    <row r="15" spans="1:14" x14ac:dyDescent="0.2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I15" s="13" t="str">
        <f t="shared" si="1"/>
        <v>Gill Central Pencil 53 1,29 68,37</v>
      </c>
      <c r="J15" s="14" t="str">
        <f t="shared" si="2"/>
        <v>Ce</v>
      </c>
      <c r="K15" s="14" t="str">
        <f t="shared" si="3"/>
        <v>al</v>
      </c>
      <c r="L15" t="str">
        <f t="shared" si="4"/>
        <v>central</v>
      </c>
      <c r="M15" t="str">
        <f t="shared" si="5"/>
        <v>central</v>
      </c>
      <c r="N15" t="str">
        <f t="shared" si="6"/>
        <v>Ceal</v>
      </c>
    </row>
    <row r="16" spans="1:14" x14ac:dyDescent="0.2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I16" s="13" t="str">
        <f t="shared" si="1"/>
        <v>Morgan Central Pen Set 55 12,49 686,95</v>
      </c>
      <c r="J16" s="14" t="str">
        <f t="shared" si="2"/>
        <v>Ce</v>
      </c>
      <c r="K16" s="14" t="str">
        <f t="shared" si="3"/>
        <v>al</v>
      </c>
      <c r="L16" t="str">
        <f t="shared" si="4"/>
        <v>central</v>
      </c>
      <c r="M16" t="str">
        <f t="shared" si="5"/>
        <v>central</v>
      </c>
      <c r="N16" t="str">
        <f t="shared" si="6"/>
        <v>Ceal</v>
      </c>
    </row>
    <row r="17" spans="1:14" x14ac:dyDescent="0.2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I17" s="13" t="str">
        <f t="shared" si="1"/>
        <v>Andrews Central Pencil 66 1,99 131,34</v>
      </c>
      <c r="J17" s="14" t="str">
        <f t="shared" si="2"/>
        <v>Ce</v>
      </c>
      <c r="K17" s="14" t="str">
        <f t="shared" si="3"/>
        <v>al</v>
      </c>
      <c r="L17" t="str">
        <f t="shared" si="4"/>
        <v>central</v>
      </c>
      <c r="M17" t="str">
        <f t="shared" si="5"/>
        <v>central</v>
      </c>
      <c r="N17" t="str">
        <f t="shared" si="6"/>
        <v>Ceal</v>
      </c>
    </row>
    <row r="18" spans="1:14" x14ac:dyDescent="0.2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I18" s="13" t="str">
        <f t="shared" si="1"/>
        <v>Smith Central Pencil 67 1,29 86,43</v>
      </c>
      <c r="J18" s="14" t="str">
        <f t="shared" si="2"/>
        <v>Ce</v>
      </c>
      <c r="K18" s="14" t="str">
        <f t="shared" si="3"/>
        <v>al</v>
      </c>
      <c r="L18" t="str">
        <f t="shared" si="4"/>
        <v>central</v>
      </c>
      <c r="M18" t="str">
        <f t="shared" si="5"/>
        <v>central</v>
      </c>
      <c r="N18" t="str">
        <f t="shared" si="6"/>
        <v>Ceal</v>
      </c>
    </row>
    <row r="19" spans="1:14" x14ac:dyDescent="0.2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I19" s="13" t="str">
        <f t="shared" si="1"/>
        <v>Andrews Central Pencil 75 1,99 149,25</v>
      </c>
      <c r="J19" s="14" t="str">
        <f t="shared" si="2"/>
        <v>Ce</v>
      </c>
      <c r="K19" s="14" t="str">
        <f t="shared" si="3"/>
        <v>al</v>
      </c>
      <c r="L19" t="str">
        <f t="shared" si="4"/>
        <v>central</v>
      </c>
      <c r="M19" t="str">
        <f t="shared" si="5"/>
        <v>central</v>
      </c>
      <c r="N19" t="str">
        <f t="shared" si="6"/>
        <v>Ceal</v>
      </c>
    </row>
    <row r="20" spans="1:14" x14ac:dyDescent="0.2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I20" s="13" t="str">
        <f t="shared" si="1"/>
        <v>Gill Central Binder 80 8,99 719,2</v>
      </c>
      <c r="J20" s="14" t="str">
        <f t="shared" si="2"/>
        <v>Ce</v>
      </c>
      <c r="K20" s="14" t="str">
        <f t="shared" si="3"/>
        <v>al</v>
      </c>
      <c r="L20" t="str">
        <f t="shared" si="4"/>
        <v>central</v>
      </c>
      <c r="M20" t="str">
        <f t="shared" si="5"/>
        <v>central</v>
      </c>
      <c r="N20" t="str">
        <f t="shared" si="6"/>
        <v>Ceal</v>
      </c>
    </row>
    <row r="21" spans="1:14" x14ac:dyDescent="0.2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I21" s="13" t="str">
        <f t="shared" si="1"/>
        <v>Smith Central Binder 87 15 1305</v>
      </c>
      <c r="J21" s="14" t="str">
        <f t="shared" si="2"/>
        <v>Ce</v>
      </c>
      <c r="K21" s="14" t="str">
        <f t="shared" si="3"/>
        <v>al</v>
      </c>
      <c r="L21" t="str">
        <f t="shared" si="4"/>
        <v>central</v>
      </c>
      <c r="M21" t="str">
        <f t="shared" si="5"/>
        <v>central</v>
      </c>
      <c r="N21" t="str">
        <f t="shared" si="6"/>
        <v>Ceal</v>
      </c>
    </row>
    <row r="22" spans="1:14" x14ac:dyDescent="0.2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I22" s="13" t="str">
        <f t="shared" si="1"/>
        <v>Jardine Central Pencil 90 4,99 449,1</v>
      </c>
      <c r="J22" s="14" t="str">
        <f t="shared" si="2"/>
        <v>Ce</v>
      </c>
      <c r="K22" s="14" t="str">
        <f t="shared" si="3"/>
        <v>al</v>
      </c>
      <c r="L22" t="str">
        <f t="shared" si="4"/>
        <v>central</v>
      </c>
      <c r="M22" t="str">
        <f t="shared" si="5"/>
        <v>central</v>
      </c>
      <c r="N22" t="str">
        <f t="shared" si="6"/>
        <v>Ceal</v>
      </c>
    </row>
    <row r="23" spans="1:14" x14ac:dyDescent="0.2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I23" s="13" t="str">
        <f t="shared" si="1"/>
        <v>Morgan Central Pencil 90 4,99 449,1</v>
      </c>
      <c r="J23" s="14" t="str">
        <f t="shared" si="2"/>
        <v>Ce</v>
      </c>
      <c r="K23" s="14" t="str">
        <f t="shared" si="3"/>
        <v>al</v>
      </c>
      <c r="L23" t="str">
        <f t="shared" si="4"/>
        <v>central</v>
      </c>
      <c r="M23" t="str">
        <f t="shared" si="5"/>
        <v>central</v>
      </c>
      <c r="N23" t="str">
        <f t="shared" si="6"/>
        <v>Ceal</v>
      </c>
    </row>
    <row r="24" spans="1:14" x14ac:dyDescent="0.2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I24" s="13" t="str">
        <f t="shared" si="1"/>
        <v>Jardine Central Binder 94 19,99 1879,06</v>
      </c>
      <c r="J24" s="14" t="str">
        <f t="shared" si="2"/>
        <v>Ce</v>
      </c>
      <c r="K24" s="14" t="str">
        <f t="shared" si="3"/>
        <v>al</v>
      </c>
      <c r="L24" t="str">
        <f t="shared" si="4"/>
        <v>central</v>
      </c>
      <c r="M24" t="str">
        <f t="shared" si="5"/>
        <v>central</v>
      </c>
      <c r="N24" t="str">
        <f t="shared" si="6"/>
        <v>Ceal</v>
      </c>
    </row>
    <row r="25" spans="1:14" x14ac:dyDescent="0.2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I25" s="13" t="str">
        <f t="shared" si="1"/>
        <v>Kivell Central Pen Set 96 4,99 479,04</v>
      </c>
      <c r="J25" s="14" t="str">
        <f t="shared" si="2"/>
        <v>Ce</v>
      </c>
      <c r="K25" s="14" t="str">
        <f t="shared" si="3"/>
        <v>al</v>
      </c>
      <c r="L25" t="str">
        <f t="shared" si="4"/>
        <v>central</v>
      </c>
      <c r="M25" t="str">
        <f t="shared" si="5"/>
        <v>central</v>
      </c>
      <c r="N25" t="str">
        <f t="shared" si="6"/>
        <v>Ceal</v>
      </c>
    </row>
    <row r="26" spans="1:14" x14ac:dyDescent="0.2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I26" s="13" t="str">
        <f t="shared" si="1"/>
        <v>Jones East Binder 4 4,99 19,96</v>
      </c>
      <c r="J26" s="14" t="str">
        <f t="shared" si="2"/>
        <v>Ea</v>
      </c>
      <c r="K26" s="14" t="str">
        <f t="shared" si="3"/>
        <v>st</v>
      </c>
      <c r="L26" t="str">
        <f t="shared" si="4"/>
        <v>east</v>
      </c>
      <c r="M26" t="str">
        <f>SUBSTITUTE(B26,"E","e",1)</f>
        <v>east</v>
      </c>
      <c r="N26" t="str">
        <f t="shared" si="6"/>
        <v>East</v>
      </c>
    </row>
    <row r="27" spans="1:14" x14ac:dyDescent="0.2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I27" s="13" t="str">
        <f t="shared" si="1"/>
        <v>Parent East Pen 15 19,99 299,85</v>
      </c>
      <c r="J27" s="14" t="str">
        <f t="shared" si="2"/>
        <v>Ea</v>
      </c>
      <c r="K27" s="14" t="str">
        <f t="shared" si="3"/>
        <v>st</v>
      </c>
      <c r="L27" t="str">
        <f t="shared" si="4"/>
        <v>east</v>
      </c>
      <c r="M27" t="str">
        <f t="shared" ref="M27:M41" si="7">SUBSTITUTE(B27,"E","e",1)</f>
        <v>east</v>
      </c>
      <c r="N27" t="str">
        <f t="shared" si="6"/>
        <v>East</v>
      </c>
    </row>
    <row r="28" spans="1:14" x14ac:dyDescent="0.2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I28" s="13" t="str">
        <f t="shared" si="1"/>
        <v>Jones East Pen Set 16 15,99 255,84</v>
      </c>
      <c r="J28" s="14" t="str">
        <f t="shared" si="2"/>
        <v>Ea</v>
      </c>
      <c r="K28" s="14" t="str">
        <f t="shared" si="3"/>
        <v>st</v>
      </c>
      <c r="L28" t="str">
        <f t="shared" si="4"/>
        <v>east</v>
      </c>
      <c r="M28" t="str">
        <f t="shared" si="7"/>
        <v>east</v>
      </c>
      <c r="N28" t="str">
        <f t="shared" si="6"/>
        <v>East</v>
      </c>
    </row>
    <row r="29" spans="1:14" x14ac:dyDescent="0.2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I29" s="13" t="str">
        <f t="shared" si="1"/>
        <v>Howard East Binder 29 1,99 57,71</v>
      </c>
      <c r="J29" s="14" t="str">
        <f t="shared" si="2"/>
        <v>Ea</v>
      </c>
      <c r="K29" s="14" t="str">
        <f t="shared" si="3"/>
        <v>st</v>
      </c>
      <c r="L29" t="str">
        <f t="shared" si="4"/>
        <v>east</v>
      </c>
      <c r="M29" t="str">
        <f t="shared" si="7"/>
        <v>east</v>
      </c>
      <c r="N29" t="str">
        <f t="shared" si="6"/>
        <v>East</v>
      </c>
    </row>
    <row r="30" spans="1:14" x14ac:dyDescent="0.2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I30" s="13" t="str">
        <f t="shared" si="1"/>
        <v>Jones East Pencil 35 4,99 174,65</v>
      </c>
      <c r="J30" s="14" t="str">
        <f t="shared" si="2"/>
        <v>Ea</v>
      </c>
      <c r="K30" s="14" t="str">
        <f t="shared" si="3"/>
        <v>st</v>
      </c>
      <c r="L30" t="str">
        <f t="shared" si="4"/>
        <v>east</v>
      </c>
      <c r="M30" t="str">
        <f t="shared" si="7"/>
        <v>east</v>
      </c>
      <c r="N30" t="str">
        <f t="shared" si="6"/>
        <v>East</v>
      </c>
    </row>
    <row r="31" spans="1:14" x14ac:dyDescent="0.2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I31" s="13" t="str">
        <f t="shared" si="1"/>
        <v>Jones East Binder 60 4,99 299,4</v>
      </c>
      <c r="J31" s="14" t="str">
        <f t="shared" si="2"/>
        <v>Ea</v>
      </c>
      <c r="K31" s="14" t="str">
        <f t="shared" si="3"/>
        <v>st</v>
      </c>
      <c r="L31" t="str">
        <f t="shared" si="4"/>
        <v>east</v>
      </c>
      <c r="M31" t="str">
        <f t="shared" si="7"/>
        <v>east</v>
      </c>
      <c r="N31" t="str">
        <f t="shared" si="6"/>
        <v>East</v>
      </c>
    </row>
    <row r="32" spans="1:14" x14ac:dyDescent="0.2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I32" s="13" t="str">
        <f t="shared" si="1"/>
        <v>Jones East Binder 60 8,99 539,4</v>
      </c>
      <c r="J32" s="14" t="str">
        <f t="shared" si="2"/>
        <v>Ea</v>
      </c>
      <c r="K32" s="14" t="str">
        <f t="shared" si="3"/>
        <v>st</v>
      </c>
      <c r="L32" t="str">
        <f t="shared" si="4"/>
        <v>east</v>
      </c>
      <c r="M32" t="str">
        <f t="shared" si="7"/>
        <v>east</v>
      </c>
      <c r="N32" t="str">
        <f t="shared" si="6"/>
        <v>East</v>
      </c>
    </row>
    <row r="33" spans="1:14" x14ac:dyDescent="0.2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I33" s="13" t="str">
        <f t="shared" si="1"/>
        <v>Jones East Pen Set 62 4,99 309,38</v>
      </c>
      <c r="J33" s="14" t="str">
        <f t="shared" si="2"/>
        <v>Ea</v>
      </c>
      <c r="K33" s="14" t="str">
        <f t="shared" si="3"/>
        <v>st</v>
      </c>
      <c r="L33" t="str">
        <f t="shared" si="4"/>
        <v>east</v>
      </c>
      <c r="M33" t="str">
        <f t="shared" si="7"/>
        <v>east</v>
      </c>
      <c r="N33" t="str">
        <f t="shared" si="6"/>
        <v>East</v>
      </c>
    </row>
    <row r="34" spans="1:14" x14ac:dyDescent="0.2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I34" s="13" t="str">
        <f t="shared" si="1"/>
        <v>Jones East Pen 64 8,99 575,36</v>
      </c>
      <c r="J34" s="14" t="str">
        <f t="shared" si="2"/>
        <v>Ea</v>
      </c>
      <c r="K34" s="14" t="str">
        <f t="shared" si="3"/>
        <v>st</v>
      </c>
      <c r="L34" t="str">
        <f t="shared" si="4"/>
        <v>east</v>
      </c>
      <c r="M34" t="str">
        <f t="shared" si="7"/>
        <v>east</v>
      </c>
      <c r="N34" t="str">
        <f t="shared" si="6"/>
        <v>East</v>
      </c>
    </row>
    <row r="35" spans="1:14" x14ac:dyDescent="0.2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I35" s="13" t="str">
        <f t="shared" si="1"/>
        <v>Parent East Pen Set 74 15,99 1183,26</v>
      </c>
      <c r="J35" s="14" t="str">
        <f t="shared" si="2"/>
        <v>Ea</v>
      </c>
      <c r="K35" s="14" t="str">
        <f t="shared" si="3"/>
        <v>st</v>
      </c>
      <c r="L35" t="str">
        <f t="shared" si="4"/>
        <v>east</v>
      </c>
      <c r="M35" t="str">
        <f t="shared" si="7"/>
        <v>east</v>
      </c>
      <c r="N35" t="str">
        <f t="shared" si="6"/>
        <v>East</v>
      </c>
    </row>
    <row r="36" spans="1:14" x14ac:dyDescent="0.2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I36" s="13" t="str">
        <f t="shared" si="1"/>
        <v>Parent East Binder 81 19,99 1619,19</v>
      </c>
      <c r="J36" s="14" t="str">
        <f t="shared" si="2"/>
        <v>Ea</v>
      </c>
      <c r="K36" s="14" t="str">
        <f t="shared" si="3"/>
        <v>st</v>
      </c>
      <c r="L36" t="str">
        <f t="shared" si="4"/>
        <v>east</v>
      </c>
      <c r="M36" t="str">
        <f t="shared" si="7"/>
        <v>east</v>
      </c>
      <c r="N36" t="str">
        <f t="shared" si="6"/>
        <v>East</v>
      </c>
    </row>
    <row r="37" spans="1:14" x14ac:dyDescent="0.2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I37" s="13" t="str">
        <f t="shared" si="1"/>
        <v>Jones East Pencil 95 1,99 189,05</v>
      </c>
      <c r="J37" s="14" t="str">
        <f t="shared" si="2"/>
        <v>Ea</v>
      </c>
      <c r="K37" s="14" t="str">
        <f t="shared" si="3"/>
        <v>st</v>
      </c>
      <c r="L37" t="str">
        <f t="shared" si="4"/>
        <v>east</v>
      </c>
      <c r="M37" t="str">
        <f t="shared" si="7"/>
        <v>east</v>
      </c>
      <c r="N37" t="str">
        <f t="shared" si="6"/>
        <v>East</v>
      </c>
    </row>
    <row r="38" spans="1:14" x14ac:dyDescent="0.2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I38" s="13" t="str">
        <f t="shared" si="1"/>
        <v>Howard East Pen 96 4,99 479,04</v>
      </c>
      <c r="J38" s="14" t="str">
        <f t="shared" si="2"/>
        <v>Ea</v>
      </c>
      <c r="K38" s="14" t="str">
        <f t="shared" si="3"/>
        <v>st</v>
      </c>
      <c r="L38" t="str">
        <f t="shared" si="4"/>
        <v>east</v>
      </c>
      <c r="M38" t="str">
        <f t="shared" si="7"/>
        <v>east</v>
      </c>
      <c r="N38" t="str">
        <f t="shared" si="6"/>
        <v>East</v>
      </c>
    </row>
    <row r="39" spans="1:14" x14ac:dyDescent="0.2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I39" s="13" t="str">
        <f t="shared" si="1"/>
        <v>Sorvino West Desk 3 275 825</v>
      </c>
      <c r="J39" s="14" t="str">
        <f t="shared" si="2"/>
        <v>We</v>
      </c>
      <c r="K39" s="14" t="str">
        <f t="shared" si="3"/>
        <v>st</v>
      </c>
      <c r="L39" t="str">
        <f t="shared" si="4"/>
        <v>west</v>
      </c>
      <c r="M39" t="str">
        <f>SUBSTITUTE(B39,"W","w",1)</f>
        <v>west</v>
      </c>
      <c r="N39" t="str">
        <f t="shared" si="6"/>
        <v>West</v>
      </c>
    </row>
    <row r="40" spans="1:14" x14ac:dyDescent="0.2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I40" s="13" t="str">
        <f t="shared" si="1"/>
        <v>Sorvino West Binder 7 19,99 139,93</v>
      </c>
      <c r="J40" s="14" t="str">
        <f t="shared" si="2"/>
        <v>We</v>
      </c>
      <c r="K40" s="14" t="str">
        <f t="shared" si="3"/>
        <v>st</v>
      </c>
      <c r="L40" t="str">
        <f t="shared" si="4"/>
        <v>west</v>
      </c>
      <c r="M40" t="str">
        <f t="shared" ref="M40:M44" si="8">SUBSTITUTE(B40,"W","w",1)</f>
        <v>west</v>
      </c>
      <c r="N40" t="str">
        <f t="shared" si="6"/>
        <v>West</v>
      </c>
    </row>
    <row r="41" spans="1:14" x14ac:dyDescent="0.2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I41" s="13" t="str">
        <f t="shared" si="1"/>
        <v>Thompson West Pencil 32 1,99 63,68</v>
      </c>
      <c r="J41" s="14" t="str">
        <f t="shared" si="2"/>
        <v>We</v>
      </c>
      <c r="K41" s="14" t="str">
        <f t="shared" si="3"/>
        <v>st</v>
      </c>
      <c r="L41" t="str">
        <f t="shared" si="4"/>
        <v>west</v>
      </c>
      <c r="M41" t="str">
        <f t="shared" si="8"/>
        <v>west</v>
      </c>
      <c r="N41" t="str">
        <f t="shared" si="6"/>
        <v>West</v>
      </c>
    </row>
    <row r="42" spans="1:14" x14ac:dyDescent="0.2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I42" s="13" t="str">
        <f t="shared" si="1"/>
        <v>Sorvino West Pencil 56 2,99 167,44</v>
      </c>
      <c r="J42" s="14" t="str">
        <f t="shared" si="2"/>
        <v>We</v>
      </c>
      <c r="K42" s="14" t="str">
        <f t="shared" si="3"/>
        <v>st</v>
      </c>
      <c r="L42" t="str">
        <f t="shared" si="4"/>
        <v>west</v>
      </c>
      <c r="M42" t="str">
        <f t="shared" si="8"/>
        <v>west</v>
      </c>
      <c r="N42" t="str">
        <f t="shared" si="6"/>
        <v>West</v>
      </c>
    </row>
    <row r="43" spans="1:14" x14ac:dyDescent="0.2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I43" s="13" t="str">
        <f t="shared" si="1"/>
        <v>Thompson West Binder 57 19,99 1139,43</v>
      </c>
      <c r="J43" s="14" t="str">
        <f t="shared" si="2"/>
        <v>We</v>
      </c>
      <c r="K43" s="14" t="str">
        <f t="shared" si="3"/>
        <v>st</v>
      </c>
      <c r="L43" t="str">
        <f t="shared" si="4"/>
        <v>west</v>
      </c>
      <c r="M43" t="str">
        <f t="shared" si="8"/>
        <v>west</v>
      </c>
      <c r="N43" t="str">
        <f t="shared" si="6"/>
        <v>West</v>
      </c>
    </row>
    <row r="44" spans="1:14" x14ac:dyDescent="0.2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I44" s="13" t="str">
        <f t="shared" si="1"/>
        <v>Sorvino West Pen 76 1,99 151,24</v>
      </c>
      <c r="J44" s="14" t="str">
        <f t="shared" si="2"/>
        <v>We</v>
      </c>
      <c r="K44" s="14" t="str">
        <f t="shared" si="3"/>
        <v>st</v>
      </c>
      <c r="L44" t="str">
        <f t="shared" si="4"/>
        <v>west</v>
      </c>
      <c r="M44" t="str">
        <f t="shared" si="8"/>
        <v>west</v>
      </c>
      <c r="N44" t="str">
        <f t="shared" si="6"/>
        <v>West</v>
      </c>
    </row>
    <row r="48" spans="1:14" x14ac:dyDescent="0.2">
      <c r="D48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ED2-CF77-5343-89FB-654C7CE33929}">
  <dimension ref="A1:J44"/>
  <sheetViews>
    <sheetView topLeftCell="A28" workbookViewId="0">
      <selection activeCell="I17" sqref="I17"/>
    </sheetView>
  </sheetViews>
  <sheetFormatPr baseColWidth="10" defaultRowHeight="16" x14ac:dyDescent="0.2"/>
  <sheetData>
    <row r="1" spans="1:10" ht="1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 s="4">
        <v>41883</v>
      </c>
      <c r="B2" s="17" t="s">
        <v>7</v>
      </c>
      <c r="C2" s="17" t="s">
        <v>8</v>
      </c>
      <c r="D2" s="17" t="s">
        <v>9</v>
      </c>
      <c r="E2" s="17">
        <v>2</v>
      </c>
      <c r="F2" s="18">
        <v>125</v>
      </c>
      <c r="G2" s="18">
        <f t="shared" ref="G2:G44" si="0">F2*E2</f>
        <v>250</v>
      </c>
    </row>
    <row r="3" spans="1:10" x14ac:dyDescent="0.2">
      <c r="A3" s="4">
        <v>42172</v>
      </c>
      <c r="B3" s="17" t="s">
        <v>7</v>
      </c>
      <c r="C3" s="17" t="s">
        <v>10</v>
      </c>
      <c r="D3" s="17" t="s">
        <v>9</v>
      </c>
      <c r="E3" s="17">
        <v>5</v>
      </c>
      <c r="F3" s="18">
        <v>125</v>
      </c>
      <c r="G3" s="18">
        <f t="shared" si="0"/>
        <v>625</v>
      </c>
      <c r="I3" s="11" t="s">
        <v>38</v>
      </c>
    </row>
    <row r="4" spans="1:10" x14ac:dyDescent="0.2">
      <c r="A4" s="4">
        <v>42257</v>
      </c>
      <c r="B4" s="17" t="s">
        <v>7</v>
      </c>
      <c r="C4" s="17" t="s">
        <v>11</v>
      </c>
      <c r="D4" s="17" t="s">
        <v>12</v>
      </c>
      <c r="E4" s="17">
        <v>7</v>
      </c>
      <c r="F4" s="18">
        <v>1.29</v>
      </c>
      <c r="G4" s="18">
        <f t="shared" si="0"/>
        <v>9.0300000000000011</v>
      </c>
      <c r="J4" s="11" t="s">
        <v>37</v>
      </c>
    </row>
    <row r="5" spans="1:10" x14ac:dyDescent="0.2">
      <c r="A5" s="4">
        <v>42325</v>
      </c>
      <c r="B5" s="17" t="s">
        <v>7</v>
      </c>
      <c r="C5" s="17" t="s">
        <v>13</v>
      </c>
      <c r="D5" s="17" t="s">
        <v>14</v>
      </c>
      <c r="E5" s="17">
        <v>11</v>
      </c>
      <c r="F5" s="18">
        <v>4.99</v>
      </c>
      <c r="G5" s="18">
        <f t="shared" si="0"/>
        <v>54.89</v>
      </c>
      <c r="I5" s="11" t="s">
        <v>7</v>
      </c>
      <c r="J5" s="16">
        <f>SUM(G2:G25)</f>
        <v>11139.07</v>
      </c>
    </row>
    <row r="6" spans="1:10" x14ac:dyDescent="0.2">
      <c r="A6" s="4">
        <v>42308</v>
      </c>
      <c r="B6" s="17" t="s">
        <v>7</v>
      </c>
      <c r="C6" s="17" t="s">
        <v>15</v>
      </c>
      <c r="D6" s="17" t="s">
        <v>12</v>
      </c>
      <c r="E6" s="17">
        <v>14</v>
      </c>
      <c r="F6" s="18">
        <v>1.29</v>
      </c>
      <c r="G6" s="18">
        <f t="shared" si="0"/>
        <v>18.060000000000002</v>
      </c>
      <c r="I6" s="11" t="s">
        <v>19</v>
      </c>
      <c r="J6" s="16">
        <f>SUM(G26:G38)</f>
        <v>6002.09</v>
      </c>
    </row>
    <row r="7" spans="1:10" x14ac:dyDescent="0.2">
      <c r="A7" s="4">
        <v>41696</v>
      </c>
      <c r="B7" s="17" t="s">
        <v>7</v>
      </c>
      <c r="C7" s="17" t="s">
        <v>11</v>
      </c>
      <c r="D7" s="17" t="s">
        <v>16</v>
      </c>
      <c r="E7" s="17">
        <v>27</v>
      </c>
      <c r="F7" s="18">
        <v>19.989999999999998</v>
      </c>
      <c r="G7" s="18">
        <f t="shared" si="0"/>
        <v>539.7299999999999</v>
      </c>
      <c r="I7" s="11" t="s">
        <v>23</v>
      </c>
      <c r="J7" s="16">
        <f>SUM(G39:G44)</f>
        <v>2486.7199999999993</v>
      </c>
    </row>
    <row r="8" spans="1:10" x14ac:dyDescent="0.2">
      <c r="A8" s="4">
        <v>41917</v>
      </c>
      <c r="B8" s="17" t="s">
        <v>7</v>
      </c>
      <c r="C8" s="17" t="s">
        <v>17</v>
      </c>
      <c r="D8" s="17" t="s">
        <v>14</v>
      </c>
      <c r="E8" s="17">
        <v>28</v>
      </c>
      <c r="F8" s="18">
        <v>8.99</v>
      </c>
      <c r="G8" s="18">
        <f t="shared" si="0"/>
        <v>251.72</v>
      </c>
    </row>
    <row r="9" spans="1:10" x14ac:dyDescent="0.2">
      <c r="A9" s="4">
        <v>42359</v>
      </c>
      <c r="B9" s="17" t="s">
        <v>7</v>
      </c>
      <c r="C9" s="17" t="s">
        <v>15</v>
      </c>
      <c r="D9" s="17" t="s">
        <v>14</v>
      </c>
      <c r="E9" s="17">
        <v>28</v>
      </c>
      <c r="F9" s="18">
        <v>4.99</v>
      </c>
      <c r="G9" s="18">
        <f t="shared" si="0"/>
        <v>139.72</v>
      </c>
    </row>
    <row r="10" spans="1:10" x14ac:dyDescent="0.2">
      <c r="A10" s="4">
        <v>41679</v>
      </c>
      <c r="B10" s="17" t="s">
        <v>7</v>
      </c>
      <c r="C10" s="17" t="s">
        <v>13</v>
      </c>
      <c r="D10" s="17" t="s">
        <v>12</v>
      </c>
      <c r="E10" s="17">
        <v>36</v>
      </c>
      <c r="F10" s="18">
        <v>4.99</v>
      </c>
      <c r="G10" s="18">
        <f t="shared" si="0"/>
        <v>179.64000000000001</v>
      </c>
    </row>
    <row r="11" spans="1:10" x14ac:dyDescent="0.2">
      <c r="A11" s="4">
        <v>42223</v>
      </c>
      <c r="B11" s="17" t="s">
        <v>7</v>
      </c>
      <c r="C11" s="17" t="s">
        <v>10</v>
      </c>
      <c r="D11" s="17" t="s">
        <v>18</v>
      </c>
      <c r="E11" s="17">
        <v>42</v>
      </c>
      <c r="F11" s="18">
        <v>23.95</v>
      </c>
      <c r="G11" s="18">
        <f t="shared" si="0"/>
        <v>1005.9</v>
      </c>
    </row>
    <row r="12" spans="1:10" x14ac:dyDescent="0.2">
      <c r="A12" s="4">
        <v>42019</v>
      </c>
      <c r="B12" s="17" t="s">
        <v>7</v>
      </c>
      <c r="C12" s="17" t="s">
        <v>11</v>
      </c>
      <c r="D12" s="17" t="s">
        <v>14</v>
      </c>
      <c r="E12" s="17">
        <v>46</v>
      </c>
      <c r="F12" s="18">
        <v>8.99</v>
      </c>
      <c r="G12" s="18">
        <f t="shared" si="0"/>
        <v>413.54</v>
      </c>
    </row>
    <row r="13" spans="1:10" x14ac:dyDescent="0.2">
      <c r="A13" s="4">
        <v>41662</v>
      </c>
      <c r="B13" s="17" t="s">
        <v>7</v>
      </c>
      <c r="C13" s="17" t="s">
        <v>10</v>
      </c>
      <c r="D13" s="17" t="s">
        <v>14</v>
      </c>
      <c r="E13" s="17">
        <v>50</v>
      </c>
      <c r="F13" s="18">
        <v>19.989999999999998</v>
      </c>
      <c r="G13" s="18">
        <f t="shared" si="0"/>
        <v>999.49999999999989</v>
      </c>
    </row>
    <row r="14" spans="1:10" x14ac:dyDescent="0.2">
      <c r="A14" s="4">
        <v>42087</v>
      </c>
      <c r="B14" s="17" t="s">
        <v>7</v>
      </c>
      <c r="C14" s="17" t="s">
        <v>13</v>
      </c>
      <c r="D14" s="17" t="s">
        <v>18</v>
      </c>
      <c r="E14" s="17">
        <v>50</v>
      </c>
      <c r="F14" s="18">
        <v>4.99</v>
      </c>
      <c r="G14" s="18">
        <f t="shared" si="0"/>
        <v>249.5</v>
      </c>
    </row>
    <row r="15" spans="1:10" x14ac:dyDescent="0.2">
      <c r="A15" s="4">
        <v>42138</v>
      </c>
      <c r="B15" s="17" t="s">
        <v>7</v>
      </c>
      <c r="C15" s="17" t="s">
        <v>11</v>
      </c>
      <c r="D15" s="17" t="s">
        <v>12</v>
      </c>
      <c r="E15" s="17">
        <v>53</v>
      </c>
      <c r="F15" s="18">
        <v>1.29</v>
      </c>
      <c r="G15" s="18">
        <f t="shared" si="0"/>
        <v>68.37</v>
      </c>
    </row>
    <row r="16" spans="1:10" x14ac:dyDescent="0.2">
      <c r="A16" s="4">
        <v>42206</v>
      </c>
      <c r="B16" s="17" t="s">
        <v>7</v>
      </c>
      <c r="C16" s="17" t="s">
        <v>17</v>
      </c>
      <c r="D16" s="17" t="s">
        <v>18</v>
      </c>
      <c r="E16" s="17">
        <v>55</v>
      </c>
      <c r="F16" s="18">
        <v>12.49</v>
      </c>
      <c r="G16" s="18">
        <f t="shared" si="0"/>
        <v>686.95</v>
      </c>
    </row>
    <row r="17" spans="1:7" x14ac:dyDescent="0.2">
      <c r="A17" s="4">
        <v>42104</v>
      </c>
      <c r="B17" s="17" t="s">
        <v>7</v>
      </c>
      <c r="C17" s="17" t="s">
        <v>15</v>
      </c>
      <c r="D17" s="17" t="s">
        <v>12</v>
      </c>
      <c r="E17" s="17">
        <v>66</v>
      </c>
      <c r="F17" s="18">
        <v>1.99</v>
      </c>
      <c r="G17" s="18">
        <f t="shared" si="0"/>
        <v>131.34</v>
      </c>
    </row>
    <row r="18" spans="1:7" x14ac:dyDescent="0.2">
      <c r="A18" s="4">
        <v>41985</v>
      </c>
      <c r="B18" s="17" t="s">
        <v>7</v>
      </c>
      <c r="C18" s="17" t="s">
        <v>8</v>
      </c>
      <c r="D18" s="17" t="s">
        <v>12</v>
      </c>
      <c r="E18" s="17">
        <v>67</v>
      </c>
      <c r="F18" s="18">
        <v>1.29</v>
      </c>
      <c r="G18" s="18">
        <f t="shared" si="0"/>
        <v>86.43</v>
      </c>
    </row>
    <row r="19" spans="1:7" x14ac:dyDescent="0.2">
      <c r="A19" s="4">
        <v>41747</v>
      </c>
      <c r="B19" s="17" t="s">
        <v>7</v>
      </c>
      <c r="C19" s="17" t="s">
        <v>15</v>
      </c>
      <c r="D19" s="17" t="s">
        <v>12</v>
      </c>
      <c r="E19" s="17">
        <v>75</v>
      </c>
      <c r="F19" s="18">
        <v>1.99</v>
      </c>
      <c r="G19" s="18">
        <f t="shared" si="0"/>
        <v>149.25</v>
      </c>
    </row>
    <row r="20" spans="1:7" x14ac:dyDescent="0.2">
      <c r="A20" s="4">
        <v>42155</v>
      </c>
      <c r="B20" s="17" t="s">
        <v>7</v>
      </c>
      <c r="C20" s="17" t="s">
        <v>11</v>
      </c>
      <c r="D20" s="17" t="s">
        <v>14</v>
      </c>
      <c r="E20" s="17">
        <v>80</v>
      </c>
      <c r="F20" s="18">
        <v>8.99</v>
      </c>
      <c r="G20" s="18">
        <f t="shared" si="0"/>
        <v>719.2</v>
      </c>
    </row>
    <row r="21" spans="1:7" x14ac:dyDescent="0.2">
      <c r="A21" s="4">
        <v>42036</v>
      </c>
      <c r="B21" s="17" t="s">
        <v>7</v>
      </c>
      <c r="C21" s="17" t="s">
        <v>8</v>
      </c>
      <c r="D21" s="17" t="s">
        <v>14</v>
      </c>
      <c r="E21" s="17">
        <v>87</v>
      </c>
      <c r="F21" s="18">
        <v>15</v>
      </c>
      <c r="G21" s="18">
        <f t="shared" si="0"/>
        <v>1305</v>
      </c>
    </row>
    <row r="22" spans="1:7" x14ac:dyDescent="0.2">
      <c r="A22" s="4">
        <v>41764</v>
      </c>
      <c r="B22" s="17" t="s">
        <v>7</v>
      </c>
      <c r="C22" s="17" t="s">
        <v>13</v>
      </c>
      <c r="D22" s="17" t="s">
        <v>12</v>
      </c>
      <c r="E22" s="17">
        <v>90</v>
      </c>
      <c r="F22" s="18">
        <v>4.99</v>
      </c>
      <c r="G22" s="18">
        <f t="shared" si="0"/>
        <v>449.1</v>
      </c>
    </row>
    <row r="23" spans="1:7" x14ac:dyDescent="0.2">
      <c r="A23" s="4">
        <v>41815</v>
      </c>
      <c r="B23" s="17" t="s">
        <v>7</v>
      </c>
      <c r="C23" s="17" t="s">
        <v>17</v>
      </c>
      <c r="D23" s="17" t="s">
        <v>12</v>
      </c>
      <c r="E23" s="17">
        <v>90</v>
      </c>
      <c r="F23" s="18">
        <v>4.99</v>
      </c>
      <c r="G23" s="18">
        <f t="shared" si="0"/>
        <v>449.1</v>
      </c>
    </row>
    <row r="24" spans="1:7" x14ac:dyDescent="0.2">
      <c r="A24" s="4">
        <v>42342</v>
      </c>
      <c r="B24" s="17" t="s">
        <v>7</v>
      </c>
      <c r="C24" s="17" t="s">
        <v>13</v>
      </c>
      <c r="D24" s="17" t="s">
        <v>14</v>
      </c>
      <c r="E24" s="17">
        <v>94</v>
      </c>
      <c r="F24" s="18">
        <v>19.989999999999998</v>
      </c>
      <c r="G24" s="18">
        <f t="shared" si="0"/>
        <v>1879.06</v>
      </c>
    </row>
    <row r="25" spans="1:7" x14ac:dyDescent="0.2">
      <c r="A25" s="4">
        <v>41968</v>
      </c>
      <c r="B25" s="17" t="s">
        <v>7</v>
      </c>
      <c r="C25" s="17" t="s">
        <v>10</v>
      </c>
      <c r="D25" s="17" t="s">
        <v>18</v>
      </c>
      <c r="E25" s="17">
        <v>96</v>
      </c>
      <c r="F25" s="18">
        <v>4.99</v>
      </c>
      <c r="G25" s="18">
        <f t="shared" si="0"/>
        <v>479.04</v>
      </c>
    </row>
    <row r="26" spans="1:7" x14ac:dyDescent="0.2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</row>
    <row r="27" spans="1:7" x14ac:dyDescent="0.2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</row>
    <row r="28" spans="1:7" x14ac:dyDescent="0.2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</row>
    <row r="29" spans="1:7" x14ac:dyDescent="0.2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</row>
    <row r="30" spans="1:7" x14ac:dyDescent="0.2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</row>
    <row r="31" spans="1:7" x14ac:dyDescent="0.2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</row>
    <row r="32" spans="1:7" x14ac:dyDescent="0.2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</row>
    <row r="33" spans="1:7" x14ac:dyDescent="0.2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</row>
    <row r="34" spans="1:7" x14ac:dyDescent="0.2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</row>
    <row r="35" spans="1:7" x14ac:dyDescent="0.2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</row>
    <row r="36" spans="1:7" x14ac:dyDescent="0.2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</row>
    <row r="37" spans="1:7" x14ac:dyDescent="0.2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</row>
    <row r="38" spans="1:7" x14ac:dyDescent="0.2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</row>
    <row r="39" spans="1:7" x14ac:dyDescent="0.2">
      <c r="A39" s="4">
        <v>42240</v>
      </c>
      <c r="B39" s="17" t="s">
        <v>23</v>
      </c>
      <c r="C39" s="17" t="s">
        <v>24</v>
      </c>
      <c r="D39" s="17" t="s">
        <v>9</v>
      </c>
      <c r="E39" s="17">
        <v>3</v>
      </c>
      <c r="F39" s="18">
        <v>275</v>
      </c>
      <c r="G39" s="18">
        <f t="shared" si="0"/>
        <v>825</v>
      </c>
    </row>
    <row r="40" spans="1:7" x14ac:dyDescent="0.2">
      <c r="A40" s="4">
        <v>42070</v>
      </c>
      <c r="B40" s="17" t="s">
        <v>23</v>
      </c>
      <c r="C40" s="17" t="s">
        <v>24</v>
      </c>
      <c r="D40" s="17" t="s">
        <v>14</v>
      </c>
      <c r="E40" s="17">
        <v>7</v>
      </c>
      <c r="F40" s="18">
        <v>19.989999999999998</v>
      </c>
      <c r="G40" s="18">
        <f t="shared" si="0"/>
        <v>139.92999999999998</v>
      </c>
    </row>
    <row r="41" spans="1:7" x14ac:dyDescent="0.2">
      <c r="A41" s="4">
        <v>41781</v>
      </c>
      <c r="B41" s="17" t="s">
        <v>23</v>
      </c>
      <c r="C41" s="17" t="s">
        <v>25</v>
      </c>
      <c r="D41" s="17" t="s">
        <v>12</v>
      </c>
      <c r="E41" s="17">
        <v>32</v>
      </c>
      <c r="F41" s="18">
        <v>1.99</v>
      </c>
      <c r="G41" s="18">
        <f t="shared" si="0"/>
        <v>63.68</v>
      </c>
    </row>
    <row r="42" spans="1:7" x14ac:dyDescent="0.2">
      <c r="A42" s="4">
        <v>41713</v>
      </c>
      <c r="B42" s="17" t="s">
        <v>23</v>
      </c>
      <c r="C42" s="17" t="s">
        <v>24</v>
      </c>
      <c r="D42" s="17" t="s">
        <v>12</v>
      </c>
      <c r="E42" s="17">
        <v>56</v>
      </c>
      <c r="F42" s="18">
        <v>2.99</v>
      </c>
      <c r="G42" s="18">
        <f t="shared" si="0"/>
        <v>167.44</v>
      </c>
    </row>
    <row r="43" spans="1:7" x14ac:dyDescent="0.2">
      <c r="A43" s="4">
        <v>42291</v>
      </c>
      <c r="B43" s="17" t="s">
        <v>23</v>
      </c>
      <c r="C43" s="17" t="s">
        <v>25</v>
      </c>
      <c r="D43" s="17" t="s">
        <v>14</v>
      </c>
      <c r="E43" s="17">
        <v>57</v>
      </c>
      <c r="F43" s="18">
        <v>19.989999999999998</v>
      </c>
      <c r="G43" s="18">
        <f t="shared" si="0"/>
        <v>1139.4299999999998</v>
      </c>
    </row>
    <row r="44" spans="1:7" x14ac:dyDescent="0.2">
      <c r="A44" s="4">
        <v>42274</v>
      </c>
      <c r="B44" s="17" t="s">
        <v>23</v>
      </c>
      <c r="C44" s="17" t="s">
        <v>24</v>
      </c>
      <c r="D44" s="17" t="s">
        <v>16</v>
      </c>
      <c r="E44" s="17">
        <v>76</v>
      </c>
      <c r="F44" s="18">
        <v>1.99</v>
      </c>
      <c r="G44" s="18">
        <f t="shared" si="0"/>
        <v>151.24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SalesOrders</vt:lpstr>
      <vt:lpstr>east_region</vt:lpstr>
      <vt:lpstr>SalesOrderds_StringFunctions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Mangold, Nikolai</cp:lastModifiedBy>
  <dcterms:created xsi:type="dcterms:W3CDTF">2004-05-01T18:16:56Z</dcterms:created>
  <dcterms:modified xsi:type="dcterms:W3CDTF">2022-12-31T19:35:07Z</dcterms:modified>
</cp:coreProperties>
</file>