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sk Stage\Task - Trend Analysis\prototypes\prototype03\assets\SAX\"/>
    </mc:Choice>
  </mc:AlternateContent>
  <xr:revisionPtr revIDLastSave="0" documentId="13_ncr:1_{7F7B96DB-E778-4856-9FBC-2CBA01B2823C}" xr6:coauthVersionLast="43" xr6:coauthVersionMax="43" xr10:uidLastSave="{00000000-0000-0000-0000-000000000000}"/>
  <bookViews>
    <workbookView xWindow="-108" yWindow="-108" windowWidth="23256" windowHeight="13176" xr2:uid="{CE417D19-26B7-43DC-9073-CB5C3FF781B6}"/>
  </bookViews>
  <sheets>
    <sheet name="Sheet1" sheetId="1" r:id="rId1"/>
  </sheets>
  <definedNames>
    <definedName name="_alpha">Sheet1!$B$1</definedName>
    <definedName name="_beta">Sheet1!$B$2</definedName>
    <definedName name="_mu">Sheet1!$F$2</definedName>
    <definedName name="_omega">Sheet1!$B$3</definedName>
    <definedName name="_std">Sheet1!$F$3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5" i="1" l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25" i="1"/>
  <c r="E25" i="1" s="1"/>
  <c r="B24" i="1"/>
  <c r="B23" i="1"/>
  <c r="B22" i="1"/>
  <c r="B21" i="1"/>
  <c r="E21" i="1" s="1"/>
  <c r="B20" i="1"/>
  <c r="E20" i="1" s="1"/>
  <c r="B19" i="1"/>
  <c r="E19" i="1" s="1"/>
  <c r="B18" i="1"/>
  <c r="E18" i="1" s="1"/>
  <c r="B17" i="1"/>
  <c r="E17" i="1" s="1"/>
  <c r="B16" i="1"/>
  <c r="B15" i="1"/>
  <c r="B14" i="1"/>
  <c r="B13" i="1"/>
  <c r="E13" i="1" s="1"/>
  <c r="B12" i="1"/>
  <c r="E12" i="1" s="1"/>
  <c r="B11" i="1"/>
  <c r="E11" i="1" s="1"/>
  <c r="B10" i="1"/>
  <c r="E10" i="1" s="1"/>
  <c r="B9" i="1"/>
  <c r="E9" i="1" s="1"/>
  <c r="B8" i="1"/>
  <c r="E8" i="1" s="1"/>
  <c r="B7" i="1"/>
  <c r="E7" i="1" s="1"/>
  <c r="B6" i="1"/>
  <c r="E6" i="1" s="1"/>
  <c r="E15" i="1" l="1"/>
  <c r="E24" i="1"/>
  <c r="E22" i="1"/>
  <c r="F9" i="1"/>
  <c r="F13" i="1"/>
  <c r="F21" i="1"/>
  <c r="F25" i="1"/>
  <c r="F7" i="1"/>
  <c r="F11" i="1"/>
  <c r="F19" i="1"/>
  <c r="F8" i="1"/>
  <c r="F12" i="1"/>
  <c r="F20" i="1"/>
  <c r="F10" i="1"/>
  <c r="F18" i="1"/>
  <c r="F22" i="1"/>
  <c r="E16" i="1"/>
  <c r="F16" i="1" s="1"/>
  <c r="E23" i="1"/>
  <c r="E14" i="1"/>
  <c r="F14" i="1" s="1"/>
  <c r="F23" i="1" l="1"/>
  <c r="F17" i="1"/>
  <c r="F24" i="1"/>
  <c r="F15" i="1"/>
  <c r="F3" i="1" l="1"/>
  <c r="F2" i="1"/>
  <c r="G17" i="1" s="1"/>
  <c r="G6" i="1" l="1"/>
  <c r="G14" i="1"/>
  <c r="G21" i="1"/>
  <c r="G13" i="1"/>
  <c r="G22" i="1"/>
  <c r="G23" i="1"/>
  <c r="G25" i="1"/>
  <c r="G11" i="1"/>
  <c r="G19" i="1"/>
  <c r="G8" i="1"/>
  <c r="G16" i="1"/>
  <c r="G18" i="1"/>
  <c r="G12" i="1"/>
  <c r="G9" i="1"/>
  <c r="G20" i="1"/>
  <c r="G7" i="1"/>
  <c r="G10" i="1"/>
  <c r="G15" i="1"/>
  <c r="G24" i="1"/>
</calcChain>
</file>

<file path=xl/sharedStrings.xml><?xml version="1.0" encoding="utf-8"?>
<sst xmlns="http://schemas.openxmlformats.org/spreadsheetml/2006/main" count="12" uniqueCount="12">
  <si>
    <t>trend</t>
  </si>
  <si>
    <t>time</t>
  </si>
  <si>
    <t>season</t>
  </si>
  <si>
    <t>hfs</t>
  </si>
  <si>
    <t>alpha</t>
  </si>
  <si>
    <t>omega</t>
  </si>
  <si>
    <t>beta</t>
  </si>
  <si>
    <t>value</t>
  </si>
  <si>
    <t>mu(value)</t>
  </si>
  <si>
    <t>std(value)</t>
  </si>
  <si>
    <t>diff</t>
  </si>
  <si>
    <t>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</si>
</sst>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Sheet1!$E$6:$E$25</c:f>
              <c:numCache>
                <c:formatCode>General</c:formatCode>
                <c:ptCount val="20"/>
                <c:pt idx="0">
                  <c:v>133</c:v>
                </c:pt>
                <c:pt idx="1">
                  <c:v>22</c:v>
                </c:pt>
                <c:pt idx="2">
                  <c:v>-66</c:v>
                </c:pt>
                <c:pt idx="3">
                  <c:v>42</c:v>
                </c:pt>
                <c:pt idx="4">
                  <c:v>149</c:v>
                </c:pt>
                <c:pt idx="5">
                  <c:v>52</c:v>
                </c:pt>
                <c:pt idx="6">
                  <c:v>-52</c:v>
                </c:pt>
                <c:pt idx="7">
                  <c:v>55</c:v>
                </c:pt>
                <c:pt idx="8">
                  <c:v>164</c:v>
                </c:pt>
                <c:pt idx="9">
                  <c:v>73</c:v>
                </c:pt>
                <c:pt idx="10">
                  <c:v>-23</c:v>
                </c:pt>
                <c:pt idx="11">
                  <c:v>84</c:v>
                </c:pt>
                <c:pt idx="12">
                  <c:v>184</c:v>
                </c:pt>
                <c:pt idx="13">
                  <c:v>100</c:v>
                </c:pt>
                <c:pt idx="14">
                  <c:v>-15</c:v>
                </c:pt>
                <c:pt idx="15">
                  <c:v>93</c:v>
                </c:pt>
                <c:pt idx="16">
                  <c:v>210</c:v>
                </c:pt>
                <c:pt idx="17">
                  <c:v>114</c:v>
                </c:pt>
                <c:pt idx="18">
                  <c:v>23</c:v>
                </c:pt>
                <c:pt idx="1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E-4D2F-9587-5DDCDC72E926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Sheet1!$F$6:$F$25</c:f>
              <c:numCache>
                <c:formatCode>General</c:formatCode>
                <c:ptCount val="20"/>
                <c:pt idx="0">
                  <c:v>0</c:v>
                </c:pt>
                <c:pt idx="1">
                  <c:v>-111</c:v>
                </c:pt>
                <c:pt idx="2">
                  <c:v>-88</c:v>
                </c:pt>
                <c:pt idx="3">
                  <c:v>108</c:v>
                </c:pt>
                <c:pt idx="4">
                  <c:v>107</c:v>
                </c:pt>
                <c:pt idx="5">
                  <c:v>-97</c:v>
                </c:pt>
                <c:pt idx="6">
                  <c:v>-104</c:v>
                </c:pt>
                <c:pt idx="7">
                  <c:v>107</c:v>
                </c:pt>
                <c:pt idx="8">
                  <c:v>109</c:v>
                </c:pt>
                <c:pt idx="9">
                  <c:v>-91</c:v>
                </c:pt>
                <c:pt idx="10">
                  <c:v>-96</c:v>
                </c:pt>
                <c:pt idx="11">
                  <c:v>107</c:v>
                </c:pt>
                <c:pt idx="12">
                  <c:v>100</c:v>
                </c:pt>
                <c:pt idx="13">
                  <c:v>-84</c:v>
                </c:pt>
                <c:pt idx="14">
                  <c:v>-115</c:v>
                </c:pt>
                <c:pt idx="15">
                  <c:v>108</c:v>
                </c:pt>
                <c:pt idx="16">
                  <c:v>117</c:v>
                </c:pt>
                <c:pt idx="17">
                  <c:v>-96</c:v>
                </c:pt>
                <c:pt idx="18">
                  <c:v>-91</c:v>
                </c:pt>
                <c:pt idx="1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E-4D2F-9587-5DDCDC72E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90648"/>
        <c:axId val="412792944"/>
      </c:lineChart>
      <c:catAx>
        <c:axId val="412790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92944"/>
        <c:crosses val="autoZero"/>
        <c:auto val="1"/>
        <c:lblAlgn val="ctr"/>
        <c:lblOffset val="100"/>
        <c:noMultiLvlLbl val="0"/>
      </c:catAx>
      <c:valAx>
        <c:axId val="4127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9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Differentiated and normalised</a:t>
            </a:r>
            <a:r>
              <a:rPr lang="en-US" baseline="0"/>
              <a:t> time series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Sheet1!$G$6:$G$25</c:f>
              <c:numCache>
                <c:formatCode>General</c:formatCode>
                <c:ptCount val="20"/>
                <c:pt idx="0">
                  <c:v>5.3795315098731601E-3</c:v>
                </c:pt>
                <c:pt idx="1">
                  <c:v>-1.0803077368463465</c:v>
                </c:pt>
                <c:pt idx="2">
                  <c:v>-0.8553455100698325</c:v>
                </c:pt>
                <c:pt idx="3">
                  <c:v>1.0617239007213299</c:v>
                </c:pt>
                <c:pt idx="4">
                  <c:v>1.0519429343397424</c:v>
                </c:pt>
                <c:pt idx="5">
                  <c:v>-0.94337420750412049</c:v>
                </c:pt>
                <c:pt idx="6">
                  <c:v>-1.0118409721752335</c:v>
                </c:pt>
                <c:pt idx="7">
                  <c:v>1.0519429343397424</c:v>
                </c:pt>
                <c:pt idx="8">
                  <c:v>1.0715048671029175</c:v>
                </c:pt>
                <c:pt idx="9">
                  <c:v>-0.88468840921459513</c:v>
                </c:pt>
                <c:pt idx="10">
                  <c:v>-0.93359324112253295</c:v>
                </c:pt>
                <c:pt idx="11">
                  <c:v>1.0519429343397424</c:v>
                </c:pt>
                <c:pt idx="12">
                  <c:v>0.9834761696686295</c:v>
                </c:pt>
                <c:pt idx="13">
                  <c:v>-0.81622164454348223</c:v>
                </c:pt>
                <c:pt idx="14">
                  <c:v>-1.1194316023726967</c:v>
                </c:pt>
                <c:pt idx="15">
                  <c:v>1.0617239007213299</c:v>
                </c:pt>
                <c:pt idx="16">
                  <c:v>1.149752598155618</c:v>
                </c:pt>
                <c:pt idx="17">
                  <c:v>-0.93359324112253295</c:v>
                </c:pt>
                <c:pt idx="18">
                  <c:v>-0.88468840921459513</c:v>
                </c:pt>
                <c:pt idx="19">
                  <c:v>0.97369520328704195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6-4DEA-9296-40FA00FAD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70960"/>
        <c:axId val="412164728"/>
      </c:lineChart>
      <c:catAx>
        <c:axId val="41217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64728"/>
        <c:crosses val="autoZero"/>
        <c:auto val="1"/>
        <c:lblAlgn val="ctr"/>
        <c:lblOffset val="100"/>
        <c:noMultiLvlLbl val="0"/>
      </c:catAx>
      <c:valAx>
        <c:axId val="41216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7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4</xdr:row>
      <xdr:rowOff>7620</xdr:rowOff>
    </xdr:from>
    <xdr:to>
      <xdr:col>15</xdr:col>
      <xdr:colOff>297180</xdr:colOff>
      <xdr:row>19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2ECB7A-7F71-4506-BDE8-5A0D386DB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45720</xdr:rowOff>
    </xdr:from>
    <xdr:to>
      <xdr:col>15</xdr:col>
      <xdr:colOff>304800</xdr:colOff>
      <xdr:row>34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A11366-F3EE-4EE9-BD79-D74099A89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21C3BD-B99B-4B4C-8E03-91B6ACAAA3C2}" name="Table1" displayName="Table1" ref="A5:G25" totalsRowShown="0">
  <autoFilter ref="A5:G25" xr:uid="{596BE03A-33C3-4AFC-BCD8-E3E3AF91BD2A}"/>
  <tableColumns count="7">
    <tableColumn id="1" xr3:uid="{2C91C1B8-CCB5-49F8-9656-A496A5A31878}" name="time"/>
    <tableColumn id="2" xr3:uid="{37A1CAC4-C67C-42A4-BD6E-2965A4873684}" name="trend">
      <calculatedColumnFormula>A6*_alpha</calculatedColumnFormula>
    </tableColumn>
    <tableColumn id="3" xr3:uid="{0676E9A5-76E8-4D7A-8C08-BAD8D8CA364E}" name="season">
      <calculatedColumnFormula>ROUND(_beta*SIN((2*PI()*A6)/_omega),2)</calculatedColumnFormula>
    </tableColumn>
    <tableColumn id="4" xr3:uid="{3F612C5B-8329-4B01-B21D-6426A9EB51BA}" name="hfs"/>
    <tableColumn id="5" xr3:uid="{A48A4EE3-DE88-48B7-A30D-F4BB1839D205}" name="value">
      <calculatedColumnFormula>B6+C6+D6</calculatedColumnFormula>
    </tableColumn>
    <tableColumn id="6" xr3:uid="{07CD8638-E36E-4C1F-8AB0-54008080A002}" name="diff" dataDxfId="1"/>
    <tableColumn id="7" xr3:uid="{9C527AAC-1CC8-4468-9F05-F7D89A5459DE}" name="value2" dataDxfId="0">
      <calculatedColumnFormula>(Table1[[#This Row],[diff]]-_mu)/_std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F24D-3E68-4BBC-8DD4-6A21C30EFA7A}">
  <dimension ref="A1:R25"/>
  <sheetViews>
    <sheetView tabSelected="1" workbookViewId="0">
      <selection activeCell="P2" sqref="P2"/>
    </sheetView>
  </sheetViews>
  <sheetFormatPr defaultRowHeight="14.4" x14ac:dyDescent="0.3"/>
  <sheetData>
    <row r="1" spans="1:18" x14ac:dyDescent="0.3">
      <c r="A1" t="s">
        <v>4</v>
      </c>
      <c r="B1">
        <v>5</v>
      </c>
    </row>
    <row r="2" spans="1:18" x14ac:dyDescent="0.3">
      <c r="A2" t="s">
        <v>6</v>
      </c>
      <c r="B2">
        <v>100</v>
      </c>
      <c r="E2" t="s">
        <v>8</v>
      </c>
      <c r="F2">
        <f>AVERAGE(Table1[diff])</f>
        <v>-0.55000000000000004</v>
      </c>
    </row>
    <row r="3" spans="1:18" x14ac:dyDescent="0.3">
      <c r="A3" t="s">
        <v>5</v>
      </c>
      <c r="B3">
        <v>4</v>
      </c>
      <c r="E3" t="s">
        <v>9</v>
      </c>
      <c r="F3">
        <f>_xlfn.STDEV.S(Table1[diff])</f>
        <v>102.239386271941</v>
      </c>
    </row>
    <row r="5" spans="1:18" x14ac:dyDescent="0.3">
      <c r="A5" t="s">
        <v>1</v>
      </c>
      <c r="B5" t="s">
        <v>0</v>
      </c>
      <c r="C5" t="s">
        <v>2</v>
      </c>
      <c r="D5" t="s">
        <v>3</v>
      </c>
      <c r="E5" t="s">
        <v>7</v>
      </c>
      <c r="F5" t="s">
        <v>10</v>
      </c>
      <c r="G5" t="s">
        <v>11</v>
      </c>
    </row>
    <row r="6" spans="1:18" x14ac:dyDescent="0.3">
      <c r="A6">
        <v>1</v>
      </c>
      <c r="B6">
        <f>A6*_alpha</f>
        <v>5</v>
      </c>
      <c r="C6">
        <f>ROUND(_beta*SIN((2*PI()*A6)/_omega),2)</f>
        <v>100</v>
      </c>
      <c r="D6">
        <v>28</v>
      </c>
      <c r="E6">
        <f>B6+C6+D6</f>
        <v>133</v>
      </c>
      <c r="F6">
        <v>0</v>
      </c>
      <c r="G6">
        <f>(Table1[[#This Row],[diff]]-_mu)/_std</f>
        <v>5.3795315098731601E-3</v>
      </c>
      <c r="Q6">
        <v>38</v>
      </c>
      <c r="R6">
        <v>0</v>
      </c>
    </row>
    <row r="7" spans="1:18" x14ac:dyDescent="0.3">
      <c r="A7">
        <v>2</v>
      </c>
      <c r="B7">
        <f>A7*_alpha</f>
        <v>10</v>
      </c>
      <c r="C7">
        <f>ROUND(_beta*SIN((2*PI()*A7)/_omega),2)</f>
        <v>0</v>
      </c>
      <c r="D7">
        <v>12</v>
      </c>
      <c r="E7">
        <f t="shared" ref="E7:E25" si="0">B7+C7+D7</f>
        <v>22</v>
      </c>
      <c r="F7">
        <f>Table1[[#This Row],[value]]-E6</f>
        <v>-111</v>
      </c>
      <c r="G7">
        <f>(Table1[[#This Row],[diff]]-_mu)/_std</f>
        <v>-1.0803077368463465</v>
      </c>
      <c r="Q7">
        <v>22</v>
      </c>
      <c r="R7">
        <f>Q7-Q6</f>
        <v>-16</v>
      </c>
    </row>
    <row r="8" spans="1:18" x14ac:dyDescent="0.3">
      <c r="A8">
        <v>3</v>
      </c>
      <c r="B8">
        <f>A8*_alpha</f>
        <v>15</v>
      </c>
      <c r="C8">
        <f>ROUND(_beta*SIN((2*PI()*A8)/_omega),2)</f>
        <v>-100</v>
      </c>
      <c r="D8">
        <v>19</v>
      </c>
      <c r="E8">
        <f t="shared" si="0"/>
        <v>-66</v>
      </c>
      <c r="F8">
        <f>Table1[[#This Row],[value]]-E7</f>
        <v>-88</v>
      </c>
      <c r="G8">
        <f>(Table1[[#This Row],[diff]]-_mu)/_std</f>
        <v>-0.8553455100698325</v>
      </c>
      <c r="Q8">
        <v>29</v>
      </c>
      <c r="R8">
        <f t="shared" ref="R8:R25" si="1">Q8-Q7</f>
        <v>7</v>
      </c>
    </row>
    <row r="9" spans="1:18" x14ac:dyDescent="0.3">
      <c r="A9">
        <v>4</v>
      </c>
      <c r="B9">
        <f>A9*_alpha</f>
        <v>20</v>
      </c>
      <c r="C9">
        <f>ROUND(_beta*SIN((2*PI()*A9)/_omega),2)</f>
        <v>0</v>
      </c>
      <c r="D9">
        <v>22</v>
      </c>
      <c r="E9">
        <f t="shared" si="0"/>
        <v>42</v>
      </c>
      <c r="F9">
        <f>Table1[[#This Row],[value]]-E8</f>
        <v>108</v>
      </c>
      <c r="G9">
        <f>(Table1[[#This Row],[diff]]-_mu)/_std</f>
        <v>1.0617239007213299</v>
      </c>
      <c r="Q9">
        <v>42</v>
      </c>
      <c r="R9">
        <f t="shared" si="1"/>
        <v>13</v>
      </c>
    </row>
    <row r="10" spans="1:18" x14ac:dyDescent="0.3">
      <c r="A10">
        <v>5</v>
      </c>
      <c r="B10">
        <f>A10*_alpha</f>
        <v>25</v>
      </c>
      <c r="C10">
        <f>ROUND(_beta*SIN((2*PI()*A10)/_omega),2)</f>
        <v>100</v>
      </c>
      <c r="D10">
        <v>24</v>
      </c>
      <c r="E10">
        <f t="shared" si="0"/>
        <v>149</v>
      </c>
      <c r="F10">
        <f>Table1[[#This Row],[value]]-E9</f>
        <v>107</v>
      </c>
      <c r="G10">
        <f>(Table1[[#This Row],[diff]]-_mu)/_std</f>
        <v>1.0519429343397424</v>
      </c>
      <c r="Q10">
        <v>54</v>
      </c>
      <c r="R10">
        <f t="shared" si="1"/>
        <v>12</v>
      </c>
    </row>
    <row r="11" spans="1:18" x14ac:dyDescent="0.3">
      <c r="A11">
        <v>6</v>
      </c>
      <c r="B11">
        <f>A11*_alpha</f>
        <v>30</v>
      </c>
      <c r="C11">
        <f>ROUND(_beta*SIN((2*PI()*A11)/_omega),2)</f>
        <v>0</v>
      </c>
      <c r="D11">
        <v>22</v>
      </c>
      <c r="E11">
        <f t="shared" si="0"/>
        <v>52</v>
      </c>
      <c r="F11">
        <f>Table1[[#This Row],[value]]-E10</f>
        <v>-97</v>
      </c>
      <c r="G11">
        <f>(Table1[[#This Row],[diff]]-_mu)/_std</f>
        <v>-0.94337420750412049</v>
      </c>
      <c r="Q11">
        <v>52</v>
      </c>
      <c r="R11">
        <f t="shared" si="1"/>
        <v>-2</v>
      </c>
    </row>
    <row r="12" spans="1:18" x14ac:dyDescent="0.3">
      <c r="A12">
        <v>7</v>
      </c>
      <c r="B12">
        <f>A12*_alpha</f>
        <v>35</v>
      </c>
      <c r="C12">
        <f>ROUND(_beta*SIN((2*PI()*A12)/_omega),2)</f>
        <v>-100</v>
      </c>
      <c r="D12">
        <v>13</v>
      </c>
      <c r="E12">
        <f t="shared" si="0"/>
        <v>-52</v>
      </c>
      <c r="F12">
        <f>Table1[[#This Row],[value]]-E11</f>
        <v>-104</v>
      </c>
      <c r="G12">
        <f>(Table1[[#This Row],[diff]]-_mu)/_std</f>
        <v>-1.0118409721752335</v>
      </c>
      <c r="Q12">
        <v>43</v>
      </c>
      <c r="R12">
        <f t="shared" si="1"/>
        <v>-9</v>
      </c>
    </row>
    <row r="13" spans="1:18" x14ac:dyDescent="0.3">
      <c r="A13">
        <v>8</v>
      </c>
      <c r="B13">
        <f>A13*_alpha</f>
        <v>40</v>
      </c>
      <c r="C13">
        <f>ROUND(_beta*SIN((2*PI()*A13)/_omega),2)</f>
        <v>0</v>
      </c>
      <c r="D13">
        <v>15</v>
      </c>
      <c r="E13">
        <f t="shared" si="0"/>
        <v>55</v>
      </c>
      <c r="F13">
        <f>Table1[[#This Row],[value]]-E12</f>
        <v>107</v>
      </c>
      <c r="G13">
        <f>(Table1[[#This Row],[diff]]-_mu)/_std</f>
        <v>1.0519429343397424</v>
      </c>
      <c r="Q13">
        <v>55</v>
      </c>
      <c r="R13">
        <f t="shared" si="1"/>
        <v>12</v>
      </c>
    </row>
    <row r="14" spans="1:18" x14ac:dyDescent="0.3">
      <c r="A14">
        <v>9</v>
      </c>
      <c r="B14">
        <f>A14*_alpha</f>
        <v>45</v>
      </c>
      <c r="C14">
        <f>ROUND(_beta*SIN((2*PI()*A14)/_omega),2)</f>
        <v>100</v>
      </c>
      <c r="D14">
        <v>19</v>
      </c>
      <c r="E14">
        <f t="shared" si="0"/>
        <v>164</v>
      </c>
      <c r="F14">
        <f>Table1[[#This Row],[value]]-E13</f>
        <v>109</v>
      </c>
      <c r="G14">
        <f>(Table1[[#This Row],[diff]]-_mu)/_std</f>
        <v>1.0715048671029175</v>
      </c>
      <c r="Q14">
        <v>69</v>
      </c>
      <c r="R14">
        <f t="shared" si="1"/>
        <v>14</v>
      </c>
    </row>
    <row r="15" spans="1:18" x14ac:dyDescent="0.3">
      <c r="A15">
        <v>10</v>
      </c>
      <c r="B15">
        <f>A15*_alpha</f>
        <v>50</v>
      </c>
      <c r="C15">
        <f>ROUND(_beta*SIN((2*PI()*A15)/_omega),2)</f>
        <v>0</v>
      </c>
      <c r="D15">
        <v>23</v>
      </c>
      <c r="E15">
        <f t="shared" si="0"/>
        <v>73</v>
      </c>
      <c r="F15">
        <f>Table1[[#This Row],[value]]-E14</f>
        <v>-91</v>
      </c>
      <c r="G15">
        <f>(Table1[[#This Row],[diff]]-_mu)/_std</f>
        <v>-0.88468840921459513</v>
      </c>
      <c r="Q15">
        <v>73</v>
      </c>
      <c r="R15">
        <f t="shared" si="1"/>
        <v>4</v>
      </c>
    </row>
    <row r="16" spans="1:18" x14ac:dyDescent="0.3">
      <c r="A16">
        <v>11</v>
      </c>
      <c r="B16">
        <f>A16*_alpha</f>
        <v>55</v>
      </c>
      <c r="C16">
        <f>ROUND(_beta*SIN((2*PI()*A16)/_omega),2)</f>
        <v>-100</v>
      </c>
      <c r="D16">
        <v>22</v>
      </c>
      <c r="E16">
        <f t="shared" si="0"/>
        <v>-23</v>
      </c>
      <c r="F16">
        <f>Table1[[#This Row],[value]]-E15</f>
        <v>-96</v>
      </c>
      <c r="G16">
        <f>(Table1[[#This Row],[diff]]-_mu)/_std</f>
        <v>-0.93359324112253295</v>
      </c>
      <c r="Q16">
        <v>72</v>
      </c>
      <c r="R16">
        <f t="shared" si="1"/>
        <v>-1</v>
      </c>
    </row>
    <row r="17" spans="1:18" x14ac:dyDescent="0.3">
      <c r="A17">
        <v>12</v>
      </c>
      <c r="B17">
        <f>A17*_alpha</f>
        <v>60</v>
      </c>
      <c r="C17">
        <f>ROUND(_beta*SIN((2*PI()*A17)/_omega),2)</f>
        <v>0</v>
      </c>
      <c r="D17">
        <v>24</v>
      </c>
      <c r="E17">
        <f t="shared" si="0"/>
        <v>84</v>
      </c>
      <c r="F17">
        <f>Table1[[#This Row],[value]]-E16</f>
        <v>107</v>
      </c>
      <c r="G17">
        <f>(Table1[[#This Row],[diff]]-_mu)/_std</f>
        <v>1.0519429343397424</v>
      </c>
      <c r="Q17">
        <v>84</v>
      </c>
      <c r="R17">
        <f t="shared" si="1"/>
        <v>12</v>
      </c>
    </row>
    <row r="18" spans="1:18" x14ac:dyDescent="0.3">
      <c r="A18">
        <v>13</v>
      </c>
      <c r="B18">
        <f>A18*_alpha</f>
        <v>65</v>
      </c>
      <c r="C18">
        <f>ROUND(_beta*SIN((2*PI()*A18)/_omega),2)</f>
        <v>100</v>
      </c>
      <c r="D18">
        <v>19</v>
      </c>
      <c r="E18">
        <f t="shared" si="0"/>
        <v>184</v>
      </c>
      <c r="F18">
        <f>Table1[[#This Row],[value]]-E17</f>
        <v>100</v>
      </c>
      <c r="G18">
        <f>(Table1[[#This Row],[diff]]-_mu)/_std</f>
        <v>0.9834761696686295</v>
      </c>
      <c r="Q18">
        <v>89</v>
      </c>
      <c r="R18">
        <f t="shared" si="1"/>
        <v>5</v>
      </c>
    </row>
    <row r="19" spans="1:18" x14ac:dyDescent="0.3">
      <c r="A19">
        <v>14</v>
      </c>
      <c r="B19">
        <f>A19*_alpha</f>
        <v>70</v>
      </c>
      <c r="C19">
        <f>ROUND(_beta*SIN((2*PI()*A19)/_omega),2)</f>
        <v>0</v>
      </c>
      <c r="D19">
        <v>30</v>
      </c>
      <c r="E19">
        <f t="shared" si="0"/>
        <v>100</v>
      </c>
      <c r="F19">
        <f>Table1[[#This Row],[value]]-E18</f>
        <v>-84</v>
      </c>
      <c r="G19">
        <f>(Table1[[#This Row],[diff]]-_mu)/_std</f>
        <v>-0.81622164454348223</v>
      </c>
      <c r="Q19">
        <v>100</v>
      </c>
      <c r="R19">
        <f t="shared" si="1"/>
        <v>11</v>
      </c>
    </row>
    <row r="20" spans="1:18" x14ac:dyDescent="0.3">
      <c r="A20">
        <v>15</v>
      </c>
      <c r="B20">
        <f>A20*_alpha</f>
        <v>75</v>
      </c>
      <c r="C20">
        <f>ROUND(_beta*SIN((2*PI()*A20)/_omega),2)</f>
        <v>-100</v>
      </c>
      <c r="D20">
        <v>10</v>
      </c>
      <c r="E20">
        <f t="shared" si="0"/>
        <v>-15</v>
      </c>
      <c r="F20">
        <f>Table1[[#This Row],[value]]-E19</f>
        <v>-115</v>
      </c>
      <c r="G20">
        <f>(Table1[[#This Row],[diff]]-_mu)/_std</f>
        <v>-1.1194316023726967</v>
      </c>
      <c r="Q20">
        <v>80</v>
      </c>
      <c r="R20">
        <f t="shared" si="1"/>
        <v>-20</v>
      </c>
    </row>
    <row r="21" spans="1:18" x14ac:dyDescent="0.3">
      <c r="A21">
        <v>16</v>
      </c>
      <c r="B21">
        <f>A21*_alpha</f>
        <v>80</v>
      </c>
      <c r="C21">
        <f>ROUND(_beta*SIN((2*PI()*A21)/_omega),2)</f>
        <v>0</v>
      </c>
      <c r="D21">
        <v>13</v>
      </c>
      <c r="E21">
        <f t="shared" si="0"/>
        <v>93</v>
      </c>
      <c r="F21">
        <f>Table1[[#This Row],[value]]-E20</f>
        <v>108</v>
      </c>
      <c r="G21">
        <f>(Table1[[#This Row],[diff]]-_mu)/_std</f>
        <v>1.0617239007213299</v>
      </c>
      <c r="Q21">
        <v>93</v>
      </c>
      <c r="R21">
        <f t="shared" si="1"/>
        <v>13</v>
      </c>
    </row>
    <row r="22" spans="1:18" x14ac:dyDescent="0.3">
      <c r="A22">
        <v>17</v>
      </c>
      <c r="B22">
        <f>A22*_alpha</f>
        <v>85</v>
      </c>
      <c r="C22">
        <f>ROUND(_beta*SIN((2*PI()*A22)/_omega),2)</f>
        <v>100</v>
      </c>
      <c r="D22">
        <v>25</v>
      </c>
      <c r="E22">
        <f t="shared" si="0"/>
        <v>210</v>
      </c>
      <c r="F22">
        <f>Table1[[#This Row],[value]]-E21</f>
        <v>117</v>
      </c>
      <c r="G22">
        <f>(Table1[[#This Row],[diff]]-_mu)/_std</f>
        <v>1.149752598155618</v>
      </c>
      <c r="Q22">
        <v>115</v>
      </c>
      <c r="R22">
        <f t="shared" si="1"/>
        <v>22</v>
      </c>
    </row>
    <row r="23" spans="1:18" x14ac:dyDescent="0.3">
      <c r="A23">
        <v>18</v>
      </c>
      <c r="B23">
        <f>A23*_alpha</f>
        <v>90</v>
      </c>
      <c r="C23">
        <f>ROUND(_beta*SIN((2*PI()*A23)/_omega),2)</f>
        <v>0</v>
      </c>
      <c r="D23">
        <v>24</v>
      </c>
      <c r="E23">
        <f t="shared" si="0"/>
        <v>114</v>
      </c>
      <c r="F23">
        <f>Table1[[#This Row],[value]]-E22</f>
        <v>-96</v>
      </c>
      <c r="G23">
        <f>(Table1[[#This Row],[diff]]-_mu)/_std</f>
        <v>-0.93359324112253295</v>
      </c>
      <c r="Q23">
        <v>114</v>
      </c>
      <c r="R23">
        <f t="shared" si="1"/>
        <v>-1</v>
      </c>
    </row>
    <row r="24" spans="1:18" x14ac:dyDescent="0.3">
      <c r="A24">
        <v>19</v>
      </c>
      <c r="B24">
        <f>A24*_alpha</f>
        <v>95</v>
      </c>
      <c r="C24">
        <f>ROUND(_beta*SIN((2*PI()*A24)/_omega),2)</f>
        <v>-100</v>
      </c>
      <c r="D24">
        <v>28</v>
      </c>
      <c r="E24">
        <f t="shared" si="0"/>
        <v>23</v>
      </c>
      <c r="F24">
        <f>Table1[[#This Row],[value]]-E23</f>
        <v>-91</v>
      </c>
      <c r="G24">
        <f>(Table1[[#This Row],[diff]]-_mu)/_std</f>
        <v>-0.88468840921459513</v>
      </c>
      <c r="Q24">
        <v>118</v>
      </c>
      <c r="R24">
        <f t="shared" si="1"/>
        <v>4</v>
      </c>
    </row>
    <row r="25" spans="1:18" x14ac:dyDescent="0.3">
      <c r="A25">
        <v>20</v>
      </c>
      <c r="B25">
        <f>A25*_alpha</f>
        <v>100</v>
      </c>
      <c r="C25">
        <f>ROUND(_beta*SIN((2*PI()*A25)/_omega),2)</f>
        <v>0</v>
      </c>
      <c r="D25">
        <v>22</v>
      </c>
      <c r="E25">
        <f t="shared" si="0"/>
        <v>122</v>
      </c>
      <c r="F25">
        <f>Table1[[#This Row],[value]]-E24</f>
        <v>99</v>
      </c>
      <c r="G25">
        <f>(Table1[[#This Row],[diff]]-_mu)/_std</f>
        <v>0.97369520328704195</v>
      </c>
      <c r="Q25">
        <v>122</v>
      </c>
      <c r="R25">
        <f t="shared" si="1"/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_alpha</vt:lpstr>
      <vt:lpstr>_beta</vt:lpstr>
      <vt:lpstr>_mu</vt:lpstr>
      <vt:lpstr>_omega</vt:lpstr>
      <vt:lpstr>_std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2019-05-24T12:10:03Z</dcterms:created>
  <dcterms:modified xsi:type="dcterms:W3CDTF">2019-05-24T12:58:05Z</dcterms:modified>
</cp:coreProperties>
</file>