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maaritkivilo/Dropbox/aa INDESIGN (Apr 2020) INDESIGN INDESIGN/OPHI BRIEFINGS/B 55 MDP across Ethnic Groups 2020 (Alk Kovesdi)/B55 NEW Design files PDFs/"/>
    </mc:Choice>
  </mc:AlternateContent>
  <xr:revisionPtr revIDLastSave="0" documentId="13_ncr:1_{CF7E7B00-3FEF-4D45-BA06-8B56091FC882}" xr6:coauthVersionLast="45" xr6:coauthVersionMax="45" xr10:uidLastSave="{00000000-0000-0000-0000-000000000000}"/>
  <bookViews>
    <workbookView xWindow="620" yWindow="460" windowWidth="27500" windowHeight="14500" tabRatio="732" xr2:uid="{00000000-000D-0000-FFFF-FFFF00000000}"/>
  </bookViews>
  <sheets>
    <sheet name="8.1 MPI Ethnicity" sheetId="1" r:id="rId1"/>
    <sheet name="8.2 Censored Headcounts Ethnic" sheetId="2" r:id="rId2"/>
    <sheet name="8.3 Contribution Ethnicity" sheetId="3" r:id="rId3"/>
    <sheet name="8.4 SEs &amp; CIs Ethnicity" sheetId="5" r:id="rId4"/>
    <sheet name="8.5  Raw Headcounts Ethnicity" sheetId="6" r:id="rId5"/>
    <sheet name="8.6 Sample Sizes Ethnicity" sheetId="7" r:id="rId6"/>
  </sheets>
  <definedNames>
    <definedName name="_xlnm._FilterDatabase" localSheetId="0" hidden="1">'8.1 MPI Ethnicity'!$A$9:$W$9</definedName>
    <definedName name="_xlnm._FilterDatabase" localSheetId="1" hidden="1">'8.2 Censored Headcounts Ethnic'!$A$9:$AF$9</definedName>
    <definedName name="_xlnm._FilterDatabase" localSheetId="2" hidden="1">'8.3 Contribution Ethnicity'!$A$9:$AJ$9</definedName>
    <definedName name="_xlnm._FilterDatabase" localSheetId="3" hidden="1">'8.4 SEs &amp; CIs Ethnicity'!$A$9:$AD$9</definedName>
    <definedName name="_xlnm._FilterDatabase" localSheetId="4" hidden="1">'8.5  Raw Headcounts Ethnicity'!$A$9:$AF$9</definedName>
    <definedName name="_xlnm._FilterDatabase" localSheetId="5" hidden="1">'8.6 Sample Sizes Ethnicity'!$A$9:$I$9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5" l="1"/>
  <c r="AC141" i="6" l="1"/>
  <c r="AC142" i="6"/>
  <c r="AC143" i="6"/>
  <c r="AC144" i="6"/>
  <c r="AC145" i="6"/>
  <c r="AA141" i="5"/>
  <c r="AA142" i="5"/>
  <c r="AA143" i="5"/>
  <c r="AA144" i="5"/>
  <c r="AA145" i="5"/>
  <c r="M141" i="3"/>
  <c r="M142" i="3"/>
  <c r="M143" i="3"/>
  <c r="M144" i="3"/>
  <c r="M145" i="3"/>
  <c r="L141" i="3"/>
  <c r="L142" i="3"/>
  <c r="L143" i="3"/>
  <c r="L144" i="3"/>
  <c r="L145" i="3"/>
  <c r="K141" i="3"/>
  <c r="K142" i="3"/>
  <c r="K143" i="3"/>
  <c r="K144" i="3"/>
  <c r="K145" i="3"/>
  <c r="AG141" i="3"/>
  <c r="AG142" i="3"/>
  <c r="AG143" i="3"/>
  <c r="AG144" i="3"/>
  <c r="AG145" i="3"/>
  <c r="AC141" i="2"/>
  <c r="AC142" i="2"/>
  <c r="AC143" i="2"/>
  <c r="AC144" i="2"/>
  <c r="AC145" i="2"/>
  <c r="S141" i="1"/>
  <c r="T141" i="1" s="1"/>
  <c r="S142" i="1"/>
  <c r="T142" i="1" s="1"/>
  <c r="S143" i="1"/>
  <c r="T143" i="1" s="1"/>
  <c r="S144" i="1"/>
  <c r="T144" i="1" s="1"/>
  <c r="S145" i="1"/>
  <c r="T145" i="1" s="1"/>
  <c r="M93" i="3" l="1"/>
  <c r="M94" i="3"/>
  <c r="M95" i="3"/>
  <c r="M96" i="3"/>
  <c r="M97" i="3"/>
  <c r="M98" i="3"/>
  <c r="M99" i="3"/>
  <c r="M100" i="3"/>
  <c r="M101" i="3"/>
  <c r="M102" i="3"/>
  <c r="M103" i="3"/>
  <c r="M104" i="3"/>
  <c r="M105" i="3"/>
  <c r="M106" i="3"/>
  <c r="M107" i="3"/>
  <c r="L93" i="3"/>
  <c r="L94" i="3"/>
  <c r="L95" i="3"/>
  <c r="L96" i="3"/>
  <c r="L97" i="3"/>
  <c r="L98" i="3"/>
  <c r="L99" i="3"/>
  <c r="L100" i="3"/>
  <c r="L101" i="3"/>
  <c r="L102" i="3"/>
  <c r="L103" i="3"/>
  <c r="L104" i="3"/>
  <c r="L105" i="3"/>
  <c r="L106" i="3"/>
  <c r="L107" i="3"/>
  <c r="K93" i="3"/>
  <c r="K94" i="3"/>
  <c r="K95" i="3"/>
  <c r="K96" i="3"/>
  <c r="K97" i="3"/>
  <c r="K98" i="3"/>
  <c r="K99" i="3"/>
  <c r="K100" i="3"/>
  <c r="K101" i="3"/>
  <c r="K102" i="3"/>
  <c r="K103" i="3"/>
  <c r="K104" i="3"/>
  <c r="K105" i="3"/>
  <c r="K106" i="3"/>
  <c r="K107" i="3"/>
  <c r="AC93" i="6" l="1"/>
  <c r="AC94" i="6"/>
  <c r="AC95" i="6"/>
  <c r="AC96" i="6"/>
  <c r="AC97" i="6"/>
  <c r="AC98" i="6"/>
  <c r="AC99" i="6"/>
  <c r="AC100" i="6"/>
  <c r="AC101" i="6"/>
  <c r="AC102" i="6"/>
  <c r="AC103" i="6"/>
  <c r="AC104" i="6"/>
  <c r="AC105" i="6"/>
  <c r="AC106" i="6"/>
  <c r="AC107" i="6"/>
  <c r="AA93" i="5"/>
  <c r="AA94" i="5"/>
  <c r="AA95" i="5"/>
  <c r="AA96" i="5"/>
  <c r="AA97" i="5"/>
  <c r="AA98" i="5"/>
  <c r="AA99" i="5"/>
  <c r="AA100" i="5"/>
  <c r="AA101" i="5"/>
  <c r="AA102" i="5"/>
  <c r="AA103" i="5"/>
  <c r="AA104" i="5"/>
  <c r="AA105" i="5"/>
  <c r="AA106" i="5"/>
  <c r="AA107" i="5"/>
  <c r="AG93" i="3"/>
  <c r="AG94" i="3"/>
  <c r="AG95" i="3"/>
  <c r="AG96" i="3"/>
  <c r="AG97" i="3"/>
  <c r="AG98" i="3"/>
  <c r="AG99" i="3"/>
  <c r="AG100" i="3"/>
  <c r="AG101" i="3"/>
  <c r="AG102" i="3"/>
  <c r="AG103" i="3"/>
  <c r="AG104" i="3"/>
  <c r="AG105" i="3"/>
  <c r="AG106" i="3"/>
  <c r="AG107" i="3"/>
  <c r="AC93" i="2"/>
  <c r="AC94" i="2"/>
  <c r="AC95" i="2"/>
  <c r="AC96" i="2"/>
  <c r="AC97" i="2"/>
  <c r="AC98" i="2"/>
  <c r="AC99" i="2"/>
  <c r="AC100" i="2"/>
  <c r="AC101" i="2"/>
  <c r="AC102" i="2"/>
  <c r="AC103" i="2"/>
  <c r="AC104" i="2"/>
  <c r="AC105" i="2"/>
  <c r="AC106" i="2"/>
  <c r="AC107" i="2"/>
  <c r="S106" i="1"/>
  <c r="T106" i="1" s="1"/>
  <c r="S102" i="1"/>
  <c r="T102" i="1" s="1"/>
  <c r="S101" i="1"/>
  <c r="T101" i="1" s="1"/>
  <c r="S100" i="1"/>
  <c r="T100" i="1" s="1"/>
  <c r="S98" i="1"/>
  <c r="T98" i="1" s="1"/>
  <c r="S94" i="1"/>
  <c r="T94" i="1" s="1"/>
  <c r="S93" i="1"/>
  <c r="T93" i="1" s="1"/>
  <c r="S95" i="1"/>
  <c r="T95" i="1" s="1"/>
  <c r="S96" i="1"/>
  <c r="T96" i="1" s="1"/>
  <c r="S97" i="1"/>
  <c r="T97" i="1" s="1"/>
  <c r="S99" i="1"/>
  <c r="T99" i="1" s="1"/>
  <c r="S103" i="1"/>
  <c r="T103" i="1" s="1"/>
  <c r="S104" i="1"/>
  <c r="T104" i="1" s="1"/>
  <c r="S105" i="1"/>
  <c r="T105" i="1" s="1"/>
  <c r="S107" i="1"/>
  <c r="T107" i="1" s="1"/>
  <c r="AC11" i="6"/>
  <c r="AC12" i="6"/>
  <c r="AC13" i="6"/>
  <c r="AC14" i="6"/>
  <c r="AC15" i="6"/>
  <c r="AC16" i="6"/>
  <c r="AC17" i="6"/>
  <c r="AC18" i="6"/>
  <c r="AC19" i="6"/>
  <c r="AC20" i="6"/>
  <c r="AC21" i="6"/>
  <c r="AC22" i="6"/>
  <c r="AC23" i="6"/>
  <c r="AC24" i="6"/>
  <c r="AC25" i="6"/>
  <c r="AC26" i="6"/>
  <c r="AC27" i="6"/>
  <c r="AC28" i="6"/>
  <c r="AC29" i="6"/>
  <c r="AC30" i="6"/>
  <c r="AC31" i="6"/>
  <c r="AC32" i="6"/>
  <c r="AC33" i="6"/>
  <c r="AC34" i="6"/>
  <c r="AC35" i="6"/>
  <c r="AC36" i="6"/>
  <c r="AC37" i="6"/>
  <c r="AC38" i="6"/>
  <c r="AC39" i="6"/>
  <c r="AC40" i="6"/>
  <c r="AC41" i="6"/>
  <c r="AC42" i="6"/>
  <c r="AC43" i="6"/>
  <c r="AC44" i="6"/>
  <c r="AC45" i="6"/>
  <c r="AC46" i="6"/>
  <c r="AC47" i="6"/>
  <c r="AC48" i="6"/>
  <c r="AC49" i="6"/>
  <c r="AC50" i="6"/>
  <c r="AC51" i="6"/>
  <c r="AC52" i="6"/>
  <c r="AC53" i="6"/>
  <c r="AC54" i="6"/>
  <c r="AC55" i="6"/>
  <c r="AC56" i="6"/>
  <c r="AC67" i="6"/>
  <c r="AC68" i="6"/>
  <c r="AC69" i="6"/>
  <c r="AC70" i="6"/>
  <c r="AC71" i="6"/>
  <c r="AC72" i="6"/>
  <c r="AC73" i="6"/>
  <c r="AC74" i="6"/>
  <c r="AC75" i="6"/>
  <c r="AC57" i="6"/>
  <c r="AC58" i="6"/>
  <c r="AC59" i="6"/>
  <c r="AC60" i="6"/>
  <c r="AC61" i="6"/>
  <c r="AC62" i="6"/>
  <c r="AC63" i="6"/>
  <c r="AC64" i="6"/>
  <c r="AC65" i="6"/>
  <c r="AC66" i="6"/>
  <c r="AC85" i="6"/>
  <c r="AC86" i="6"/>
  <c r="AC87" i="6"/>
  <c r="AC88" i="6"/>
  <c r="AC89" i="6"/>
  <c r="AC90" i="6"/>
  <c r="AC91" i="6"/>
  <c r="AC92" i="6"/>
  <c r="AC138" i="6"/>
  <c r="AC139" i="6"/>
  <c r="AC140" i="6"/>
  <c r="AC124" i="6"/>
  <c r="AC125" i="6"/>
  <c r="AC126" i="6"/>
  <c r="AC127" i="6"/>
  <c r="AC128" i="6"/>
  <c r="AC129" i="6"/>
  <c r="AC130" i="6"/>
  <c r="AC131" i="6"/>
  <c r="AC132" i="6"/>
  <c r="AC133" i="6"/>
  <c r="AC134" i="6"/>
  <c r="AC135" i="6"/>
  <c r="AC136" i="6"/>
  <c r="AC137" i="6"/>
  <c r="AC167" i="6"/>
  <c r="AC168" i="6"/>
  <c r="AC169" i="6"/>
  <c r="AC170" i="6"/>
  <c r="AC171" i="6"/>
  <c r="AC172" i="6"/>
  <c r="AC173" i="6"/>
  <c r="AC174" i="6"/>
  <c r="AC182" i="6"/>
  <c r="AC183" i="6"/>
  <c r="AC184" i="6"/>
  <c r="AC185" i="6"/>
  <c r="AC200" i="6"/>
  <c r="AC201" i="6"/>
  <c r="AC76" i="6"/>
  <c r="AC77" i="6"/>
  <c r="AC78" i="6"/>
  <c r="AC79" i="6"/>
  <c r="AC80" i="6"/>
  <c r="AC81" i="6"/>
  <c r="AC82" i="6"/>
  <c r="AC83" i="6"/>
  <c r="AC84" i="6"/>
  <c r="AC186" i="6"/>
  <c r="AC187" i="6"/>
  <c r="AC188" i="6"/>
  <c r="AC189" i="6"/>
  <c r="AC190" i="6"/>
  <c r="AC191" i="6"/>
  <c r="AC192" i="6"/>
  <c r="AC193" i="6"/>
  <c r="AC194" i="6"/>
  <c r="AC195" i="6"/>
  <c r="AC196" i="6"/>
  <c r="AC197" i="6"/>
  <c r="AC198" i="6"/>
  <c r="AC199" i="6"/>
  <c r="AC175" i="6"/>
  <c r="AC176" i="6"/>
  <c r="AC177" i="6"/>
  <c r="AC178" i="6"/>
  <c r="AC179" i="6"/>
  <c r="AC180" i="6"/>
  <c r="AC181" i="6"/>
  <c r="AC146" i="6"/>
  <c r="AC147" i="6"/>
  <c r="AC148" i="6"/>
  <c r="AC149" i="6"/>
  <c r="AC150" i="6"/>
  <c r="AC151" i="6"/>
  <c r="AC152" i="6"/>
  <c r="AC153" i="6"/>
  <c r="AC154" i="6"/>
  <c r="AC155" i="6"/>
  <c r="AC156" i="6"/>
  <c r="AC157" i="6"/>
  <c r="AC158" i="6"/>
  <c r="AC159" i="6"/>
  <c r="AC160" i="6"/>
  <c r="AC161" i="6"/>
  <c r="AC162" i="6"/>
  <c r="AC163" i="6"/>
  <c r="AC164" i="6"/>
  <c r="AC165" i="6"/>
  <c r="AC166" i="6"/>
  <c r="AC113" i="6"/>
  <c r="AC114" i="6"/>
  <c r="AC115" i="6"/>
  <c r="AC116" i="6"/>
  <c r="AC117" i="6"/>
  <c r="AC118" i="6"/>
  <c r="AC119" i="6"/>
  <c r="AC120" i="6"/>
  <c r="AC121" i="6"/>
  <c r="AC122" i="6"/>
  <c r="AC123" i="6"/>
  <c r="AC108" i="6"/>
  <c r="AC109" i="6"/>
  <c r="AC110" i="6"/>
  <c r="AC111" i="6"/>
  <c r="AC112" i="6"/>
  <c r="AC10" i="6"/>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67" i="5"/>
  <c r="AA68" i="5"/>
  <c r="AA69" i="5"/>
  <c r="AA70" i="5"/>
  <c r="AA71" i="5"/>
  <c r="AA72" i="5"/>
  <c r="AA73" i="5"/>
  <c r="AA74" i="5"/>
  <c r="AA75" i="5"/>
  <c r="AA57" i="5"/>
  <c r="AA58" i="5"/>
  <c r="AA59" i="5"/>
  <c r="AA60" i="5"/>
  <c r="AA61" i="5"/>
  <c r="AA62" i="5"/>
  <c r="AA63" i="5"/>
  <c r="AA64" i="5"/>
  <c r="AA65" i="5"/>
  <c r="AA66" i="5"/>
  <c r="AA85" i="5"/>
  <c r="AA86" i="5"/>
  <c r="AA87" i="5"/>
  <c r="AA88" i="5"/>
  <c r="AA89" i="5"/>
  <c r="AA90" i="5"/>
  <c r="AA91" i="5"/>
  <c r="AA92" i="5"/>
  <c r="AA138" i="5"/>
  <c r="AA139" i="5"/>
  <c r="AA140" i="5"/>
  <c r="AA124" i="5"/>
  <c r="AA125" i="5"/>
  <c r="AA126" i="5"/>
  <c r="AA127" i="5"/>
  <c r="AA128" i="5"/>
  <c r="AA129" i="5"/>
  <c r="AA130" i="5"/>
  <c r="AA131" i="5"/>
  <c r="AA132" i="5"/>
  <c r="AA133" i="5"/>
  <c r="AA134" i="5"/>
  <c r="AA135" i="5"/>
  <c r="AA136" i="5"/>
  <c r="AA137" i="5"/>
  <c r="AA167" i="5"/>
  <c r="AA168" i="5"/>
  <c r="AA169" i="5"/>
  <c r="AA170" i="5"/>
  <c r="AA171" i="5"/>
  <c r="AA172" i="5"/>
  <c r="AA173" i="5"/>
  <c r="AA174" i="5"/>
  <c r="AA182" i="5"/>
  <c r="AA183" i="5"/>
  <c r="AA184" i="5"/>
  <c r="AA185" i="5"/>
  <c r="AA200" i="5"/>
  <c r="AA201" i="5"/>
  <c r="AA76" i="5"/>
  <c r="AA77" i="5"/>
  <c r="AA78" i="5"/>
  <c r="AA79" i="5"/>
  <c r="AA80" i="5"/>
  <c r="AA81" i="5"/>
  <c r="AA82" i="5"/>
  <c r="AA83" i="5"/>
  <c r="AA84" i="5"/>
  <c r="AA186" i="5"/>
  <c r="AA187" i="5"/>
  <c r="AA188" i="5"/>
  <c r="AA189" i="5"/>
  <c r="AA190" i="5"/>
  <c r="AA191" i="5"/>
  <c r="AA192" i="5"/>
  <c r="AA193" i="5"/>
  <c r="AA194" i="5"/>
  <c r="AA195" i="5"/>
  <c r="AA196" i="5"/>
  <c r="AA197" i="5"/>
  <c r="AA198" i="5"/>
  <c r="AA199" i="5"/>
  <c r="AA175" i="5"/>
  <c r="AA176" i="5"/>
  <c r="AA177" i="5"/>
  <c r="AA178" i="5"/>
  <c r="AA179" i="5"/>
  <c r="AA180" i="5"/>
  <c r="AA181" i="5"/>
  <c r="AA146" i="5"/>
  <c r="AA147" i="5"/>
  <c r="AA148" i="5"/>
  <c r="AA149" i="5"/>
  <c r="AA150" i="5"/>
  <c r="AA151" i="5"/>
  <c r="AA152" i="5"/>
  <c r="AA153" i="5"/>
  <c r="AA154" i="5"/>
  <c r="AA155" i="5"/>
  <c r="AA156" i="5"/>
  <c r="AA157" i="5"/>
  <c r="AA158" i="5"/>
  <c r="AA159" i="5"/>
  <c r="AA160" i="5"/>
  <c r="AA161" i="5"/>
  <c r="AA162" i="5"/>
  <c r="AA163" i="5"/>
  <c r="AA164" i="5"/>
  <c r="AA165" i="5"/>
  <c r="AA166" i="5"/>
  <c r="AA113" i="5"/>
  <c r="AA114" i="5"/>
  <c r="AA115" i="5"/>
  <c r="AA116" i="5"/>
  <c r="AA117" i="5"/>
  <c r="AA118" i="5"/>
  <c r="AA119" i="5"/>
  <c r="AA120" i="5"/>
  <c r="AA121" i="5"/>
  <c r="AA122" i="5"/>
  <c r="AA123" i="5"/>
  <c r="AA108" i="5"/>
  <c r="AA109" i="5"/>
  <c r="AA110" i="5"/>
  <c r="AA111" i="5"/>
  <c r="AA112" i="5"/>
  <c r="AA10" i="5"/>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67" i="3"/>
  <c r="AG68" i="3"/>
  <c r="AG69" i="3"/>
  <c r="AG70" i="3"/>
  <c r="AG71" i="3"/>
  <c r="AG72" i="3"/>
  <c r="AG73" i="3"/>
  <c r="AG74" i="3"/>
  <c r="AG75" i="3"/>
  <c r="AG57" i="3"/>
  <c r="AG58" i="3"/>
  <c r="AG59" i="3"/>
  <c r="AG60" i="3"/>
  <c r="AG61" i="3"/>
  <c r="AG62" i="3"/>
  <c r="AG63" i="3"/>
  <c r="AG64" i="3"/>
  <c r="AG65" i="3"/>
  <c r="AG66" i="3"/>
  <c r="AG85" i="3"/>
  <c r="AG86" i="3"/>
  <c r="AG87" i="3"/>
  <c r="AG88" i="3"/>
  <c r="AG89" i="3"/>
  <c r="AG90" i="3"/>
  <c r="AG91" i="3"/>
  <c r="AG92" i="3"/>
  <c r="AG138" i="3"/>
  <c r="AG139" i="3"/>
  <c r="AG140" i="3"/>
  <c r="AG124" i="3"/>
  <c r="AG125" i="3"/>
  <c r="AG126" i="3"/>
  <c r="AG127" i="3"/>
  <c r="AG128" i="3"/>
  <c r="AG129" i="3"/>
  <c r="AG130" i="3"/>
  <c r="AG131" i="3"/>
  <c r="AG132" i="3"/>
  <c r="AG133" i="3"/>
  <c r="AG134" i="3"/>
  <c r="AG135" i="3"/>
  <c r="AG136" i="3"/>
  <c r="AG137" i="3"/>
  <c r="AG167" i="3"/>
  <c r="AG168" i="3"/>
  <c r="AG169" i="3"/>
  <c r="AG170" i="3"/>
  <c r="AG171" i="3"/>
  <c r="AG172" i="3"/>
  <c r="AG173" i="3"/>
  <c r="AG174" i="3"/>
  <c r="AG182" i="3"/>
  <c r="AG183" i="3"/>
  <c r="AG184" i="3"/>
  <c r="AG185" i="3"/>
  <c r="AG200" i="3"/>
  <c r="AG201" i="3"/>
  <c r="AG76" i="3"/>
  <c r="AG77" i="3"/>
  <c r="AG78" i="3"/>
  <c r="AG79" i="3"/>
  <c r="AG80" i="3"/>
  <c r="AG81" i="3"/>
  <c r="AG82" i="3"/>
  <c r="AG83" i="3"/>
  <c r="AG84" i="3"/>
  <c r="AG186" i="3"/>
  <c r="AG187" i="3"/>
  <c r="AG188" i="3"/>
  <c r="AG189" i="3"/>
  <c r="AG190" i="3"/>
  <c r="AG191" i="3"/>
  <c r="AG192" i="3"/>
  <c r="AG193" i="3"/>
  <c r="AG194" i="3"/>
  <c r="AG195" i="3"/>
  <c r="AG196" i="3"/>
  <c r="AG197" i="3"/>
  <c r="AG198" i="3"/>
  <c r="AG199" i="3"/>
  <c r="AG175" i="3"/>
  <c r="AG176" i="3"/>
  <c r="AG177" i="3"/>
  <c r="AG178" i="3"/>
  <c r="AG179" i="3"/>
  <c r="AG180" i="3"/>
  <c r="AG181" i="3"/>
  <c r="AG146" i="3"/>
  <c r="AG147" i="3"/>
  <c r="AG148" i="3"/>
  <c r="AG149" i="3"/>
  <c r="AG150" i="3"/>
  <c r="AG151" i="3"/>
  <c r="AG152" i="3"/>
  <c r="AG153" i="3"/>
  <c r="AG154" i="3"/>
  <c r="AG155" i="3"/>
  <c r="AG156" i="3"/>
  <c r="AG157" i="3"/>
  <c r="AG158" i="3"/>
  <c r="AG159" i="3"/>
  <c r="AG160" i="3"/>
  <c r="AG161" i="3"/>
  <c r="AG162" i="3"/>
  <c r="AG163" i="3"/>
  <c r="AG164" i="3"/>
  <c r="AG165" i="3"/>
  <c r="AG166" i="3"/>
  <c r="AG113" i="3"/>
  <c r="AG114" i="3"/>
  <c r="AG115" i="3"/>
  <c r="AG116" i="3"/>
  <c r="AG117" i="3"/>
  <c r="AG118" i="3"/>
  <c r="AG119" i="3"/>
  <c r="AG120" i="3"/>
  <c r="AG121" i="3"/>
  <c r="AG122" i="3"/>
  <c r="AG123" i="3"/>
  <c r="AG108" i="3"/>
  <c r="AG109" i="3"/>
  <c r="AG110" i="3"/>
  <c r="AG111" i="3"/>
  <c r="AG112" i="3"/>
  <c r="AG10" i="3"/>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67" i="2"/>
  <c r="AC68" i="2"/>
  <c r="AC69" i="2"/>
  <c r="AC70" i="2"/>
  <c r="AC71" i="2"/>
  <c r="AC72" i="2"/>
  <c r="AC73" i="2"/>
  <c r="AC74" i="2"/>
  <c r="AC75" i="2"/>
  <c r="AC57" i="2"/>
  <c r="AC58" i="2"/>
  <c r="AC59" i="2"/>
  <c r="AC60" i="2"/>
  <c r="AC61" i="2"/>
  <c r="AC62" i="2"/>
  <c r="AC63" i="2"/>
  <c r="AC64" i="2"/>
  <c r="AC65" i="2"/>
  <c r="AC66" i="2"/>
  <c r="AC85" i="2"/>
  <c r="AC86" i="2"/>
  <c r="AC87" i="2"/>
  <c r="AC88" i="2"/>
  <c r="AC89" i="2"/>
  <c r="AC90" i="2"/>
  <c r="AC91" i="2"/>
  <c r="AC92" i="2"/>
  <c r="AC138" i="2"/>
  <c r="AC139" i="2"/>
  <c r="AC140" i="2"/>
  <c r="AC124" i="2"/>
  <c r="AC125" i="2"/>
  <c r="AC126" i="2"/>
  <c r="AC127" i="2"/>
  <c r="AC128" i="2"/>
  <c r="AC129" i="2"/>
  <c r="AC130" i="2"/>
  <c r="AC131" i="2"/>
  <c r="AC132" i="2"/>
  <c r="AC133" i="2"/>
  <c r="AC134" i="2"/>
  <c r="AC135" i="2"/>
  <c r="AC136" i="2"/>
  <c r="AC137" i="2"/>
  <c r="AC167" i="2"/>
  <c r="AC168" i="2"/>
  <c r="AC169" i="2"/>
  <c r="AC170" i="2"/>
  <c r="AC171" i="2"/>
  <c r="AC172" i="2"/>
  <c r="AC173" i="2"/>
  <c r="AC174" i="2"/>
  <c r="AC182" i="2"/>
  <c r="AC183" i="2"/>
  <c r="AC184" i="2"/>
  <c r="AC185" i="2"/>
  <c r="AC200" i="2"/>
  <c r="AC201" i="2"/>
  <c r="AC76" i="2"/>
  <c r="AC77" i="2"/>
  <c r="AC78" i="2"/>
  <c r="AC79" i="2"/>
  <c r="AC80" i="2"/>
  <c r="AC81" i="2"/>
  <c r="AC82" i="2"/>
  <c r="AC83" i="2"/>
  <c r="AC84" i="2"/>
  <c r="AC186" i="2"/>
  <c r="AC187" i="2"/>
  <c r="AC188" i="2"/>
  <c r="AC189" i="2"/>
  <c r="AC190" i="2"/>
  <c r="AC191" i="2"/>
  <c r="AC192" i="2"/>
  <c r="AC193" i="2"/>
  <c r="AC194" i="2"/>
  <c r="AC195" i="2"/>
  <c r="AC196" i="2"/>
  <c r="AC197" i="2"/>
  <c r="AC198" i="2"/>
  <c r="AC199" i="2"/>
  <c r="AC175" i="2"/>
  <c r="AC176" i="2"/>
  <c r="AC177" i="2"/>
  <c r="AC178" i="2"/>
  <c r="AC179" i="2"/>
  <c r="AC180" i="2"/>
  <c r="AC181" i="2"/>
  <c r="AC146" i="2"/>
  <c r="AC147" i="2"/>
  <c r="AC148" i="2"/>
  <c r="AC149" i="2"/>
  <c r="AC150" i="2"/>
  <c r="AC151" i="2"/>
  <c r="AC152" i="2"/>
  <c r="AC153" i="2"/>
  <c r="AC154" i="2"/>
  <c r="AC155" i="2"/>
  <c r="AC156" i="2"/>
  <c r="AC157" i="2"/>
  <c r="AC158" i="2"/>
  <c r="AC159" i="2"/>
  <c r="AC160" i="2"/>
  <c r="AC161" i="2"/>
  <c r="AC162" i="2"/>
  <c r="AC163" i="2"/>
  <c r="AC164" i="2"/>
  <c r="AC165" i="2"/>
  <c r="AC166" i="2"/>
  <c r="AC113" i="2"/>
  <c r="AC114" i="2"/>
  <c r="AC115" i="2"/>
  <c r="AC116" i="2"/>
  <c r="AC117" i="2"/>
  <c r="AC118" i="2"/>
  <c r="AC119" i="2"/>
  <c r="AC120" i="2"/>
  <c r="AC121" i="2"/>
  <c r="AC122" i="2"/>
  <c r="AC123" i="2"/>
  <c r="AC108" i="2"/>
  <c r="AC109" i="2"/>
  <c r="AC110" i="2"/>
  <c r="AC111" i="2"/>
  <c r="AC112" i="2"/>
  <c r="AC10" i="2"/>
  <c r="S84" i="1"/>
  <c r="T84" i="1" s="1"/>
  <c r="S186" i="1"/>
  <c r="T186" i="1" s="1"/>
  <c r="S187" i="1"/>
  <c r="T187" i="1" s="1"/>
  <c r="S188" i="1"/>
  <c r="T188" i="1" s="1"/>
  <c r="S189" i="1"/>
  <c r="T189" i="1" s="1"/>
  <c r="S190" i="1"/>
  <c r="T190" i="1" s="1"/>
  <c r="S191" i="1"/>
  <c r="T191" i="1" s="1"/>
  <c r="S192" i="1"/>
  <c r="T192" i="1" s="1"/>
  <c r="S193" i="1"/>
  <c r="T193" i="1" s="1"/>
  <c r="S194" i="1"/>
  <c r="T194" i="1" s="1"/>
  <c r="S195" i="1"/>
  <c r="T195" i="1" s="1"/>
  <c r="S196" i="1"/>
  <c r="T196" i="1" s="1"/>
  <c r="S197" i="1"/>
  <c r="T197" i="1" s="1"/>
  <c r="S198" i="1"/>
  <c r="T198" i="1" s="1"/>
  <c r="S199" i="1"/>
  <c r="T199" i="1" s="1"/>
  <c r="S175" i="1"/>
  <c r="T175" i="1" s="1"/>
  <c r="S176" i="1"/>
  <c r="T176" i="1" s="1"/>
  <c r="S177" i="1"/>
  <c r="T177" i="1" s="1"/>
  <c r="S178" i="1"/>
  <c r="T178" i="1" s="1"/>
  <c r="S179" i="1"/>
  <c r="T179" i="1" s="1"/>
  <c r="S180" i="1"/>
  <c r="T180" i="1" s="1"/>
  <c r="S181" i="1"/>
  <c r="T181" i="1" s="1"/>
  <c r="S146" i="1"/>
  <c r="T146" i="1" s="1"/>
  <c r="S147" i="1"/>
  <c r="T147" i="1" s="1"/>
  <c r="S148" i="1"/>
  <c r="T148" i="1" s="1"/>
  <c r="S149" i="1"/>
  <c r="T149" i="1" s="1"/>
  <c r="S150" i="1"/>
  <c r="T150" i="1" s="1"/>
  <c r="S151" i="1"/>
  <c r="T151" i="1" s="1"/>
  <c r="S152" i="1"/>
  <c r="T152" i="1" s="1"/>
  <c r="S153" i="1"/>
  <c r="T153" i="1" s="1"/>
  <c r="S154" i="1"/>
  <c r="T154" i="1" s="1"/>
  <c r="S155" i="1"/>
  <c r="T155" i="1" s="1"/>
  <c r="S156" i="1"/>
  <c r="T156" i="1" s="1"/>
  <c r="S157" i="1"/>
  <c r="T157" i="1" s="1"/>
  <c r="S158" i="1"/>
  <c r="T158" i="1" s="1"/>
  <c r="S159" i="1"/>
  <c r="T159" i="1" s="1"/>
  <c r="S160" i="1"/>
  <c r="T160" i="1" s="1"/>
  <c r="S161" i="1"/>
  <c r="T161" i="1" s="1"/>
  <c r="S162" i="1"/>
  <c r="T162" i="1" s="1"/>
  <c r="S163" i="1"/>
  <c r="T163" i="1" s="1"/>
  <c r="S164" i="1"/>
  <c r="T164" i="1" s="1"/>
  <c r="S165" i="1"/>
  <c r="T165" i="1" s="1"/>
  <c r="S166" i="1"/>
  <c r="T166" i="1" s="1"/>
  <c r="S113" i="1"/>
  <c r="T113" i="1" s="1"/>
  <c r="S114" i="1"/>
  <c r="T114" i="1" s="1"/>
  <c r="S115" i="1"/>
  <c r="T115" i="1" s="1"/>
  <c r="S116" i="1"/>
  <c r="T116" i="1" s="1"/>
  <c r="S117" i="1"/>
  <c r="T117" i="1" s="1"/>
  <c r="S118" i="1"/>
  <c r="T118" i="1" s="1"/>
  <c r="S119" i="1"/>
  <c r="T119" i="1" s="1"/>
  <c r="S120" i="1"/>
  <c r="T120" i="1" s="1"/>
  <c r="S121" i="1"/>
  <c r="T121" i="1" s="1"/>
  <c r="S122" i="1"/>
  <c r="T122" i="1" s="1"/>
  <c r="S123" i="1"/>
  <c r="T123" i="1" s="1"/>
  <c r="S108" i="1"/>
  <c r="T108" i="1" s="1"/>
  <c r="S109" i="1"/>
  <c r="T109" i="1" s="1"/>
  <c r="S110" i="1"/>
  <c r="T110" i="1" s="1"/>
  <c r="S111" i="1"/>
  <c r="T111" i="1" s="1"/>
  <c r="S112" i="1"/>
  <c r="T112" i="1" s="1"/>
  <c r="S76" i="1"/>
  <c r="T76" i="1" s="1"/>
  <c r="S77" i="1"/>
  <c r="T77" i="1" s="1"/>
  <c r="S78" i="1"/>
  <c r="T78" i="1" s="1"/>
  <c r="S79" i="1"/>
  <c r="T79" i="1" s="1"/>
  <c r="S80" i="1"/>
  <c r="T80" i="1" s="1"/>
  <c r="S81" i="1"/>
  <c r="T81" i="1" s="1"/>
  <c r="S82" i="1"/>
  <c r="T82" i="1" s="1"/>
  <c r="S83" i="1"/>
  <c r="T83" i="1" s="1"/>
  <c r="S57" i="1"/>
  <c r="T57" i="1" s="1"/>
  <c r="S58" i="1"/>
  <c r="T58" i="1" s="1"/>
  <c r="S59" i="1"/>
  <c r="T59" i="1" s="1"/>
  <c r="S60" i="1"/>
  <c r="T60" i="1" s="1"/>
  <c r="S61" i="1"/>
  <c r="T61" i="1" s="1"/>
  <c r="S62" i="1"/>
  <c r="T62" i="1" s="1"/>
  <c r="S63" i="1"/>
  <c r="T63" i="1" s="1"/>
  <c r="S64" i="1"/>
  <c r="T64" i="1" s="1"/>
  <c r="S65" i="1"/>
  <c r="T65" i="1" s="1"/>
  <c r="S66" i="1"/>
  <c r="T66" i="1" s="1"/>
  <c r="S67" i="1"/>
  <c r="T67" i="1" s="1"/>
  <c r="S68" i="1"/>
  <c r="T68" i="1" s="1"/>
  <c r="S69" i="1"/>
  <c r="T69" i="1" s="1"/>
  <c r="S70" i="1"/>
  <c r="T70" i="1" s="1"/>
  <c r="S71" i="1"/>
  <c r="T71" i="1" s="1"/>
  <c r="S72" i="1"/>
  <c r="T72" i="1" s="1"/>
  <c r="S73" i="1"/>
  <c r="T73" i="1" s="1"/>
  <c r="S74" i="1"/>
  <c r="T74" i="1" s="1"/>
  <c r="S75" i="1"/>
  <c r="T75" i="1" s="1"/>
  <c r="S27" i="1"/>
  <c r="T27" i="1" s="1"/>
  <c r="S28" i="1"/>
  <c r="T28" i="1" s="1"/>
  <c r="S29" i="1"/>
  <c r="T29" i="1" s="1"/>
  <c r="S30" i="1"/>
  <c r="T30" i="1" s="1"/>
  <c r="S31" i="1"/>
  <c r="T31" i="1" s="1"/>
  <c r="S32" i="1"/>
  <c r="T32" i="1" s="1"/>
  <c r="S33" i="1"/>
  <c r="T33" i="1" s="1"/>
  <c r="S34" i="1"/>
  <c r="T34" i="1" s="1"/>
  <c r="S35" i="1"/>
  <c r="T35" i="1" s="1"/>
  <c r="S36" i="1"/>
  <c r="T36" i="1" s="1"/>
  <c r="S37" i="1"/>
  <c r="T37" i="1" s="1"/>
  <c r="S38" i="1"/>
  <c r="T38" i="1" s="1"/>
  <c r="S39" i="1"/>
  <c r="T39" i="1" s="1"/>
  <c r="S40" i="1"/>
  <c r="T40" i="1" s="1"/>
  <c r="S41" i="1"/>
  <c r="T41" i="1" s="1"/>
  <c r="S42" i="1"/>
  <c r="T42" i="1" s="1"/>
  <c r="S43" i="1"/>
  <c r="T43" i="1" s="1"/>
  <c r="S44" i="1"/>
  <c r="T44" i="1" s="1"/>
  <c r="S45" i="1"/>
  <c r="T45" i="1" s="1"/>
  <c r="S46" i="1"/>
  <c r="T46" i="1" s="1"/>
  <c r="S47" i="1"/>
  <c r="T47" i="1" s="1"/>
  <c r="S48" i="1"/>
  <c r="T48" i="1" s="1"/>
  <c r="M108" i="3" l="1"/>
  <c r="M109" i="3"/>
  <c r="M110" i="3"/>
  <c r="M111" i="3"/>
  <c r="M112" i="3"/>
  <c r="L108" i="3"/>
  <c r="L109" i="3"/>
  <c r="L110" i="3"/>
  <c r="L111" i="3"/>
  <c r="L112" i="3"/>
  <c r="K108" i="3"/>
  <c r="K109" i="3"/>
  <c r="K110" i="3"/>
  <c r="K111" i="3"/>
  <c r="K112" i="3"/>
  <c r="M133" i="3"/>
  <c r="L133" i="3"/>
  <c r="K133" i="3"/>
  <c r="S133" i="1"/>
  <c r="T133" i="1" s="1"/>
  <c r="M174" i="3"/>
  <c r="L174" i="3"/>
  <c r="K174" i="3"/>
  <c r="S174" i="1"/>
  <c r="T174" i="1" s="1"/>
  <c r="M27" i="3" l="1"/>
  <c r="M28" i="3"/>
  <c r="M29" i="3"/>
  <c r="M30" i="3"/>
  <c r="M31" i="3"/>
  <c r="M32" i="3"/>
  <c r="M33" i="3"/>
  <c r="M34" i="3"/>
  <c r="M35" i="3"/>
  <c r="M36" i="3"/>
  <c r="M37" i="3"/>
  <c r="M38" i="3"/>
  <c r="M39" i="3"/>
  <c r="M40" i="3"/>
  <c r="M41" i="3"/>
  <c r="M42" i="3"/>
  <c r="M43" i="3"/>
  <c r="M44" i="3"/>
  <c r="M45" i="3"/>
  <c r="M46" i="3"/>
  <c r="M47" i="3"/>
  <c r="M48" i="3"/>
  <c r="L27" i="3"/>
  <c r="L28" i="3"/>
  <c r="L29" i="3"/>
  <c r="L30" i="3"/>
  <c r="L31" i="3"/>
  <c r="L32" i="3"/>
  <c r="L33" i="3"/>
  <c r="L34" i="3"/>
  <c r="L35" i="3"/>
  <c r="L36" i="3"/>
  <c r="L37" i="3"/>
  <c r="L38" i="3"/>
  <c r="L39" i="3"/>
  <c r="L40" i="3"/>
  <c r="L41" i="3"/>
  <c r="L42" i="3"/>
  <c r="L43" i="3"/>
  <c r="L44" i="3"/>
  <c r="L45" i="3"/>
  <c r="L46" i="3"/>
  <c r="L47" i="3"/>
  <c r="L48" i="3"/>
  <c r="K27" i="3"/>
  <c r="K28" i="3"/>
  <c r="K29" i="3"/>
  <c r="K30" i="3"/>
  <c r="K31" i="3"/>
  <c r="K32" i="3"/>
  <c r="K33" i="3"/>
  <c r="K34" i="3"/>
  <c r="K35" i="3"/>
  <c r="K36" i="3"/>
  <c r="K37" i="3"/>
  <c r="K38" i="3"/>
  <c r="K39" i="3"/>
  <c r="K40" i="3"/>
  <c r="K41" i="3"/>
  <c r="K42" i="3"/>
  <c r="K43" i="3"/>
  <c r="K44" i="3"/>
  <c r="K45" i="3"/>
  <c r="K46" i="3"/>
  <c r="K47" i="3"/>
  <c r="K48" i="3"/>
  <c r="M113" i="3"/>
  <c r="M114" i="3"/>
  <c r="M115" i="3"/>
  <c r="M116" i="3"/>
  <c r="M117" i="3"/>
  <c r="M118" i="3"/>
  <c r="M119" i="3"/>
  <c r="M120" i="3"/>
  <c r="M121" i="3"/>
  <c r="M122" i="3"/>
  <c r="M123" i="3"/>
  <c r="L113" i="3"/>
  <c r="L114" i="3"/>
  <c r="L115" i="3"/>
  <c r="L116" i="3"/>
  <c r="L117" i="3"/>
  <c r="L118" i="3"/>
  <c r="L119" i="3"/>
  <c r="L120" i="3"/>
  <c r="L121" i="3"/>
  <c r="L122" i="3"/>
  <c r="L123" i="3"/>
  <c r="K113" i="3"/>
  <c r="K114" i="3"/>
  <c r="K115" i="3"/>
  <c r="K116" i="3"/>
  <c r="K117" i="3"/>
  <c r="K118" i="3"/>
  <c r="K119" i="3"/>
  <c r="K120" i="3"/>
  <c r="K121" i="3"/>
  <c r="K122" i="3"/>
  <c r="K123" i="3"/>
  <c r="M153" i="3" l="1"/>
  <c r="M154" i="3"/>
  <c r="M155" i="3"/>
  <c r="M156" i="3"/>
  <c r="M157" i="3"/>
  <c r="M158" i="3"/>
  <c r="M159" i="3"/>
  <c r="M160" i="3"/>
  <c r="M161" i="3"/>
  <c r="M162" i="3"/>
  <c r="M163" i="3"/>
  <c r="M164" i="3"/>
  <c r="M165" i="3"/>
  <c r="M166" i="3"/>
  <c r="L153" i="3"/>
  <c r="L154" i="3"/>
  <c r="L155" i="3"/>
  <c r="L156" i="3"/>
  <c r="L157" i="3"/>
  <c r="L158" i="3"/>
  <c r="L159" i="3"/>
  <c r="L160" i="3"/>
  <c r="L161" i="3"/>
  <c r="L162" i="3"/>
  <c r="L163" i="3"/>
  <c r="L164" i="3"/>
  <c r="L165" i="3"/>
  <c r="L166" i="3"/>
  <c r="K153" i="3"/>
  <c r="K154" i="3"/>
  <c r="K155" i="3"/>
  <c r="K156" i="3"/>
  <c r="K157" i="3"/>
  <c r="K158" i="3"/>
  <c r="K159" i="3"/>
  <c r="K160" i="3"/>
  <c r="K161" i="3"/>
  <c r="K162" i="3"/>
  <c r="K163" i="3"/>
  <c r="K164" i="3"/>
  <c r="K165" i="3"/>
  <c r="K166" i="3"/>
  <c r="M146" i="3" l="1"/>
  <c r="M147" i="3"/>
  <c r="M148" i="3"/>
  <c r="M149" i="3"/>
  <c r="M150" i="3"/>
  <c r="M151" i="3"/>
  <c r="M152" i="3"/>
  <c r="L146" i="3"/>
  <c r="L147" i="3"/>
  <c r="L148" i="3"/>
  <c r="L149" i="3"/>
  <c r="L150" i="3"/>
  <c r="L151" i="3"/>
  <c r="L152" i="3"/>
  <c r="K146" i="3"/>
  <c r="K147" i="3"/>
  <c r="K148" i="3"/>
  <c r="K149" i="3"/>
  <c r="K150" i="3"/>
  <c r="K151" i="3"/>
  <c r="K152" i="3"/>
  <c r="M175" i="3" l="1"/>
  <c r="M176" i="3"/>
  <c r="M177" i="3"/>
  <c r="M178" i="3"/>
  <c r="M179" i="3"/>
  <c r="M180" i="3"/>
  <c r="M181" i="3"/>
  <c r="L175" i="3"/>
  <c r="L176" i="3"/>
  <c r="L177" i="3"/>
  <c r="L178" i="3"/>
  <c r="L179" i="3"/>
  <c r="L180" i="3"/>
  <c r="L181" i="3"/>
  <c r="K175" i="3"/>
  <c r="K176" i="3"/>
  <c r="K177" i="3"/>
  <c r="K178" i="3"/>
  <c r="K179" i="3"/>
  <c r="K180" i="3"/>
  <c r="K181" i="3"/>
  <c r="M187" i="3"/>
  <c r="M188" i="3"/>
  <c r="M189" i="3"/>
  <c r="M190" i="3"/>
  <c r="M191" i="3"/>
  <c r="M192" i="3"/>
  <c r="M193" i="3"/>
  <c r="M194" i="3"/>
  <c r="M195" i="3"/>
  <c r="M196" i="3"/>
  <c r="M197" i="3"/>
  <c r="M198" i="3"/>
  <c r="M199" i="3"/>
  <c r="L187" i="3"/>
  <c r="L188" i="3"/>
  <c r="L189" i="3"/>
  <c r="L190" i="3"/>
  <c r="L191" i="3"/>
  <c r="L192" i="3"/>
  <c r="L193" i="3"/>
  <c r="L194" i="3"/>
  <c r="L195" i="3"/>
  <c r="L196" i="3"/>
  <c r="L197" i="3"/>
  <c r="L198" i="3"/>
  <c r="L199" i="3"/>
  <c r="K187" i="3"/>
  <c r="K188" i="3"/>
  <c r="K189" i="3"/>
  <c r="K190" i="3"/>
  <c r="K191" i="3"/>
  <c r="K192" i="3"/>
  <c r="K193" i="3"/>
  <c r="K194" i="3"/>
  <c r="K195" i="3"/>
  <c r="K196" i="3"/>
  <c r="K197" i="3"/>
  <c r="K198" i="3"/>
  <c r="K199" i="3"/>
  <c r="M186" i="3"/>
  <c r="L186" i="3"/>
  <c r="K186" i="3"/>
  <c r="K68" i="3" l="1"/>
  <c r="L68" i="3"/>
  <c r="M68" i="3"/>
  <c r="K69" i="3"/>
  <c r="L69" i="3"/>
  <c r="M69" i="3"/>
  <c r="K70" i="3"/>
  <c r="L70" i="3"/>
  <c r="M70" i="3"/>
  <c r="K71" i="3"/>
  <c r="L71" i="3"/>
  <c r="M71" i="3"/>
  <c r="K72" i="3"/>
  <c r="L72" i="3"/>
  <c r="M72" i="3"/>
  <c r="K73" i="3"/>
  <c r="L73" i="3"/>
  <c r="M73" i="3"/>
  <c r="K74" i="3"/>
  <c r="L74" i="3"/>
  <c r="M74" i="3"/>
  <c r="K75" i="3"/>
  <c r="L75" i="3"/>
  <c r="M75" i="3"/>
  <c r="K57" i="3"/>
  <c r="L57" i="3"/>
  <c r="M57" i="3"/>
  <c r="K58" i="3"/>
  <c r="L58" i="3"/>
  <c r="M58" i="3"/>
  <c r="K59" i="3"/>
  <c r="L59" i="3"/>
  <c r="M59" i="3"/>
  <c r="K60" i="3"/>
  <c r="L60" i="3"/>
  <c r="M60" i="3"/>
  <c r="K61" i="3"/>
  <c r="L61" i="3"/>
  <c r="M61" i="3"/>
  <c r="K62" i="3"/>
  <c r="L62" i="3"/>
  <c r="M62" i="3"/>
  <c r="K63" i="3"/>
  <c r="L63" i="3"/>
  <c r="M63" i="3"/>
  <c r="K64" i="3"/>
  <c r="L64" i="3"/>
  <c r="M64" i="3"/>
  <c r="K65" i="3"/>
  <c r="L65" i="3"/>
  <c r="M65" i="3"/>
  <c r="K66" i="3"/>
  <c r="L66" i="3"/>
  <c r="M66" i="3"/>
  <c r="M67" i="3"/>
  <c r="L67" i="3"/>
  <c r="K67" i="3"/>
  <c r="M77" i="3"/>
  <c r="M78" i="3"/>
  <c r="M79" i="3"/>
  <c r="M80" i="3"/>
  <c r="M81" i="3"/>
  <c r="M82" i="3"/>
  <c r="M83" i="3"/>
  <c r="M84" i="3"/>
  <c r="L77" i="3"/>
  <c r="L78" i="3"/>
  <c r="L79" i="3"/>
  <c r="L80" i="3"/>
  <c r="L81" i="3"/>
  <c r="L82" i="3"/>
  <c r="L83" i="3"/>
  <c r="L84" i="3"/>
  <c r="K77" i="3"/>
  <c r="K78" i="3"/>
  <c r="K79" i="3"/>
  <c r="K80" i="3"/>
  <c r="K81" i="3"/>
  <c r="K82" i="3"/>
  <c r="K83" i="3"/>
  <c r="K84" i="3"/>
  <c r="M76" i="3"/>
  <c r="L76" i="3"/>
  <c r="K76" i="3"/>
  <c r="S10" i="1" l="1"/>
  <c r="T10" i="1" s="1"/>
  <c r="S11" i="1"/>
  <c r="T11" i="1" s="1"/>
  <c r="S12" i="1"/>
  <c r="T12" i="1" s="1"/>
  <c r="S13" i="1"/>
  <c r="T13" i="1" s="1"/>
  <c r="S14" i="1"/>
  <c r="T14" i="1" s="1"/>
  <c r="S15" i="1"/>
  <c r="T15" i="1" s="1"/>
  <c r="S16" i="1"/>
  <c r="T16" i="1" s="1"/>
  <c r="S17" i="1"/>
  <c r="T17" i="1" s="1"/>
  <c r="S18" i="1"/>
  <c r="T18" i="1" s="1"/>
  <c r="S19" i="1"/>
  <c r="T19" i="1" s="1"/>
  <c r="S20" i="1"/>
  <c r="T20" i="1" s="1"/>
  <c r="S21" i="1"/>
  <c r="T21" i="1" s="1"/>
  <c r="S22" i="1"/>
  <c r="T22" i="1" s="1"/>
  <c r="S23" i="1"/>
  <c r="T23" i="1" s="1"/>
  <c r="S24" i="1"/>
  <c r="T24" i="1" s="1"/>
  <c r="S25" i="1"/>
  <c r="T25" i="1" s="1"/>
  <c r="S26" i="1"/>
  <c r="T26" i="1" s="1"/>
  <c r="S49" i="1"/>
  <c r="T49" i="1" s="1"/>
  <c r="S50" i="1"/>
  <c r="T50" i="1" s="1"/>
  <c r="S51" i="1"/>
  <c r="T51" i="1" s="1"/>
  <c r="S52" i="1"/>
  <c r="T52" i="1" s="1"/>
  <c r="S53" i="1"/>
  <c r="T53" i="1" s="1"/>
  <c r="S54" i="1"/>
  <c r="T54" i="1" s="1"/>
  <c r="S55" i="1"/>
  <c r="T55" i="1" s="1"/>
  <c r="S56" i="1"/>
  <c r="T56" i="1" s="1"/>
  <c r="S85" i="1"/>
  <c r="T85" i="1" s="1"/>
  <c r="S86" i="1"/>
  <c r="T86" i="1" s="1"/>
  <c r="S87" i="1"/>
  <c r="T87" i="1" s="1"/>
  <c r="S88" i="1"/>
  <c r="T88" i="1" s="1"/>
  <c r="S89" i="1"/>
  <c r="T89" i="1" s="1"/>
  <c r="S90" i="1"/>
  <c r="T90" i="1" s="1"/>
  <c r="S91" i="1"/>
  <c r="T91" i="1" s="1"/>
  <c r="S92" i="1"/>
  <c r="T92" i="1" s="1"/>
  <c r="S138" i="1"/>
  <c r="T138" i="1" s="1"/>
  <c r="S139" i="1"/>
  <c r="T139" i="1" s="1"/>
  <c r="S140" i="1"/>
  <c r="T140" i="1" s="1"/>
  <c r="S124" i="1"/>
  <c r="T124" i="1" s="1"/>
  <c r="S125" i="1"/>
  <c r="T125" i="1" s="1"/>
  <c r="S126" i="1"/>
  <c r="T126" i="1" s="1"/>
  <c r="S127" i="1"/>
  <c r="T127" i="1" s="1"/>
  <c r="S128" i="1"/>
  <c r="T128" i="1" s="1"/>
  <c r="S129" i="1"/>
  <c r="T129" i="1" s="1"/>
  <c r="S130" i="1"/>
  <c r="T130" i="1" s="1"/>
  <c r="S131" i="1"/>
  <c r="T131" i="1" s="1"/>
  <c r="S132" i="1"/>
  <c r="T132" i="1" s="1"/>
  <c r="M10" i="3" l="1"/>
  <c r="M11" i="3"/>
  <c r="M12" i="3"/>
  <c r="M13" i="3"/>
  <c r="M14" i="3"/>
  <c r="M15" i="3"/>
  <c r="M16" i="3"/>
  <c r="M17" i="3"/>
  <c r="M18" i="3"/>
  <c r="M19" i="3"/>
  <c r="M20" i="3"/>
  <c r="M21" i="3"/>
  <c r="M22" i="3"/>
  <c r="M23" i="3"/>
  <c r="M24" i="3"/>
  <c r="M25" i="3"/>
  <c r="M26" i="3"/>
  <c r="M49" i="3"/>
  <c r="M50" i="3"/>
  <c r="M51" i="3"/>
  <c r="M52" i="3"/>
  <c r="M53" i="3"/>
  <c r="M54" i="3"/>
  <c r="M55" i="3"/>
  <c r="M56" i="3"/>
  <c r="M85" i="3"/>
  <c r="M86" i="3"/>
  <c r="M87" i="3"/>
  <c r="M88" i="3"/>
  <c r="M90" i="3"/>
  <c r="M91" i="3"/>
  <c r="M92" i="3"/>
  <c r="M138" i="3"/>
  <c r="M139" i="3"/>
  <c r="M140" i="3"/>
  <c r="M124" i="3"/>
  <c r="M125" i="3"/>
  <c r="M126" i="3"/>
  <c r="M127" i="3"/>
  <c r="M128" i="3"/>
  <c r="M130" i="3"/>
  <c r="M131" i="3"/>
  <c r="M132" i="3"/>
  <c r="L10" i="3"/>
  <c r="L11" i="3"/>
  <c r="L12" i="3"/>
  <c r="L13" i="3"/>
  <c r="L14" i="3"/>
  <c r="L15" i="3"/>
  <c r="L16" i="3"/>
  <c r="L17" i="3"/>
  <c r="L18" i="3"/>
  <c r="L19" i="3"/>
  <c r="L20" i="3"/>
  <c r="L21" i="3"/>
  <c r="L22" i="3"/>
  <c r="L23" i="3"/>
  <c r="L24" i="3"/>
  <c r="L25" i="3"/>
  <c r="L26" i="3"/>
  <c r="L49" i="3"/>
  <c r="L50" i="3"/>
  <c r="L51" i="3"/>
  <c r="L52" i="3"/>
  <c r="L53" i="3"/>
  <c r="L54" i="3"/>
  <c r="L55" i="3"/>
  <c r="L56" i="3"/>
  <c r="L85" i="3"/>
  <c r="L86" i="3"/>
  <c r="L87" i="3"/>
  <c r="L88" i="3"/>
  <c r="L90" i="3"/>
  <c r="L91" i="3"/>
  <c r="L92" i="3"/>
  <c r="L138" i="3"/>
  <c r="L139" i="3"/>
  <c r="L140" i="3"/>
  <c r="L124" i="3"/>
  <c r="L125" i="3"/>
  <c r="L126" i="3"/>
  <c r="L127" i="3"/>
  <c r="L128" i="3"/>
  <c r="L130" i="3"/>
  <c r="L131" i="3"/>
  <c r="L132" i="3"/>
  <c r="K10" i="3"/>
  <c r="K11" i="3"/>
  <c r="K12" i="3"/>
  <c r="K13" i="3"/>
  <c r="K14" i="3"/>
  <c r="K15" i="3"/>
  <c r="K16" i="3"/>
  <c r="K17" i="3"/>
  <c r="K18" i="3"/>
  <c r="K19" i="3"/>
  <c r="K20" i="3"/>
  <c r="K21" i="3"/>
  <c r="K22" i="3"/>
  <c r="K23" i="3"/>
  <c r="K24" i="3"/>
  <c r="K25" i="3"/>
  <c r="K26" i="3"/>
  <c r="K49" i="3"/>
  <c r="K50" i="3"/>
  <c r="K51" i="3"/>
  <c r="K52" i="3"/>
  <c r="K53" i="3"/>
  <c r="K54" i="3"/>
  <c r="K55" i="3"/>
  <c r="K56" i="3"/>
  <c r="K85" i="3"/>
  <c r="K86" i="3"/>
  <c r="K87" i="3"/>
  <c r="K88" i="3"/>
  <c r="K90" i="3"/>
  <c r="K91" i="3"/>
  <c r="K92" i="3"/>
  <c r="K138" i="3"/>
  <c r="K139" i="3"/>
  <c r="K140" i="3"/>
  <c r="K124" i="3"/>
  <c r="K125" i="3"/>
  <c r="K126" i="3"/>
  <c r="K127" i="3"/>
  <c r="K128" i="3"/>
  <c r="K130" i="3"/>
  <c r="K131" i="3"/>
  <c r="K132" i="3"/>
  <c r="M201" i="3" l="1"/>
  <c r="L201" i="3"/>
  <c r="K201" i="3"/>
  <c r="M200" i="3"/>
  <c r="L200" i="3"/>
  <c r="K200" i="3"/>
  <c r="M184" i="3"/>
  <c r="L184" i="3"/>
  <c r="K184" i="3"/>
  <c r="M183" i="3"/>
  <c r="L183" i="3"/>
  <c r="K183" i="3"/>
  <c r="M182" i="3"/>
  <c r="L182" i="3"/>
  <c r="K182" i="3"/>
  <c r="S201" i="1"/>
  <c r="T201" i="1" s="1"/>
  <c r="S200" i="1"/>
  <c r="T200" i="1" s="1"/>
  <c r="S185" i="1"/>
  <c r="T185" i="1" s="1"/>
  <c r="S184" i="1"/>
  <c r="T184" i="1" s="1"/>
  <c r="S183" i="1"/>
  <c r="T183" i="1" s="1"/>
  <c r="S182" i="1"/>
  <c r="T182" i="1" s="1"/>
  <c r="M173" i="3"/>
  <c r="L173" i="3"/>
  <c r="K173" i="3"/>
  <c r="M172" i="3"/>
  <c r="L172" i="3"/>
  <c r="K172" i="3"/>
  <c r="M171" i="3"/>
  <c r="L171" i="3"/>
  <c r="K171" i="3"/>
  <c r="M170" i="3"/>
  <c r="L170" i="3"/>
  <c r="K170" i="3"/>
  <c r="M169" i="3"/>
  <c r="L169" i="3"/>
  <c r="K169" i="3"/>
  <c r="M168" i="3"/>
  <c r="L168" i="3"/>
  <c r="K168" i="3"/>
  <c r="M167" i="3"/>
  <c r="L167" i="3"/>
  <c r="K167" i="3"/>
  <c r="S173" i="1"/>
  <c r="T173" i="1" s="1"/>
  <c r="S172" i="1"/>
  <c r="T172" i="1" s="1"/>
  <c r="S171" i="1"/>
  <c r="T171" i="1" s="1"/>
  <c r="S170" i="1"/>
  <c r="T170" i="1" s="1"/>
  <c r="S169" i="1"/>
  <c r="T169" i="1" s="1"/>
  <c r="S168" i="1"/>
  <c r="T168" i="1" s="1"/>
  <c r="S167" i="1"/>
  <c r="T167" i="1" s="1"/>
  <c r="M137" i="3"/>
  <c r="L137" i="3"/>
  <c r="K137" i="3"/>
  <c r="M136" i="3"/>
  <c r="L136" i="3"/>
  <c r="K136" i="3"/>
  <c r="M135" i="3"/>
  <c r="L135" i="3"/>
  <c r="K135" i="3"/>
  <c r="M134" i="3"/>
  <c r="L134" i="3"/>
  <c r="K134" i="3"/>
  <c r="S137" i="1"/>
  <c r="T137" i="1" s="1"/>
  <c r="S136" i="1"/>
  <c r="T136" i="1" s="1"/>
  <c r="S135" i="1"/>
  <c r="T135" i="1" s="1"/>
  <c r="S134" i="1"/>
  <c r="T134" i="1" s="1"/>
  <c r="A3" i="7" l="1"/>
  <c r="A3" i="6"/>
  <c r="A3" i="3"/>
  <c r="A3" i="2"/>
</calcChain>
</file>

<file path=xl/sharedStrings.xml><?xml version="1.0" encoding="utf-8"?>
<sst xmlns="http://schemas.openxmlformats.org/spreadsheetml/2006/main" count="6774" uniqueCount="319">
  <si>
    <t>ISO
country numeric code</t>
  </si>
  <si>
    <t>ISO
country code</t>
  </si>
  <si>
    <t>Country</t>
  </si>
  <si>
    <t>World region</t>
  </si>
  <si>
    <t>MPI data source</t>
  </si>
  <si>
    <t xml:space="preserve">Survey </t>
  </si>
  <si>
    <t>Year</t>
  </si>
  <si>
    <t>Multidimensional Poverty Index
(MPI = H*A)</t>
  </si>
  <si>
    <t>Headcount ratio: Population in multidimensional poverty
(H)</t>
  </si>
  <si>
    <t xml:space="preserve">Intensity of deprivation among the poor
(A) </t>
  </si>
  <si>
    <t>Year of the survey</t>
  </si>
  <si>
    <t>Population 2016</t>
  </si>
  <si>
    <t>Indicator (s) missing</t>
  </si>
  <si>
    <t>% Population</t>
  </si>
  <si>
    <t>Average % of weighted deprivations</t>
  </si>
  <si>
    <t>Thousands</t>
  </si>
  <si>
    <t>Percentage of people who are poor and deprived in….</t>
  </si>
  <si>
    <t>Health</t>
  </si>
  <si>
    <t>Education</t>
  </si>
  <si>
    <t>Living Standards</t>
  </si>
  <si>
    <t>Nutrition</t>
  </si>
  <si>
    <t>Child mortality</t>
  </si>
  <si>
    <t>Years of schooling</t>
  </si>
  <si>
    <t>School attendance</t>
  </si>
  <si>
    <t>Sanitation</t>
  </si>
  <si>
    <t>Drinking water</t>
  </si>
  <si>
    <t>Electricity</t>
  </si>
  <si>
    <t>Housing</t>
  </si>
  <si>
    <t>Assets</t>
  </si>
  <si>
    <t>Cooking 
fuel</t>
  </si>
  <si>
    <t>Percentage contribution of deprivations of each indicator to overall poverty…</t>
  </si>
  <si>
    <t>Percentage contribution of deprivations 
of each dimension to overall poverty</t>
  </si>
  <si>
    <t xml:space="preserve">Health </t>
  </si>
  <si>
    <t>% Contribution</t>
  </si>
  <si>
    <t>Range 0 to 1</t>
  </si>
  <si>
    <t>Point estimate</t>
  </si>
  <si>
    <t>Standard error</t>
  </si>
  <si>
    <t>Lower 
bound 
(95%)</t>
  </si>
  <si>
    <t>Upper 
bound 
(95%)</t>
  </si>
  <si>
    <t>Percentage of people who are deprived in….</t>
  </si>
  <si>
    <t>2015-2016</t>
  </si>
  <si>
    <t>MICS</t>
  </si>
  <si>
    <t>Latin America and Caribbean</t>
  </si>
  <si>
    <t>BLZ</t>
  </si>
  <si>
    <t>Belize</t>
  </si>
  <si>
    <t>2016</t>
  </si>
  <si>
    <t>Sub-Saharan Africa</t>
  </si>
  <si>
    <t>2010</t>
  </si>
  <si>
    <t>CIV</t>
  </si>
  <si>
    <t>Côte d'Ivoire</t>
  </si>
  <si>
    <t>CAF</t>
  </si>
  <si>
    <t>Central African Republic</t>
  </si>
  <si>
    <t>Total number of indicators included 
(out of ten)</t>
  </si>
  <si>
    <t>MPI of the country</t>
  </si>
  <si>
    <r>
      <t>Total population by country</t>
    </r>
    <r>
      <rPr>
        <b/>
        <sz val="16"/>
        <color theme="1"/>
        <rFont val="Calibri"/>
        <family val="2"/>
      </rPr>
      <t>ᵃ</t>
    </r>
  </si>
  <si>
    <t xml:space="preserve">Population 2016 </t>
  </si>
  <si>
    <t>Indicators included 
in the MPI</t>
  </si>
  <si>
    <t xml:space="preserve">Headcount ratio: 
Population in multidimensional poverty (H) </t>
  </si>
  <si>
    <t>Table 8.1 MPI results by ethnicity</t>
  </si>
  <si>
    <t>Ethnicity</t>
  </si>
  <si>
    <t>Creole</t>
  </si>
  <si>
    <t>Maya</t>
  </si>
  <si>
    <t>Mestizo/Spanish/Latino</t>
  </si>
  <si>
    <t>Garifuna</t>
  </si>
  <si>
    <t>Other</t>
  </si>
  <si>
    <t>Population share by ethnicity</t>
  </si>
  <si>
    <t>Population size by 
ethnicity</t>
  </si>
  <si>
    <t>Population size by ethnicity</t>
  </si>
  <si>
    <t>Haoussa</t>
  </si>
  <si>
    <t>Sara</t>
  </si>
  <si>
    <t>Mboum</t>
  </si>
  <si>
    <t>Gbaya</t>
  </si>
  <si>
    <t>Mandja</t>
  </si>
  <si>
    <t>Banda</t>
  </si>
  <si>
    <t>Ngbaka-Bantou</t>
  </si>
  <si>
    <t>Yakoma-Sango</t>
  </si>
  <si>
    <t>Zande/Nzakara</t>
  </si>
  <si>
    <t>Other local ethnicities</t>
  </si>
  <si>
    <t>Non-Central African ethnicities</t>
  </si>
  <si>
    <t>Missing</t>
  </si>
  <si>
    <t>This table shows the proportion of people who are MPI poor and experience deprivations in each of the indicators by ethnicities. Table is sorted by country (alphabetically).</t>
  </si>
  <si>
    <t>This table shows which dimensions and indicators contribute most to an ethnicity's MPI, which is useful for understanding the major source(s) of deprivation in an ethnicity. Table is sorted by country (alphabetically).</t>
  </si>
  <si>
    <t>This table presents the standard errors and 95% confidence intervals for the MPI and the headcount ratio of ethnicity. Table is sorted by country (alphabetically).</t>
  </si>
  <si>
    <t>This table reports the proportion of people who experience deprivations in each of the indicators by ethncities. Table is sorted by country (alphabetically).</t>
  </si>
  <si>
    <t>This table reports the sample sizes from each survey that were used to compute the MPI and gives the ethnicity breakdown. Reductions in sample sizes were due to missing data. Table is sorted by country (alphabetically).</t>
  </si>
  <si>
    <t>Akan</t>
  </si>
  <si>
    <t>Krou</t>
  </si>
  <si>
    <t>Mande du Sud</t>
  </si>
  <si>
    <t>Mande du Nord</t>
  </si>
  <si>
    <t>Gur</t>
  </si>
  <si>
    <t>Other Ivorian</t>
  </si>
  <si>
    <t>Non-Ivorian ethnicity</t>
  </si>
  <si>
    <t>Not declared/No response</t>
  </si>
  <si>
    <t>Table 8.2 Censored headcount ratios by ethnicities</t>
  </si>
  <si>
    <t>Table 8.3 Contribution of deprivations to the MPI, by ethnicities</t>
  </si>
  <si>
    <t>Table 8.4 Standard errors and confidence intervals for ethnicities</t>
  </si>
  <si>
    <t>Table 8.6 Sample sizes and non-response rates by ethnicities</t>
  </si>
  <si>
    <t>GUY</t>
  </si>
  <si>
    <t>Guyana</t>
  </si>
  <si>
    <t>2014</t>
  </si>
  <si>
    <t>East Indian</t>
  </si>
  <si>
    <t>African</t>
  </si>
  <si>
    <t>Amerindian</t>
  </si>
  <si>
    <t>Mixed Race</t>
  </si>
  <si>
    <t>Others/Missing/DK</t>
  </si>
  <si>
    <t>KAZ</t>
  </si>
  <si>
    <t>Kazakhstan</t>
  </si>
  <si>
    <t>Europe and Central Asia</t>
  </si>
  <si>
    <t>2015</t>
  </si>
  <si>
    <t>Kazakh</t>
  </si>
  <si>
    <t>Russian</t>
  </si>
  <si>
    <t>Other ethnic groups</t>
  </si>
  <si>
    <t>MKD</t>
  </si>
  <si>
    <t>2011</t>
  </si>
  <si>
    <t>Macedonian</t>
  </si>
  <si>
    <t>Albanian</t>
  </si>
  <si>
    <t>MDA</t>
  </si>
  <si>
    <t>Moldova</t>
  </si>
  <si>
    <t>2012</t>
  </si>
  <si>
    <t>Moldovan/Romanian</t>
  </si>
  <si>
    <t>Ukrainian</t>
  </si>
  <si>
    <t>Roma(Gypsy)</t>
  </si>
  <si>
    <t>Gagauz</t>
  </si>
  <si>
    <t>Other ethnic group</t>
  </si>
  <si>
    <t>MNG</t>
  </si>
  <si>
    <t>Mongolia</t>
  </si>
  <si>
    <t>East Asia and the Pacific</t>
  </si>
  <si>
    <t>2013</t>
  </si>
  <si>
    <t>Khalkh</t>
  </si>
  <si>
    <t>NGA</t>
  </si>
  <si>
    <t>Nigeria</t>
  </si>
  <si>
    <t>2016-2017</t>
  </si>
  <si>
    <t>Hausa</t>
  </si>
  <si>
    <t>Igbo</t>
  </si>
  <si>
    <t>Yoruba</t>
  </si>
  <si>
    <t>SUR</t>
  </si>
  <si>
    <t xml:space="preserve">Suriname </t>
  </si>
  <si>
    <t>Indigenous/Amerindian</t>
  </si>
  <si>
    <t>Maroon</t>
  </si>
  <si>
    <t>Indian</t>
  </si>
  <si>
    <t>Javanese</t>
  </si>
  <si>
    <t>Mixed</t>
  </si>
  <si>
    <t>Others</t>
  </si>
  <si>
    <t>TTO</t>
  </si>
  <si>
    <t>Trinidad and Tobago</t>
  </si>
  <si>
    <t xml:space="preserve">Mixed </t>
  </si>
  <si>
    <t>Other/No stated</t>
  </si>
  <si>
    <t>VNM</t>
  </si>
  <si>
    <t>Kinh</t>
  </si>
  <si>
    <t>Non-Kinh</t>
  </si>
  <si>
    <t>Multidimensional poverty by ethnicity</t>
  </si>
  <si>
    <t>MPI of the ethnic group</t>
  </si>
  <si>
    <t>Ethiopia</t>
  </si>
  <si>
    <t>Affar</t>
  </si>
  <si>
    <t>Amhara</t>
  </si>
  <si>
    <t>Guragie</t>
  </si>
  <si>
    <t>Hadiya</t>
  </si>
  <si>
    <t>Oromo</t>
  </si>
  <si>
    <t>Sidama</t>
  </si>
  <si>
    <t>Somali</t>
  </si>
  <si>
    <t>Tigray</t>
  </si>
  <si>
    <t>Welaita</t>
  </si>
  <si>
    <t>DHS</t>
  </si>
  <si>
    <t>ETH</t>
  </si>
  <si>
    <t>TCD</t>
  </si>
  <si>
    <t>Chad</t>
  </si>
  <si>
    <t>2014/15</t>
  </si>
  <si>
    <t>Gorane</t>
  </si>
  <si>
    <t>Arab</t>
  </si>
  <si>
    <t>Baguirmi/Barma</t>
  </si>
  <si>
    <t>Kanembou/Bornou/Boudouma</t>
  </si>
  <si>
    <t>Boulala/Médégo/Kouka</t>
  </si>
  <si>
    <t>Ouadaï/Maba/Massalit/Mimi</t>
  </si>
  <si>
    <t>Zaghawa/Bideyat/Kobé</t>
  </si>
  <si>
    <t>Dadajo/Kibet/Mouro</t>
  </si>
  <si>
    <t>Peul/Foulbé/Bodoré</t>
  </si>
  <si>
    <t>Tama/Assongori/Mararit</t>
  </si>
  <si>
    <t>Marba/Lélé/Mesmé</t>
  </si>
  <si>
    <t>Mesmedjé/Massalat/Kadjaksé</t>
  </si>
  <si>
    <t>Karo/Zimé/Pévé</t>
  </si>
  <si>
    <t>Other nationalities</t>
  </si>
  <si>
    <t>Bidio/Migami/Kenga/Dangléat</t>
  </si>
  <si>
    <t>Moundang</t>
  </si>
  <si>
    <t>Massa/Mousseye/Mousgoume</t>
  </si>
  <si>
    <t>Toupouri/Kéra</t>
  </si>
  <si>
    <t>Sara(Ngambaye/Sara MadjinGaye/Mbaye)</t>
  </si>
  <si>
    <t>Gabri/Kabalaye/Nangtchéré/Soumraye</t>
  </si>
  <si>
    <t>Other Chad ethnic groups(Achit/Banda/Kim)</t>
  </si>
  <si>
    <t>Other ethnic groups of foreign origin(Bambara/Haoussa/Tower)</t>
  </si>
  <si>
    <t>GAB</t>
  </si>
  <si>
    <t>Gabon</t>
  </si>
  <si>
    <t>Fang</t>
  </si>
  <si>
    <t>Kota-Kele</t>
  </si>
  <si>
    <t>Mbede-Teke</t>
  </si>
  <si>
    <t>Myene</t>
  </si>
  <si>
    <t>Nzabi-Duma</t>
  </si>
  <si>
    <t>Okande-Tsogho</t>
  </si>
  <si>
    <t>Shirta-Punu/Vili</t>
  </si>
  <si>
    <t>Pygmée</t>
  </si>
  <si>
    <t>Other/Missing</t>
  </si>
  <si>
    <t>GHA</t>
  </si>
  <si>
    <t>Ghana</t>
  </si>
  <si>
    <t>Ga/Dangme</t>
  </si>
  <si>
    <t>Ewe</t>
  </si>
  <si>
    <t>Guan</t>
  </si>
  <si>
    <t>Mole-Dagbani</t>
  </si>
  <si>
    <t>Grusi</t>
  </si>
  <si>
    <t>Gurma</t>
  </si>
  <si>
    <t>Mande</t>
  </si>
  <si>
    <t>UGA</t>
  </si>
  <si>
    <t>Uganda</t>
  </si>
  <si>
    <t>Acholi</t>
  </si>
  <si>
    <t>Alur</t>
  </si>
  <si>
    <t>Baganda</t>
  </si>
  <si>
    <t>Bagisu</t>
  </si>
  <si>
    <t>Bakiga</t>
  </si>
  <si>
    <t>Bakonzo</t>
  </si>
  <si>
    <t>Banyankore</t>
  </si>
  <si>
    <t>Banyoro</t>
  </si>
  <si>
    <t>Basoga</t>
  </si>
  <si>
    <t>Batoro</t>
  </si>
  <si>
    <t>Iteso</t>
  </si>
  <si>
    <t>Lango</t>
  </si>
  <si>
    <t>Lugbara</t>
  </si>
  <si>
    <t>TGO</t>
  </si>
  <si>
    <t>Togo</t>
  </si>
  <si>
    <t>2013/14</t>
  </si>
  <si>
    <t>Adja-Ewé/Mina</t>
  </si>
  <si>
    <t>Kabye/Tem</t>
  </si>
  <si>
    <t>Akposso/Akebou</t>
  </si>
  <si>
    <t>Ana-Ife</t>
  </si>
  <si>
    <t>Para-Gourma/Akan</t>
  </si>
  <si>
    <t>Other Togolese</t>
  </si>
  <si>
    <t>Foreign</t>
  </si>
  <si>
    <t>SEN</t>
  </si>
  <si>
    <t>Senegal</t>
  </si>
  <si>
    <t>Wolof</t>
  </si>
  <si>
    <t>Poular</t>
  </si>
  <si>
    <t>Serer</t>
  </si>
  <si>
    <t>Mandingue/Socé</t>
  </si>
  <si>
    <t>Diola</t>
  </si>
  <si>
    <t>Soninké</t>
  </si>
  <si>
    <t>Other/Non-Senegalese</t>
  </si>
  <si>
    <t>SLE</t>
  </si>
  <si>
    <t>Sierra Leone</t>
  </si>
  <si>
    <t>Krio</t>
  </si>
  <si>
    <t>Mende</t>
  </si>
  <si>
    <t>Temne</t>
  </si>
  <si>
    <t>Mandigo</t>
  </si>
  <si>
    <t>Loko</t>
  </si>
  <si>
    <t>Sherbro</t>
  </si>
  <si>
    <t>Limba</t>
  </si>
  <si>
    <t>Kissi</t>
  </si>
  <si>
    <t>Kono</t>
  </si>
  <si>
    <t>Susu</t>
  </si>
  <si>
    <t>Fullah</t>
  </si>
  <si>
    <t>Yalunka</t>
  </si>
  <si>
    <t>Koranko</t>
  </si>
  <si>
    <t>MWI</t>
  </si>
  <si>
    <t>Malawi</t>
  </si>
  <si>
    <t>2015/16</t>
  </si>
  <si>
    <t>Chewa</t>
  </si>
  <si>
    <t>Tumbuka</t>
  </si>
  <si>
    <t>Lomwe</t>
  </si>
  <si>
    <t>Tonga</t>
  </si>
  <si>
    <t>Yao</t>
  </si>
  <si>
    <t>Sena</t>
  </si>
  <si>
    <t>Nkhonde</t>
  </si>
  <si>
    <t>Ngoni</t>
  </si>
  <si>
    <t>Mang’anja</t>
  </si>
  <si>
    <t>Nyanja</t>
  </si>
  <si>
    <t>Mising/DK</t>
  </si>
  <si>
    <t>Missing/DK</t>
  </si>
  <si>
    <t>LAO</t>
  </si>
  <si>
    <t>Lao-Tai</t>
  </si>
  <si>
    <t>Mon-Khmer</t>
  </si>
  <si>
    <t>Hmong-Mien</t>
  </si>
  <si>
    <t>Chinese-Tibetan</t>
  </si>
  <si>
    <t>Other/DK/Missing</t>
  </si>
  <si>
    <t xml:space="preserve">Decimal </t>
  </si>
  <si>
    <t>Population 2017</t>
  </si>
  <si>
    <t>Lao PDR</t>
  </si>
  <si>
    <t>KEN</t>
  </si>
  <si>
    <t>Kenya</t>
  </si>
  <si>
    <t xml:space="preserve">Population 2017 </t>
  </si>
  <si>
    <t>Embu</t>
  </si>
  <si>
    <t>Kalenjin</t>
  </si>
  <si>
    <t>Kamba</t>
  </si>
  <si>
    <t>Kikuyu</t>
  </si>
  <si>
    <t>Kisii</t>
  </si>
  <si>
    <t>Luhya</t>
  </si>
  <si>
    <t>Luo</t>
  </si>
  <si>
    <t>Maasai</t>
  </si>
  <si>
    <t>Mijikenda/Swahili</t>
  </si>
  <si>
    <t>Taita/Taveta</t>
  </si>
  <si>
    <t>Turkana</t>
  </si>
  <si>
    <t>Samburu</t>
  </si>
  <si>
    <t>Meru</t>
  </si>
  <si>
    <t>Percent of total sample size used to compute MPI by ethnicity
(unweighted)</t>
  </si>
  <si>
    <t>Percent of total sample size used to compute MPI  by ethnicity
(weighted)</t>
  </si>
  <si>
    <t>Paraguay</t>
  </si>
  <si>
    <t>PRY</t>
  </si>
  <si>
    <t>Indigenous</t>
  </si>
  <si>
    <t>Guarani speaker</t>
  </si>
  <si>
    <t>Guarani and Castilian speaker</t>
  </si>
  <si>
    <t>Only Spanish speaker</t>
  </si>
  <si>
    <t>Speaker of another language</t>
  </si>
  <si>
    <t xml:space="preserve">Citation:  </t>
  </si>
  <si>
    <t xml:space="preserve">This table reports the MPI estimates for 62 ethnicities for 12 countries. Table is sorted by country (alphabetically). Estimates can deviate from Table 1.1 of the global MPI due to missing information on weights by psu (primary sampling unit) or stratified sampling (strata) that is required to produce accurate ethnicity estimates. </t>
  </si>
  <si>
    <t>Notes</t>
  </si>
  <si>
    <t xml:space="preserve">ᵇOwn calculations based on MPI results and population projection from the year of the survey, 2016 and 2017, as indicated. This was computed by multiplying the headcount (column H) by population of the survey year, 2016 and 2017, as indicated, and rounding to the nearest thousand. </t>
  </si>
  <si>
    <t>ᵃUnited Nations, Department of Economics and Social Affairs, Population Division (2017). World Population Prospects: The 2017 Revision, DVD Edition.</t>
  </si>
  <si>
    <r>
      <t>Number of MPI poor by ethnicity</t>
    </r>
    <r>
      <rPr>
        <b/>
        <sz val="16"/>
        <color theme="1"/>
        <rFont val="Garamond"/>
        <family val="1"/>
      </rPr>
      <t>ᵇ</t>
    </r>
  </si>
  <si>
    <t>Table 8.5 Raw headcount ratios by ethnicities</t>
  </si>
  <si>
    <t>Percent of sample used to compute MPI by ethnicity are presented in decimal. Multiply the decimal by 100 to convert to a percentage.</t>
  </si>
  <si>
    <t>Vietnam</t>
  </si>
  <si>
    <t>North Macedonia</t>
  </si>
  <si>
    <t>Kovesdi, F. And Mitchell, C. (2020) 'Ethnicity disaggregation of the 2019 global Multidimensional Poverty Index’, OPHI Special Data Tables. Oxford Poverty and Human Development Initiative, University of Oxford.</t>
  </si>
  <si>
    <t>Kovesdi, F. And Mitchell, C. (2020). 'Ethnicity disaggregation of the 2019 global Multidimensional Poverty Index’, Oxford Poverty and Human Development Initiative (OPHI), University of Oxford.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</si>
</sst>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
    <numFmt numFmtId="166" formatCode="#,###"/>
    <numFmt numFmtId="167" formatCode="0.0"/>
    <numFmt numFmtId="168" formatCode="#,###.00"/>
    <numFmt numFmtId="169" formatCode="#,##0.000"/>
  </numFmts>
  <fonts count="21"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sz val="16"/>
      <color theme="1"/>
      <name val="Garamond"/>
      <family val="1"/>
    </font>
    <font>
      <sz val="8"/>
      <name val="Garamond"/>
      <family val="1"/>
    </font>
    <font>
      <sz val="11"/>
      <name val="Garamond"/>
      <family val="1"/>
    </font>
    <font>
      <sz val="18"/>
      <color theme="1"/>
      <name val="Garamond"/>
      <family val="1"/>
    </font>
    <font>
      <sz val="11"/>
      <color rgb="FF000000"/>
      <name val="Garamond"/>
      <family val="1"/>
    </font>
    <font>
      <sz val="11"/>
      <color theme="1"/>
      <name val="Calibri"/>
      <family val="2"/>
      <scheme val="minor"/>
    </font>
    <font>
      <sz val="11"/>
      <name val="Calibri"/>
      <family val="2"/>
    </font>
    <font>
      <sz val="8"/>
      <color theme="1"/>
      <name val="Garamond"/>
      <family val="1"/>
    </font>
    <font>
      <sz val="10"/>
      <color rgb="FF000000"/>
      <name val="Garamond"/>
      <family val="1"/>
    </font>
    <font>
      <sz val="9"/>
      <name val="Garamond"/>
      <family val="1"/>
    </font>
    <font>
      <sz val="11"/>
      <name val="Garamond"/>
      <family val="1"/>
    </font>
    <font>
      <b/>
      <sz val="18"/>
      <color theme="1"/>
      <name val="Garamond"/>
      <family val="1"/>
    </font>
    <font>
      <b/>
      <sz val="16"/>
      <color theme="1"/>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9" fontId="13" fillId="0" borderId="0" applyFont="0" applyFill="0" applyBorder="0" applyAlignment="0" applyProtection="0"/>
  </cellStyleXfs>
  <cellXfs count="133">
    <xf numFmtId="0" fontId="0" fillId="0" borderId="0" xfId="0"/>
    <xf numFmtId="0" fontId="0" fillId="0" borderId="0" xfId="0" applyFill="1"/>
    <xf numFmtId="0" fontId="3" fillId="0" borderId="0" xfId="0" applyFont="1" applyFill="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0" fontId="1" fillId="0" borderId="0" xfId="0" applyFont="1" applyFill="1"/>
    <xf numFmtId="0" fontId="4" fillId="0" borderId="0" xfId="0" applyFont="1" applyFill="1"/>
    <xf numFmtId="0" fontId="2" fillId="0" borderId="3" xfId="0" applyFont="1" applyFill="1" applyBorder="1"/>
    <xf numFmtId="0" fontId="2" fillId="0" borderId="0" xfId="0" applyFont="1" applyFill="1" applyAlignment="1">
      <alignment vertical="center"/>
    </xf>
    <xf numFmtId="0" fontId="2" fillId="0" borderId="0" xfId="0" applyFont="1" applyFill="1"/>
    <xf numFmtId="0" fontId="2" fillId="0" borderId="0" xfId="0" applyFont="1" applyFill="1" applyBorder="1"/>
    <xf numFmtId="0" fontId="2" fillId="0" borderId="1" xfId="0" applyFont="1" applyFill="1" applyBorder="1"/>
    <xf numFmtId="0" fontId="2"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3" xfId="0" applyFont="1" applyFill="1" applyBorder="1" applyAlignment="1">
      <alignment vertical="center"/>
    </xf>
    <xf numFmtId="0" fontId="2" fillId="0" borderId="2" xfId="0" applyFont="1" applyFill="1" applyBorder="1" applyAlignment="1">
      <alignment horizontal="center" vertical="center" wrapText="1"/>
    </xf>
    <xf numFmtId="0" fontId="2" fillId="0" borderId="0" xfId="0" applyFont="1" applyFill="1" applyBorder="1" applyAlignment="1">
      <alignment horizontal="center" wrapText="1"/>
    </xf>
    <xf numFmtId="0" fontId="2" fillId="0" borderId="3" xfId="0" applyFont="1" applyFill="1" applyBorder="1" applyAlignment="1">
      <alignment horizontal="center" vertical="center" wrapText="1"/>
    </xf>
    <xf numFmtId="0" fontId="2" fillId="0" borderId="0" xfId="0" applyFont="1" applyFill="1" applyBorder="1" applyAlignment="1">
      <alignment wrapText="1"/>
    </xf>
    <xf numFmtId="0" fontId="2" fillId="0" borderId="3" xfId="0" applyFont="1" applyFill="1" applyBorder="1" applyAlignment="1">
      <alignment vertical="center" wrapText="1"/>
    </xf>
    <xf numFmtId="0" fontId="8" fillId="0" borderId="0" xfId="0" applyFont="1" applyFill="1" applyAlignment="1">
      <alignment horizontal="left" vertical="center"/>
    </xf>
    <xf numFmtId="0" fontId="2" fillId="0" borderId="0"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0" fillId="0" borderId="1" xfId="0" applyFill="1" applyBorder="1"/>
    <xf numFmtId="0" fontId="11" fillId="0" borderId="0" xfId="0" applyFont="1" applyFill="1"/>
    <xf numFmtId="166" fontId="10" fillId="0" borderId="0" xfId="0" applyNumberFormat="1" applyFont="1" applyFill="1" applyBorder="1" applyAlignment="1">
      <alignment vertical="center"/>
    </xf>
    <xf numFmtId="164" fontId="10" fillId="0" borderId="0" xfId="0" applyNumberFormat="1" applyFont="1" applyFill="1" applyBorder="1" applyAlignment="1" applyProtection="1">
      <alignment horizontal="center"/>
    </xf>
    <xf numFmtId="2" fontId="10" fillId="0" borderId="0" xfId="0" applyNumberFormat="1" applyFont="1" applyFill="1" applyBorder="1" applyAlignment="1" applyProtection="1">
      <alignment horizontal="center"/>
    </xf>
    <xf numFmtId="0" fontId="9" fillId="0" borderId="0" xfId="0" applyFont="1" applyFill="1" applyBorder="1" applyAlignment="1">
      <alignment vertical="center"/>
    </xf>
    <xf numFmtId="0" fontId="10" fillId="0" borderId="0" xfId="0" applyFont="1" applyFill="1" applyBorder="1" applyAlignment="1">
      <alignment horizontal="left" vertical="center"/>
    </xf>
    <xf numFmtId="0" fontId="10" fillId="0" borderId="0" xfId="0" applyFont="1" applyFill="1" applyBorder="1" applyAlignment="1">
      <alignment vertical="center"/>
    </xf>
    <xf numFmtId="164" fontId="10" fillId="0" borderId="0" xfId="0" applyNumberFormat="1" applyFont="1" applyFill="1" applyBorder="1" applyAlignment="1">
      <alignment horizontal="center" vertical="center"/>
    </xf>
    <xf numFmtId="164" fontId="10" fillId="0" borderId="0" xfId="0" applyNumberFormat="1" applyFont="1" applyFill="1" applyBorder="1" applyAlignment="1" applyProtection="1">
      <alignment horizontal="center" vertical="center"/>
    </xf>
    <xf numFmtId="2" fontId="10" fillId="0" borderId="0" xfId="0" applyNumberFormat="1" applyFont="1" applyFill="1" applyBorder="1" applyAlignment="1">
      <alignment horizontal="center" vertical="center"/>
    </xf>
    <xf numFmtId="2" fontId="1" fillId="0" borderId="0" xfId="0" applyNumberFormat="1" applyFont="1" applyFill="1" applyAlignment="1">
      <alignment horizontal="center" vertical="center"/>
    </xf>
    <xf numFmtId="3" fontId="10" fillId="0" borderId="0" xfId="0" applyNumberFormat="1" applyFont="1" applyFill="1" applyBorder="1" applyAlignment="1">
      <alignment vertical="center"/>
    </xf>
    <xf numFmtId="0" fontId="10" fillId="0" borderId="0" xfId="0" applyFont="1" applyFill="1" applyAlignment="1">
      <alignment vertical="center"/>
    </xf>
    <xf numFmtId="2" fontId="12" fillId="0" borderId="0" xfId="0" applyNumberFormat="1" applyFont="1" applyFill="1" applyBorder="1" applyAlignment="1" applyProtection="1">
      <alignment horizontal="left"/>
    </xf>
    <xf numFmtId="165" fontId="10" fillId="0" borderId="0" xfId="0" applyNumberFormat="1" applyFont="1" applyFill="1" applyBorder="1" applyAlignment="1" applyProtection="1">
      <alignment horizontal="left"/>
    </xf>
    <xf numFmtId="165" fontId="12" fillId="0" borderId="0" xfId="0" applyNumberFormat="1" applyFont="1" applyFill="1" applyBorder="1" applyAlignment="1" applyProtection="1">
      <alignment horizontal="left"/>
    </xf>
    <xf numFmtId="0" fontId="0" fillId="0" borderId="0" xfId="0" applyFill="1" applyAlignment="1">
      <alignment vertical="center"/>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2" fontId="0" fillId="0" borderId="0" xfId="0" applyNumberFormat="1" applyFill="1"/>
    <xf numFmtId="2" fontId="11" fillId="0" borderId="0" xfId="0" applyNumberFormat="1" applyFont="1" applyFill="1"/>
    <xf numFmtId="2" fontId="11" fillId="0" borderId="0" xfId="0" applyNumberFormat="1" applyFont="1" applyFill="1" applyAlignment="1">
      <alignment horizontal="center"/>
    </xf>
    <xf numFmtId="2" fontId="8" fillId="0" borderId="0" xfId="0" applyNumberFormat="1" applyFont="1" applyFill="1" applyAlignment="1">
      <alignment horizontal="center" vertical="center"/>
    </xf>
    <xf numFmtId="2" fontId="4" fillId="0" borderId="0" xfId="0" applyNumberFormat="1" applyFont="1" applyFill="1" applyAlignment="1">
      <alignment horizontal="center"/>
    </xf>
    <xf numFmtId="2" fontId="0" fillId="0" borderId="0" xfId="0" applyNumberFormat="1" applyFill="1" applyAlignment="1">
      <alignment vertical="center"/>
    </xf>
    <xf numFmtId="3" fontId="0" fillId="0" borderId="0" xfId="0" applyNumberFormat="1" applyFill="1" applyAlignment="1">
      <alignment vertical="center"/>
    </xf>
    <xf numFmtId="0" fontId="1" fillId="0" borderId="0" xfId="0" applyFont="1" applyFill="1" applyAlignment="1">
      <alignment vertical="center"/>
    </xf>
    <xf numFmtId="0" fontId="15" fillId="0" borderId="0" xfId="0" applyFont="1" applyFill="1"/>
    <xf numFmtId="0" fontId="1" fillId="0" borderId="0" xfId="0" applyFont="1" applyFill="1" applyAlignment="1">
      <alignment horizontal="left"/>
    </xf>
    <xf numFmtId="164" fontId="10" fillId="0" borderId="0" xfId="0" applyNumberFormat="1" applyFont="1" applyFill="1" applyBorder="1" applyAlignment="1">
      <alignment vertical="center"/>
    </xf>
    <xf numFmtId="2" fontId="1" fillId="0" borderId="0" xfId="0" applyNumberFormat="1" applyFont="1" applyFill="1" applyAlignment="1">
      <alignment horizontal="center"/>
    </xf>
    <xf numFmtId="2" fontId="10" fillId="0" borderId="0" xfId="0" applyNumberFormat="1" applyFont="1" applyFill="1" applyBorder="1" applyAlignment="1">
      <alignment vertical="center"/>
    </xf>
    <xf numFmtId="2" fontId="12" fillId="0" borderId="0" xfId="0" applyNumberFormat="1" applyFont="1" applyFill="1" applyBorder="1" applyAlignment="1" applyProtection="1"/>
    <xf numFmtId="164" fontId="12" fillId="0" borderId="0" xfId="0" applyNumberFormat="1" applyFont="1" applyFill="1" applyBorder="1" applyAlignment="1" applyProtection="1">
      <alignment horizontal="center"/>
    </xf>
    <xf numFmtId="2" fontId="1" fillId="0" borderId="0" xfId="0" applyNumberFormat="1" applyFont="1" applyFill="1" applyAlignment="1">
      <alignment horizontal="right"/>
    </xf>
    <xf numFmtId="2" fontId="12" fillId="0" borderId="0" xfId="1" applyNumberFormat="1" applyFont="1" applyFill="1" applyBorder="1" applyAlignment="1" applyProtection="1">
      <alignment horizontal="right"/>
    </xf>
    <xf numFmtId="2" fontId="10" fillId="0" borderId="0" xfId="1" applyNumberFormat="1" applyFont="1" applyFill="1" applyBorder="1" applyAlignment="1" applyProtection="1">
      <alignment horizontal="right"/>
    </xf>
    <xf numFmtId="164" fontId="12" fillId="0" borderId="0" xfId="0" applyNumberFormat="1" applyFont="1" applyFill="1" applyAlignment="1">
      <alignment horizontal="center"/>
    </xf>
    <xf numFmtId="4" fontId="10" fillId="0" borderId="0" xfId="0" applyNumberFormat="1" applyFont="1" applyFill="1" applyBorder="1" applyAlignment="1">
      <alignment vertical="center"/>
    </xf>
    <xf numFmtId="2" fontId="10" fillId="0" borderId="0" xfId="0" applyNumberFormat="1" applyFont="1" applyFill="1" applyAlignment="1">
      <alignment horizontal="center"/>
    </xf>
    <xf numFmtId="2" fontId="10" fillId="0" borderId="0" xfId="0" applyNumberFormat="1" applyFont="1" applyFill="1" applyAlignment="1">
      <alignment horizontal="center" vertical="center"/>
    </xf>
    <xf numFmtId="2" fontId="1" fillId="0" borderId="0" xfId="0" applyNumberFormat="1" applyFont="1" applyFill="1"/>
    <xf numFmtId="2" fontId="12" fillId="0" borderId="0" xfId="0" applyNumberFormat="1" applyFont="1" applyFill="1" applyBorder="1" applyAlignment="1" applyProtection="1">
      <alignment horizontal="center"/>
    </xf>
    <xf numFmtId="165" fontId="10" fillId="0" borderId="0" xfId="0" applyNumberFormat="1" applyFont="1" applyFill="1" applyBorder="1" applyAlignment="1" applyProtection="1">
      <alignment horizontal="center"/>
    </xf>
    <xf numFmtId="165" fontId="10" fillId="0" borderId="0" xfId="0" applyNumberFormat="1" applyFont="1" applyFill="1" applyAlignment="1">
      <alignment horizontal="center"/>
    </xf>
    <xf numFmtId="165" fontId="12" fillId="0" borderId="0" xfId="0" applyNumberFormat="1" applyFont="1" applyFill="1" applyBorder="1" applyAlignment="1" applyProtection="1">
      <alignment horizontal="center"/>
    </xf>
    <xf numFmtId="2" fontId="12" fillId="0" borderId="0" xfId="0" applyNumberFormat="1" applyFont="1" applyFill="1" applyAlignment="1">
      <alignment horizontal="center"/>
    </xf>
    <xf numFmtId="2" fontId="16" fillId="0" borderId="0" xfId="0" applyNumberFormat="1" applyFont="1" applyFill="1" applyAlignment="1">
      <alignment horizontal="center"/>
    </xf>
    <xf numFmtId="168" fontId="10" fillId="0" borderId="0" xfId="0" applyNumberFormat="1" applyFont="1" applyFill="1" applyBorder="1" applyAlignment="1">
      <alignment vertical="center"/>
    </xf>
    <xf numFmtId="2" fontId="10" fillId="0" borderId="0" xfId="0" applyNumberFormat="1" applyFont="1" applyFill="1" applyBorder="1" applyAlignment="1">
      <alignment horizontal="right" vertical="center"/>
    </xf>
    <xf numFmtId="164" fontId="14" fillId="0" borderId="0" xfId="0" applyNumberFormat="1" applyFont="1" applyFill="1" applyBorder="1" applyAlignment="1" applyProtection="1">
      <alignment horizontal="center"/>
    </xf>
    <xf numFmtId="167" fontId="1" fillId="0" borderId="0" xfId="0" applyNumberFormat="1" applyFont="1" applyFill="1" applyAlignment="1">
      <alignment horizontal="center"/>
    </xf>
    <xf numFmtId="167" fontId="10" fillId="0" borderId="0" xfId="0" applyNumberFormat="1" applyFont="1" applyFill="1" applyBorder="1" applyAlignment="1">
      <alignment horizontal="center" vertical="center"/>
    </xf>
    <xf numFmtId="0" fontId="1" fillId="0" borderId="0" xfId="0" applyFont="1" applyFill="1" applyAlignment="1">
      <alignment horizontal="center"/>
    </xf>
    <xf numFmtId="0" fontId="1" fillId="0" borderId="0" xfId="0" applyFont="1" applyFill="1" applyAlignment="1">
      <alignment horizontal="center" vertical="center"/>
    </xf>
    <xf numFmtId="0" fontId="6" fillId="0" borderId="0" xfId="0" applyFont="1" applyFill="1"/>
    <xf numFmtId="0" fontId="17" fillId="0" borderId="0" xfId="0" applyFont="1" applyFill="1" applyBorder="1" applyAlignment="1">
      <alignment vertical="center"/>
    </xf>
    <xf numFmtId="165" fontId="1" fillId="0" borderId="0" xfId="0" applyNumberFormat="1" applyFont="1" applyFill="1" applyAlignment="1">
      <alignment horizontal="center"/>
    </xf>
    <xf numFmtId="1" fontId="10" fillId="0" borderId="0" xfId="0" applyNumberFormat="1" applyFont="1" applyFill="1" applyBorder="1" applyAlignment="1">
      <alignment horizontal="right" vertical="center"/>
    </xf>
    <xf numFmtId="0" fontId="0" fillId="0" borderId="0" xfId="0" applyFont="1" applyFill="1"/>
    <xf numFmtId="166" fontId="18" fillId="0" borderId="0" xfId="0" applyNumberFormat="1" applyFont="1" applyBorder="1"/>
    <xf numFmtId="0" fontId="18" fillId="0" borderId="0" xfId="0" applyFont="1" applyBorder="1"/>
    <xf numFmtId="164" fontId="18" fillId="0" borderId="0" xfId="0" applyNumberFormat="1" applyFont="1" applyBorder="1" applyAlignment="1">
      <alignment horizontal="center"/>
    </xf>
    <xf numFmtId="0" fontId="9" fillId="0" borderId="0" xfId="0" applyFont="1" applyBorder="1"/>
    <xf numFmtId="165" fontId="14" fillId="0" borderId="0" xfId="0" applyNumberFormat="1" applyFont="1" applyBorder="1" applyAlignment="1" applyProtection="1">
      <alignment horizontal="center"/>
    </xf>
    <xf numFmtId="164" fontId="14" fillId="0" borderId="0" xfId="0" applyNumberFormat="1" applyFont="1" applyBorder="1" applyAlignment="1" applyProtection="1">
      <alignment horizontal="center"/>
    </xf>
    <xf numFmtId="2" fontId="12" fillId="0" borderId="0" xfId="0" applyNumberFormat="1" applyFont="1" applyBorder="1" applyAlignment="1" applyProtection="1">
      <alignment horizontal="center"/>
    </xf>
    <xf numFmtId="2" fontId="12" fillId="0" borderId="0" xfId="0" applyNumberFormat="1" applyFont="1" applyBorder="1" applyAlignment="1" applyProtection="1">
      <alignment horizontal="left"/>
    </xf>
    <xf numFmtId="164" fontId="12" fillId="0" borderId="0" xfId="0" applyNumberFormat="1" applyFont="1" applyBorder="1" applyAlignment="1" applyProtection="1">
      <alignment horizontal="center"/>
    </xf>
    <xf numFmtId="0" fontId="18" fillId="0" borderId="0" xfId="0" applyFont="1" applyFill="1" applyBorder="1"/>
    <xf numFmtId="0" fontId="0" fillId="0" borderId="0" xfId="0" applyFill="1" applyAlignment="1">
      <alignment horizontal="left"/>
    </xf>
    <xf numFmtId="0" fontId="9" fillId="0" borderId="0" xfId="0" applyFont="1" applyFill="1" applyBorder="1"/>
    <xf numFmtId="2" fontId="16" fillId="0" borderId="0" xfId="0" applyNumberFormat="1" applyFont="1" applyBorder="1" applyAlignment="1" applyProtection="1">
      <alignment horizontal="left"/>
    </xf>
    <xf numFmtId="2" fontId="1" fillId="0" borderId="0" xfId="0" applyNumberFormat="1" applyFont="1" applyAlignment="1">
      <alignment horizontal="center"/>
    </xf>
    <xf numFmtId="165" fontId="10" fillId="0" borderId="0" xfId="0" applyNumberFormat="1" applyFont="1" applyBorder="1" applyAlignment="1" applyProtection="1">
      <alignment horizontal="left"/>
    </xf>
    <xf numFmtId="164" fontId="10" fillId="0" borderId="0" xfId="0" applyNumberFormat="1" applyFont="1" applyBorder="1" applyAlignment="1" applyProtection="1">
      <alignment horizontal="center"/>
    </xf>
    <xf numFmtId="2" fontId="10" fillId="0" borderId="0" xfId="0" applyNumberFormat="1" applyFont="1" applyBorder="1" applyAlignment="1" applyProtection="1">
      <alignment horizontal="center"/>
    </xf>
    <xf numFmtId="0" fontId="1" fillId="0" borderId="0" xfId="0" applyFont="1"/>
    <xf numFmtId="165" fontId="10" fillId="0" borderId="0" xfId="0" applyNumberFormat="1" applyFont="1" applyBorder="1" applyAlignment="1" applyProtection="1">
      <alignment horizontal="center"/>
    </xf>
    <xf numFmtId="2" fontId="1" fillId="0" borderId="0" xfId="0" applyNumberFormat="1" applyFont="1"/>
    <xf numFmtId="164" fontId="10" fillId="0" borderId="0" xfId="0" applyNumberFormat="1" applyFont="1" applyBorder="1" applyAlignment="1">
      <alignment horizontal="center" vertical="center"/>
    </xf>
    <xf numFmtId="0" fontId="19" fillId="0" borderId="0" xfId="0" applyFont="1"/>
    <xf numFmtId="0" fontId="4" fillId="0" borderId="0" xfId="0" applyFont="1"/>
    <xf numFmtId="0" fontId="4" fillId="0" borderId="0" xfId="0" applyFont="1" applyAlignment="1">
      <alignment horizontal="center"/>
    </xf>
    <xf numFmtId="169" fontId="4" fillId="0" borderId="0" xfId="0" applyNumberFormat="1" applyFont="1"/>
    <xf numFmtId="0" fontId="8" fillId="0" borderId="0" xfId="0" applyFont="1"/>
    <xf numFmtId="0" fontId="8" fillId="0" borderId="0" xfId="0" applyFont="1" applyAlignment="1">
      <alignment horizontal="center"/>
    </xf>
    <xf numFmtId="0" fontId="19" fillId="0" borderId="0" xfId="0" applyFont="1" applyAlignment="1">
      <alignment horizontal="left" vertical="center"/>
    </xf>
    <xf numFmtId="0" fontId="4" fillId="0" borderId="0" xfId="0" applyFont="1" applyAlignment="1">
      <alignment horizontal="left" vertical="center"/>
    </xf>
    <xf numFmtId="0" fontId="4" fillId="0" borderId="0" xfId="0" applyFont="1" applyAlignment="1">
      <alignment horizontal="center" vertical="center"/>
    </xf>
    <xf numFmtId="0" fontId="8" fillId="0" borderId="0" xfId="0" applyFont="1" applyAlignment="1">
      <alignment horizontal="left" vertical="center"/>
    </xf>
    <xf numFmtId="0" fontId="8" fillId="0" borderId="0" xfId="0" applyFont="1" applyAlignment="1">
      <alignment horizontal="center" vertical="center"/>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0" xfId="0" applyFont="1" applyFill="1" applyAlignment="1">
      <alignment horizontal="center" vertical="center"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12"/>
  <sheetViews>
    <sheetView showGridLines="0" tabSelected="1" zoomScaleNormal="100" workbookViewId="0">
      <selection activeCell="B3" sqref="B3"/>
    </sheetView>
  </sheetViews>
  <sheetFormatPr baseColWidth="10" defaultColWidth="8.83203125" defaultRowHeight="15" x14ac:dyDescent="0.2"/>
  <cols>
    <col min="1" max="1" width="10.6640625" customWidth="1"/>
    <col min="2" max="2" width="11" customWidth="1"/>
    <col min="3" max="3" width="25.6640625" customWidth="1"/>
    <col min="4" max="4" width="30.6640625" customWidth="1"/>
    <col min="5" max="6" width="13.33203125" customWidth="1"/>
    <col min="7" max="7" width="25.5" customWidth="1"/>
    <col min="8" max="8" width="13.33203125" customWidth="1"/>
    <col min="9" max="9" width="2.33203125" customWidth="1"/>
    <col min="10" max="12" width="18.6640625" customWidth="1"/>
    <col min="13" max="13" width="1.83203125" customWidth="1"/>
    <col min="14" max="14" width="12.6640625" customWidth="1"/>
    <col min="15" max="16" width="14.33203125" customWidth="1"/>
    <col min="17" max="17" width="1.5" customWidth="1"/>
    <col min="18" max="18" width="13.6640625" customWidth="1"/>
    <col min="19" max="19" width="14.1640625" customWidth="1"/>
    <col min="20" max="20" width="12.6640625" customWidth="1"/>
    <col min="21" max="21" width="1.83203125" customWidth="1"/>
    <col min="22" max="23" width="12.6640625" customWidth="1"/>
  </cols>
  <sheetData>
    <row r="1" spans="1:24" s="3" customFormat="1" ht="21" customHeight="1" x14ac:dyDescent="0.2">
      <c r="A1" s="2" t="s">
        <v>58</v>
      </c>
      <c r="B1" s="2"/>
      <c r="C1" s="2"/>
      <c r="D1" s="2"/>
    </row>
    <row r="2" spans="1:24" s="3" customFormat="1" ht="21" customHeight="1" x14ac:dyDescent="0.2">
      <c r="A2" s="3" t="s">
        <v>308</v>
      </c>
    </row>
    <row r="3" spans="1:24" s="3" customFormat="1" ht="21" customHeight="1" x14ac:dyDescent="0.2">
      <c r="A3" s="3" t="s">
        <v>307</v>
      </c>
      <c r="B3" s="3" t="s">
        <v>318</v>
      </c>
    </row>
    <row r="4" spans="1:24" s="1" customFormat="1" x14ac:dyDescent="0.2">
      <c r="M4" s="27"/>
      <c r="N4" s="27"/>
      <c r="O4" s="27"/>
      <c r="P4" s="27"/>
      <c r="Q4" s="27"/>
      <c r="R4" s="27"/>
      <c r="S4" s="27"/>
      <c r="T4" s="27"/>
      <c r="U4" s="27"/>
      <c r="V4" s="27"/>
      <c r="W4" s="27"/>
    </row>
    <row r="5" spans="1:24" s="9" customFormat="1" ht="29.25" customHeight="1" x14ac:dyDescent="0.2">
      <c r="A5" s="123" t="s">
        <v>0</v>
      </c>
      <c r="B5" s="123" t="s">
        <v>1</v>
      </c>
      <c r="C5" s="126" t="s">
        <v>2</v>
      </c>
      <c r="D5" s="126" t="s">
        <v>3</v>
      </c>
      <c r="E5" s="126" t="s">
        <v>4</v>
      </c>
      <c r="F5" s="126"/>
      <c r="G5" s="121" t="s">
        <v>59</v>
      </c>
      <c r="H5" s="121" t="s">
        <v>53</v>
      </c>
      <c r="I5" s="45"/>
      <c r="J5" s="130" t="s">
        <v>150</v>
      </c>
      <c r="K5" s="130"/>
      <c r="L5" s="130"/>
      <c r="M5" s="10"/>
      <c r="N5" s="128" t="s">
        <v>54</v>
      </c>
      <c r="O5" s="128"/>
      <c r="P5" s="128"/>
      <c r="Q5" s="10"/>
      <c r="R5" s="131" t="s">
        <v>284</v>
      </c>
      <c r="S5" s="131"/>
      <c r="T5" s="131"/>
      <c r="U5" s="10"/>
      <c r="V5" s="122" t="s">
        <v>56</v>
      </c>
      <c r="W5" s="122"/>
      <c r="X5" s="8"/>
    </row>
    <row r="6" spans="1:24" s="9" customFormat="1" ht="40.5" customHeight="1" x14ac:dyDescent="0.2">
      <c r="A6" s="124"/>
      <c r="B6" s="124"/>
      <c r="C6" s="127"/>
      <c r="D6" s="127"/>
      <c r="E6" s="128"/>
      <c r="F6" s="128"/>
      <c r="G6" s="129"/>
      <c r="H6" s="129"/>
      <c r="I6" s="47"/>
      <c r="J6" s="121" t="s">
        <v>7</v>
      </c>
      <c r="K6" s="121" t="s">
        <v>8</v>
      </c>
      <c r="L6" s="121" t="s">
        <v>9</v>
      </c>
      <c r="M6" s="10"/>
      <c r="N6" s="121" t="s">
        <v>10</v>
      </c>
      <c r="O6" s="121" t="s">
        <v>11</v>
      </c>
      <c r="P6" s="121" t="s">
        <v>280</v>
      </c>
      <c r="Q6" s="10"/>
      <c r="R6" s="132" t="s">
        <v>65</v>
      </c>
      <c r="S6" s="132" t="s">
        <v>66</v>
      </c>
      <c r="T6" s="121" t="s">
        <v>312</v>
      </c>
      <c r="U6" s="10"/>
      <c r="V6" s="129" t="s">
        <v>52</v>
      </c>
      <c r="W6" s="129" t="s">
        <v>12</v>
      </c>
      <c r="X6" s="8"/>
    </row>
    <row r="7" spans="1:24" s="9" customFormat="1" ht="49.5" customHeight="1" x14ac:dyDescent="0.2">
      <c r="A7" s="124"/>
      <c r="B7" s="124"/>
      <c r="C7" s="127"/>
      <c r="D7" s="127"/>
      <c r="E7" s="127" t="s">
        <v>5</v>
      </c>
      <c r="F7" s="127" t="s">
        <v>6</v>
      </c>
      <c r="G7" s="129"/>
      <c r="H7" s="122"/>
      <c r="I7" s="47"/>
      <c r="J7" s="122"/>
      <c r="K7" s="122"/>
      <c r="L7" s="122"/>
      <c r="M7" s="10"/>
      <c r="N7" s="122"/>
      <c r="O7" s="122"/>
      <c r="P7" s="122"/>
      <c r="Q7" s="10"/>
      <c r="R7" s="122"/>
      <c r="S7" s="122"/>
      <c r="T7" s="122"/>
      <c r="U7" s="10"/>
      <c r="V7" s="129"/>
      <c r="W7" s="129"/>
    </row>
    <row r="8" spans="1:24" s="9" customFormat="1" ht="35" customHeight="1" x14ac:dyDescent="0.2">
      <c r="A8" s="125"/>
      <c r="B8" s="125"/>
      <c r="C8" s="128"/>
      <c r="D8" s="128"/>
      <c r="E8" s="128"/>
      <c r="F8" s="128"/>
      <c r="G8" s="122"/>
      <c r="H8" s="15" t="s">
        <v>34</v>
      </c>
      <c r="I8" s="46"/>
      <c r="J8" s="15" t="s">
        <v>34</v>
      </c>
      <c r="K8" s="15" t="s">
        <v>13</v>
      </c>
      <c r="L8" s="15" t="s">
        <v>14</v>
      </c>
      <c r="M8" s="16"/>
      <c r="N8" s="16" t="s">
        <v>15</v>
      </c>
      <c r="O8" s="16" t="s">
        <v>15</v>
      </c>
      <c r="P8" s="16" t="s">
        <v>15</v>
      </c>
      <c r="Q8" s="16"/>
      <c r="R8" s="15" t="s">
        <v>13</v>
      </c>
      <c r="S8" s="16" t="s">
        <v>15</v>
      </c>
      <c r="T8" s="16" t="s">
        <v>15</v>
      </c>
      <c r="U8" s="11"/>
      <c r="V8" s="122"/>
      <c r="W8" s="122"/>
    </row>
    <row r="9" spans="1:24" s="5" customFormat="1" ht="15" customHeight="1" x14ac:dyDescent="0.2"/>
    <row r="10" spans="1:24" s="44" customFormat="1" x14ac:dyDescent="0.2">
      <c r="A10" s="32">
        <v>84</v>
      </c>
      <c r="B10" s="32" t="s">
        <v>43</v>
      </c>
      <c r="C10" s="34" t="s">
        <v>44</v>
      </c>
      <c r="D10" s="34" t="s">
        <v>42</v>
      </c>
      <c r="E10" s="34" t="s">
        <v>41</v>
      </c>
      <c r="F10" s="34" t="s">
        <v>40</v>
      </c>
      <c r="G10" s="34" t="s">
        <v>60</v>
      </c>
      <c r="H10" s="91">
        <v>1.710883155465126E-2</v>
      </c>
      <c r="I10" s="35"/>
      <c r="J10" s="35">
        <v>3.7676673767136162E-3</v>
      </c>
      <c r="K10" s="37">
        <v>1.0518179702325179</v>
      </c>
      <c r="L10" s="37">
        <v>35.820526776897772</v>
      </c>
      <c r="M10" s="60"/>
      <c r="N10" s="39">
        <v>366.95400000000001</v>
      </c>
      <c r="O10" s="39">
        <v>366.95400000000001</v>
      </c>
      <c r="P10" s="89">
        <v>374.68099975585938</v>
      </c>
      <c r="Q10" s="39"/>
      <c r="R10" s="63">
        <v>22.916001411886583</v>
      </c>
      <c r="S10" s="39">
        <f t="shared" ref="S10:S41" si="0">P10*(R10/100)</f>
        <v>85.861903194123499</v>
      </c>
      <c r="T10" s="39">
        <f t="shared" ref="T10:T41" si="1">S10*(K10/100)</f>
        <v>0.90311092737943932</v>
      </c>
      <c r="U10" s="39"/>
      <c r="V10" s="34">
        <v>10</v>
      </c>
      <c r="W10" s="34"/>
    </row>
    <row r="11" spans="1:24" s="44" customFormat="1" x14ac:dyDescent="0.2">
      <c r="A11" s="32">
        <v>84</v>
      </c>
      <c r="B11" s="32" t="s">
        <v>43</v>
      </c>
      <c r="C11" s="34" t="s">
        <v>44</v>
      </c>
      <c r="D11" s="34" t="s">
        <v>42</v>
      </c>
      <c r="E11" s="34" t="s">
        <v>41</v>
      </c>
      <c r="F11" s="34" t="s">
        <v>40</v>
      </c>
      <c r="G11" s="34" t="s">
        <v>61</v>
      </c>
      <c r="H11" s="91">
        <v>1.710883155465126E-2</v>
      </c>
      <c r="I11" s="35"/>
      <c r="J11" s="35">
        <v>7.8921510646844814E-2</v>
      </c>
      <c r="K11" s="37">
        <v>18.631953338971702</v>
      </c>
      <c r="L11" s="37">
        <v>42.35815172516984</v>
      </c>
      <c r="M11" s="60"/>
      <c r="N11" s="39">
        <v>366.95400000000001</v>
      </c>
      <c r="O11" s="39">
        <v>366.95400000000001</v>
      </c>
      <c r="P11" s="89">
        <v>374.68099975585938</v>
      </c>
      <c r="Q11" s="39"/>
      <c r="R11" s="63">
        <v>11.766723392452615</v>
      </c>
      <c r="S11" s="39">
        <f t="shared" si="0"/>
        <v>44.087676845348028</v>
      </c>
      <c r="T11" s="39">
        <f t="shared" si="1"/>
        <v>8.2143953780618766</v>
      </c>
      <c r="U11" s="39"/>
      <c r="V11" s="34">
        <v>10</v>
      </c>
      <c r="W11" s="34"/>
    </row>
    <row r="12" spans="1:24" s="44" customFormat="1" x14ac:dyDescent="0.2">
      <c r="A12" s="32">
        <v>84</v>
      </c>
      <c r="B12" s="32" t="s">
        <v>43</v>
      </c>
      <c r="C12" s="34" t="s">
        <v>44</v>
      </c>
      <c r="D12" s="34" t="s">
        <v>42</v>
      </c>
      <c r="E12" s="34" t="s">
        <v>41</v>
      </c>
      <c r="F12" s="34" t="s">
        <v>40</v>
      </c>
      <c r="G12" s="34" t="s">
        <v>62</v>
      </c>
      <c r="H12" s="91">
        <v>1.710883155465126E-2</v>
      </c>
      <c r="I12" s="35"/>
      <c r="J12" s="35">
        <v>1.0510609447176897E-2</v>
      </c>
      <c r="K12" s="37">
        <v>2.8430148177690802</v>
      </c>
      <c r="L12" s="37">
        <v>36.969942546499254</v>
      </c>
      <c r="M12" s="60"/>
      <c r="N12" s="39">
        <v>366.95400000000001</v>
      </c>
      <c r="O12" s="39">
        <v>366.95400000000001</v>
      </c>
      <c r="P12" s="89">
        <v>374.68099975585938</v>
      </c>
      <c r="Q12" s="39"/>
      <c r="R12" s="63">
        <v>50.962070136155958</v>
      </c>
      <c r="S12" s="39">
        <f t="shared" si="0"/>
        <v>190.9451938824314</v>
      </c>
      <c r="T12" s="39">
        <f t="shared" si="1"/>
        <v>5.428600155895424</v>
      </c>
      <c r="U12" s="39"/>
      <c r="V12" s="34">
        <v>10</v>
      </c>
      <c r="W12" s="34"/>
    </row>
    <row r="13" spans="1:24" s="44" customFormat="1" x14ac:dyDescent="0.2">
      <c r="A13" s="32">
        <v>84</v>
      </c>
      <c r="B13" s="32" t="s">
        <v>43</v>
      </c>
      <c r="C13" s="34" t="s">
        <v>44</v>
      </c>
      <c r="D13" s="34" t="s">
        <v>42</v>
      </c>
      <c r="E13" s="34" t="s">
        <v>41</v>
      </c>
      <c r="F13" s="34" t="s">
        <v>40</v>
      </c>
      <c r="G13" s="34" t="s">
        <v>63</v>
      </c>
      <c r="H13" s="91">
        <v>1.710883155465126E-2</v>
      </c>
      <c r="I13" s="35"/>
      <c r="J13" s="35">
        <v>3.8873081818357517E-3</v>
      </c>
      <c r="K13" s="37">
        <v>1.0970834295539547</v>
      </c>
      <c r="L13" s="37">
        <v>35.4331136276138</v>
      </c>
      <c r="M13" s="60"/>
      <c r="N13" s="39">
        <v>366.95400000000001</v>
      </c>
      <c r="O13" s="39">
        <v>366.95400000000001</v>
      </c>
      <c r="P13" s="89">
        <v>374.68099975585938</v>
      </c>
      <c r="Q13" s="39"/>
      <c r="R13" s="63">
        <v>5.2514309663654828</v>
      </c>
      <c r="S13" s="39">
        <f t="shared" si="0"/>
        <v>19.676114046266978</v>
      </c>
      <c r="T13" s="39">
        <f t="shared" si="1"/>
        <v>0.21586338678173317</v>
      </c>
      <c r="U13" s="39"/>
      <c r="V13" s="34">
        <v>10</v>
      </c>
      <c r="W13" s="34"/>
    </row>
    <row r="14" spans="1:24" s="44" customFormat="1" x14ac:dyDescent="0.2">
      <c r="A14" s="32">
        <v>84</v>
      </c>
      <c r="B14" s="32" t="s">
        <v>43</v>
      </c>
      <c r="C14" s="34" t="s">
        <v>44</v>
      </c>
      <c r="D14" s="34" t="s">
        <v>42</v>
      </c>
      <c r="E14" s="34" t="s">
        <v>41</v>
      </c>
      <c r="F14" s="34" t="s">
        <v>40</v>
      </c>
      <c r="G14" s="34" t="s">
        <v>64</v>
      </c>
      <c r="H14" s="91">
        <v>1.710883155465126E-2</v>
      </c>
      <c r="I14" s="35"/>
      <c r="J14" s="35">
        <v>1.7722831364840479E-2</v>
      </c>
      <c r="K14" s="37">
        <v>4.5211808045349455</v>
      </c>
      <c r="L14" s="38">
        <v>39.199563412867029</v>
      </c>
      <c r="M14" s="60"/>
      <c r="N14" s="39">
        <v>366.95400000000001</v>
      </c>
      <c r="O14" s="39">
        <v>366.95400000000001</v>
      </c>
      <c r="P14" s="89">
        <v>374.68099975585938</v>
      </c>
      <c r="Q14" s="39"/>
      <c r="R14" s="63">
        <v>9.1037740931397462</v>
      </c>
      <c r="S14" s="39">
        <f t="shared" si="0"/>
        <v>34.110111787690926</v>
      </c>
      <c r="T14" s="39">
        <f t="shared" si="1"/>
        <v>1.5421798265504938</v>
      </c>
      <c r="U14" s="39"/>
      <c r="V14" s="34">
        <v>10</v>
      </c>
      <c r="W14" s="34"/>
    </row>
    <row r="15" spans="1:24" s="44" customFormat="1" x14ac:dyDescent="0.2">
      <c r="A15" s="32">
        <v>140</v>
      </c>
      <c r="B15" s="32" t="s">
        <v>50</v>
      </c>
      <c r="C15" s="34" t="s">
        <v>51</v>
      </c>
      <c r="D15" s="34" t="s">
        <v>46</v>
      </c>
      <c r="E15" s="34" t="s">
        <v>41</v>
      </c>
      <c r="F15" s="34" t="s">
        <v>47</v>
      </c>
      <c r="G15" s="41" t="s">
        <v>68</v>
      </c>
      <c r="H15" s="91">
        <v>0.46486374735832214</v>
      </c>
      <c r="I15" s="35"/>
      <c r="J15" s="62">
        <v>0.52313831355508755</v>
      </c>
      <c r="K15" s="68">
        <v>85.456133559297854</v>
      </c>
      <c r="L15" s="68">
        <v>61.217175615847744</v>
      </c>
      <c r="M15" s="60"/>
      <c r="N15" s="39">
        <v>4448.5249999999996</v>
      </c>
      <c r="O15" s="39">
        <v>4594.6210000000001</v>
      </c>
      <c r="P15" s="89">
        <v>4659.080078125</v>
      </c>
      <c r="Q15" s="39"/>
      <c r="R15" s="63">
        <v>4.4870716245315103</v>
      </c>
      <c r="S15" s="39">
        <f t="shared" si="0"/>
        <v>209.0562601497474</v>
      </c>
      <c r="T15" s="39">
        <f t="shared" si="1"/>
        <v>178.65139688764131</v>
      </c>
      <c r="U15" s="39"/>
      <c r="V15" s="34">
        <v>10</v>
      </c>
      <c r="W15" s="34"/>
    </row>
    <row r="16" spans="1:24" s="44" customFormat="1" x14ac:dyDescent="0.2">
      <c r="A16" s="32">
        <v>140</v>
      </c>
      <c r="B16" s="32" t="s">
        <v>50</v>
      </c>
      <c r="C16" s="34" t="s">
        <v>51</v>
      </c>
      <c r="D16" s="34" t="s">
        <v>46</v>
      </c>
      <c r="E16" s="34" t="s">
        <v>41</v>
      </c>
      <c r="F16" s="34" t="s">
        <v>47</v>
      </c>
      <c r="G16" s="41" t="s">
        <v>69</v>
      </c>
      <c r="H16" s="91">
        <v>0.46486374735832214</v>
      </c>
      <c r="I16" s="35"/>
      <c r="J16" s="62">
        <v>0.49841829272891869</v>
      </c>
      <c r="K16" s="68">
        <v>84.802818988207378</v>
      </c>
      <c r="L16" s="68">
        <v>58.773788262655337</v>
      </c>
      <c r="M16" s="60"/>
      <c r="N16" s="39">
        <v>4448.5249999999996</v>
      </c>
      <c r="O16" s="39">
        <v>4594.6210000000001</v>
      </c>
      <c r="P16" s="89">
        <v>4659.080078125</v>
      </c>
      <c r="Q16" s="39"/>
      <c r="R16" s="63">
        <v>6.5561771685472907</v>
      </c>
      <c r="S16" s="39">
        <f t="shared" si="0"/>
        <v>305.45754434636649</v>
      </c>
      <c r="T16" s="39">
        <f t="shared" si="1"/>
        <v>259.03660841787246</v>
      </c>
      <c r="U16" s="39"/>
      <c r="V16" s="34">
        <v>10</v>
      </c>
      <c r="W16" s="34"/>
    </row>
    <row r="17" spans="1:23" s="44" customFormat="1" x14ac:dyDescent="0.2">
      <c r="A17" s="32">
        <v>140</v>
      </c>
      <c r="B17" s="32" t="s">
        <v>50</v>
      </c>
      <c r="C17" s="34" t="s">
        <v>51</v>
      </c>
      <c r="D17" s="34" t="s">
        <v>46</v>
      </c>
      <c r="E17" s="34" t="s">
        <v>41</v>
      </c>
      <c r="F17" s="34" t="s">
        <v>47</v>
      </c>
      <c r="G17" s="41" t="s">
        <v>70</v>
      </c>
      <c r="H17" s="91">
        <v>0.46486374735832214</v>
      </c>
      <c r="I17" s="35"/>
      <c r="J17" s="62">
        <v>0.49497320335443457</v>
      </c>
      <c r="K17" s="68">
        <v>84.192928970319741</v>
      </c>
      <c r="L17" s="68">
        <v>58.79035322894223</v>
      </c>
      <c r="M17" s="60"/>
      <c r="N17" s="39">
        <v>4448.5249999999996</v>
      </c>
      <c r="O17" s="39">
        <v>4594.6210000000001</v>
      </c>
      <c r="P17" s="89">
        <v>4659.080078125</v>
      </c>
      <c r="Q17" s="39"/>
      <c r="R17" s="63">
        <v>6.1977864901231596</v>
      </c>
      <c r="S17" s="39">
        <f t="shared" si="0"/>
        <v>288.75983564605082</v>
      </c>
      <c r="T17" s="39">
        <f t="shared" si="1"/>
        <v>243.11536332029158</v>
      </c>
      <c r="U17" s="39"/>
      <c r="V17" s="34">
        <v>10</v>
      </c>
      <c r="W17" s="34"/>
    </row>
    <row r="18" spans="1:23" s="44" customFormat="1" x14ac:dyDescent="0.2">
      <c r="A18" s="32">
        <v>140</v>
      </c>
      <c r="B18" s="32" t="s">
        <v>50</v>
      </c>
      <c r="C18" s="34" t="s">
        <v>51</v>
      </c>
      <c r="D18" s="34" t="s">
        <v>46</v>
      </c>
      <c r="E18" s="34" t="s">
        <v>41</v>
      </c>
      <c r="F18" s="34" t="s">
        <v>47</v>
      </c>
      <c r="G18" s="41" t="s">
        <v>71</v>
      </c>
      <c r="H18" s="91">
        <v>0.46486374735832214</v>
      </c>
      <c r="I18" s="35"/>
      <c r="J18" s="62">
        <v>0.51227293784022854</v>
      </c>
      <c r="K18" s="68">
        <v>84.044887892802961</v>
      </c>
      <c r="L18" s="68">
        <v>60.952301881063754</v>
      </c>
      <c r="M18" s="60"/>
      <c r="N18" s="39">
        <v>4448.5249999999996</v>
      </c>
      <c r="O18" s="39">
        <v>4594.6210000000001</v>
      </c>
      <c r="P18" s="89">
        <v>4659.080078125</v>
      </c>
      <c r="Q18" s="39"/>
      <c r="R18" s="63">
        <v>29.154838671813859</v>
      </c>
      <c r="S18" s="39">
        <f t="shared" si="0"/>
        <v>1358.3472803679629</v>
      </c>
      <c r="T18" s="39">
        <f t="shared" si="1"/>
        <v>1141.6214489801923</v>
      </c>
      <c r="U18" s="39"/>
      <c r="V18" s="34">
        <v>10</v>
      </c>
      <c r="W18" s="34"/>
    </row>
    <row r="19" spans="1:23" s="44" customFormat="1" x14ac:dyDescent="0.2">
      <c r="A19" s="32">
        <v>140</v>
      </c>
      <c r="B19" s="32" t="s">
        <v>50</v>
      </c>
      <c r="C19" s="34" t="s">
        <v>51</v>
      </c>
      <c r="D19" s="34" t="s">
        <v>46</v>
      </c>
      <c r="E19" s="34" t="s">
        <v>41</v>
      </c>
      <c r="F19" s="34" t="s">
        <v>47</v>
      </c>
      <c r="G19" s="41" t="s">
        <v>72</v>
      </c>
      <c r="H19" s="91">
        <v>0.46486374735832214</v>
      </c>
      <c r="I19" s="35"/>
      <c r="J19" s="62">
        <v>0.40923436249760436</v>
      </c>
      <c r="K19" s="68">
        <v>73.688992910281144</v>
      </c>
      <c r="L19" s="68">
        <v>55.535344742173507</v>
      </c>
      <c r="M19" s="60"/>
      <c r="N19" s="39">
        <v>4448.5249999999996</v>
      </c>
      <c r="O19" s="39">
        <v>4594.6210000000001</v>
      </c>
      <c r="P19" s="89">
        <v>4659.080078125</v>
      </c>
      <c r="Q19" s="39"/>
      <c r="R19" s="63">
        <v>8.5094101827391757</v>
      </c>
      <c r="S19" s="39">
        <f t="shared" si="0"/>
        <v>396.46023458994108</v>
      </c>
      <c r="T19" s="39">
        <f t="shared" si="1"/>
        <v>292.14755415906569</v>
      </c>
      <c r="U19" s="39"/>
      <c r="V19" s="34">
        <v>10</v>
      </c>
      <c r="W19" s="34"/>
    </row>
    <row r="20" spans="1:23" s="44" customFormat="1" x14ac:dyDescent="0.2">
      <c r="A20" s="32">
        <v>140</v>
      </c>
      <c r="B20" s="32" t="s">
        <v>50</v>
      </c>
      <c r="C20" s="34" t="s">
        <v>51</v>
      </c>
      <c r="D20" s="34" t="s">
        <v>46</v>
      </c>
      <c r="E20" s="34" t="s">
        <v>41</v>
      </c>
      <c r="F20" s="34" t="s">
        <v>47</v>
      </c>
      <c r="G20" s="41" t="s">
        <v>73</v>
      </c>
      <c r="H20" s="91">
        <v>0.46486374735832214</v>
      </c>
      <c r="I20" s="35"/>
      <c r="J20" s="62">
        <v>0.45230049136368894</v>
      </c>
      <c r="K20" s="68">
        <v>77.832852962972026</v>
      </c>
      <c r="L20" s="68">
        <v>58.111770819818823</v>
      </c>
      <c r="M20" s="60"/>
      <c r="N20" s="39">
        <v>4448.5249999999996</v>
      </c>
      <c r="O20" s="39">
        <v>4594.6210000000001</v>
      </c>
      <c r="P20" s="89">
        <v>4659.080078125</v>
      </c>
      <c r="Q20" s="39"/>
      <c r="R20" s="63">
        <v>21.339037357927111</v>
      </c>
      <c r="S20" s="39">
        <f t="shared" si="0"/>
        <v>994.20283840683351</v>
      </c>
      <c r="T20" s="39">
        <f t="shared" si="1"/>
        <v>773.81643337088508</v>
      </c>
      <c r="U20" s="39"/>
      <c r="V20" s="34">
        <v>10</v>
      </c>
      <c r="W20" s="34"/>
    </row>
    <row r="21" spans="1:23" s="44" customFormat="1" x14ac:dyDescent="0.2">
      <c r="A21" s="32">
        <v>140</v>
      </c>
      <c r="B21" s="32" t="s">
        <v>50</v>
      </c>
      <c r="C21" s="34" t="s">
        <v>51</v>
      </c>
      <c r="D21" s="34" t="s">
        <v>46</v>
      </c>
      <c r="E21" s="34" t="s">
        <v>41</v>
      </c>
      <c r="F21" s="34" t="s">
        <v>47</v>
      </c>
      <c r="G21" s="41" t="s">
        <v>74</v>
      </c>
      <c r="H21" s="91">
        <v>0.46486374735832214</v>
      </c>
      <c r="I21" s="35"/>
      <c r="J21" s="62">
        <v>0.42380447531043353</v>
      </c>
      <c r="K21" s="68">
        <v>76.387583347378722</v>
      </c>
      <c r="L21" s="68">
        <v>55.480806793317228</v>
      </c>
      <c r="M21" s="60"/>
      <c r="N21" s="39">
        <v>4448.5249999999996</v>
      </c>
      <c r="O21" s="39">
        <v>4594.6210000000001</v>
      </c>
      <c r="P21" s="89">
        <v>4659.080078125</v>
      </c>
      <c r="Q21" s="39"/>
      <c r="R21" s="63">
        <v>8.0613152393220773</v>
      </c>
      <c r="S21" s="39">
        <f t="shared" si="0"/>
        <v>375.58313235010957</v>
      </c>
      <c r="T21" s="39">
        <f t="shared" si="1"/>
        <v>286.89887826263566</v>
      </c>
      <c r="U21" s="39"/>
      <c r="V21" s="34">
        <v>10</v>
      </c>
      <c r="W21" s="34"/>
    </row>
    <row r="22" spans="1:23" s="44" customFormat="1" x14ac:dyDescent="0.2">
      <c r="A22" s="32">
        <v>140</v>
      </c>
      <c r="B22" s="32" t="s">
        <v>50</v>
      </c>
      <c r="C22" s="34" t="s">
        <v>51</v>
      </c>
      <c r="D22" s="34" t="s">
        <v>46</v>
      </c>
      <c r="E22" s="34" t="s">
        <v>41</v>
      </c>
      <c r="F22" s="34" t="s">
        <v>47</v>
      </c>
      <c r="G22" s="41" t="s">
        <v>75</v>
      </c>
      <c r="H22" s="91">
        <v>0.46486374735832214</v>
      </c>
      <c r="I22" s="35"/>
      <c r="J22" s="62">
        <v>0.36993400827892237</v>
      </c>
      <c r="K22" s="68">
        <v>66.004979522685517</v>
      </c>
      <c r="L22" s="68">
        <v>56.046378766283553</v>
      </c>
      <c r="M22" s="60"/>
      <c r="N22" s="39">
        <v>4448.5249999999996</v>
      </c>
      <c r="O22" s="39">
        <v>4594.6210000000001</v>
      </c>
      <c r="P22" s="89">
        <v>4659.080078125</v>
      </c>
      <c r="Q22" s="39"/>
      <c r="R22" s="63">
        <v>6.2097333883412063</v>
      </c>
      <c r="S22" s="39">
        <f t="shared" si="0"/>
        <v>289.31645120088166</v>
      </c>
      <c r="T22" s="39">
        <f t="shared" si="1"/>
        <v>190.96326437090238</v>
      </c>
      <c r="U22" s="39"/>
      <c r="V22" s="34">
        <v>10</v>
      </c>
      <c r="W22" s="34"/>
    </row>
    <row r="23" spans="1:23" s="44" customFormat="1" x14ac:dyDescent="0.2">
      <c r="A23" s="32">
        <v>140</v>
      </c>
      <c r="B23" s="32" t="s">
        <v>50</v>
      </c>
      <c r="C23" s="34" t="s">
        <v>51</v>
      </c>
      <c r="D23" s="34" t="s">
        <v>46</v>
      </c>
      <c r="E23" s="34" t="s">
        <v>41</v>
      </c>
      <c r="F23" s="34" t="s">
        <v>47</v>
      </c>
      <c r="G23" s="42" t="s">
        <v>76</v>
      </c>
      <c r="H23" s="91">
        <v>0.46486374735832214</v>
      </c>
      <c r="I23" s="35"/>
      <c r="J23" s="30">
        <v>0.40258931933567865</v>
      </c>
      <c r="K23" s="73">
        <v>74.984872781995932</v>
      </c>
      <c r="L23" s="73">
        <v>53.689404862515332</v>
      </c>
      <c r="M23" s="60"/>
      <c r="N23" s="39">
        <v>4448.5249999999996</v>
      </c>
      <c r="O23" s="39">
        <v>4594.6210000000001</v>
      </c>
      <c r="P23" s="89">
        <v>4659.080078125</v>
      </c>
      <c r="Q23" s="39"/>
      <c r="R23" s="63">
        <v>2.5649937384024302</v>
      </c>
      <c r="S23" s="39">
        <f t="shared" si="0"/>
        <v>119.50511227106131</v>
      </c>
      <c r="T23" s="39">
        <f t="shared" si="1"/>
        <v>89.610756404436742</v>
      </c>
      <c r="U23" s="39"/>
      <c r="V23" s="34">
        <v>10</v>
      </c>
      <c r="W23" s="34"/>
    </row>
    <row r="24" spans="1:23" s="44" customFormat="1" x14ac:dyDescent="0.2">
      <c r="A24" s="32">
        <v>140</v>
      </c>
      <c r="B24" s="32" t="s">
        <v>50</v>
      </c>
      <c r="C24" s="34" t="s">
        <v>51</v>
      </c>
      <c r="D24" s="34" t="s">
        <v>46</v>
      </c>
      <c r="E24" s="34" t="s">
        <v>41</v>
      </c>
      <c r="F24" s="34" t="s">
        <v>47</v>
      </c>
      <c r="G24" s="42" t="s">
        <v>77</v>
      </c>
      <c r="H24" s="91">
        <v>0.46486374735832214</v>
      </c>
      <c r="I24" s="35"/>
      <c r="J24" s="30">
        <v>0.48113032002482259</v>
      </c>
      <c r="K24" s="73">
        <v>80.581109935019995</v>
      </c>
      <c r="L24" s="73">
        <v>59.707581642000527</v>
      </c>
      <c r="M24" s="60"/>
      <c r="N24" s="39">
        <v>4448.5249999999996</v>
      </c>
      <c r="O24" s="39">
        <v>4594.6210000000001</v>
      </c>
      <c r="P24" s="89">
        <v>4659.080078125</v>
      </c>
      <c r="Q24" s="39"/>
      <c r="R24" s="63">
        <v>3.5651614062194503</v>
      </c>
      <c r="S24" s="39">
        <f t="shared" si="0"/>
        <v>166.10372483017153</v>
      </c>
      <c r="T24" s="39">
        <f t="shared" si="1"/>
        <v>133.84822511156361</v>
      </c>
      <c r="U24" s="39"/>
      <c r="V24" s="34">
        <v>10</v>
      </c>
      <c r="W24" s="34"/>
    </row>
    <row r="25" spans="1:23" s="44" customFormat="1" x14ac:dyDescent="0.2">
      <c r="A25" s="32">
        <v>140</v>
      </c>
      <c r="B25" s="32" t="s">
        <v>50</v>
      </c>
      <c r="C25" s="34" t="s">
        <v>51</v>
      </c>
      <c r="D25" s="34" t="s">
        <v>46</v>
      </c>
      <c r="E25" s="34" t="s">
        <v>41</v>
      </c>
      <c r="F25" s="34" t="s">
        <v>47</v>
      </c>
      <c r="G25" s="42" t="s">
        <v>78</v>
      </c>
      <c r="H25" s="91">
        <v>0.46486374735832214</v>
      </c>
      <c r="I25" s="35"/>
      <c r="J25" s="30">
        <v>0.36779112743215175</v>
      </c>
      <c r="K25" s="73">
        <v>67.935221130556513</v>
      </c>
      <c r="L25" s="73">
        <v>54.138504491703699</v>
      </c>
      <c r="M25" s="60"/>
      <c r="N25" s="39">
        <v>4448.5249999999996</v>
      </c>
      <c r="O25" s="39">
        <v>4594.6210000000001</v>
      </c>
      <c r="P25" s="89">
        <v>4659.080078125</v>
      </c>
      <c r="Q25" s="39"/>
      <c r="R25" s="63">
        <v>2.8212096741249542</v>
      </c>
      <c r="S25" s="39">
        <f t="shared" si="0"/>
        <v>131.44241788929097</v>
      </c>
      <c r="T25" s="39">
        <f t="shared" si="1"/>
        <v>89.295697252439993</v>
      </c>
      <c r="U25" s="39"/>
      <c r="V25" s="34">
        <v>10</v>
      </c>
      <c r="W25" s="34"/>
    </row>
    <row r="26" spans="1:23" s="44" customFormat="1" x14ac:dyDescent="0.2">
      <c r="A26" s="32">
        <v>140</v>
      </c>
      <c r="B26" s="32" t="s">
        <v>50</v>
      </c>
      <c r="C26" s="34" t="s">
        <v>51</v>
      </c>
      <c r="D26" s="34" t="s">
        <v>46</v>
      </c>
      <c r="E26" s="34" t="s">
        <v>41</v>
      </c>
      <c r="F26" s="34" t="s">
        <v>47</v>
      </c>
      <c r="G26" s="42" t="s">
        <v>79</v>
      </c>
      <c r="H26" s="91">
        <v>0.46486374735832214</v>
      </c>
      <c r="I26" s="35"/>
      <c r="J26" s="30">
        <v>0.44095779013064285</v>
      </c>
      <c r="K26" s="73">
        <v>74.275750756553478</v>
      </c>
      <c r="L26" s="73">
        <v>59.367665171898167</v>
      </c>
      <c r="M26" s="60"/>
      <c r="N26" s="39">
        <v>4448.5249999999996</v>
      </c>
      <c r="O26" s="39">
        <v>4594.6210000000001</v>
      </c>
      <c r="P26" s="89">
        <v>4659.080078125</v>
      </c>
      <c r="Q26" s="39"/>
      <c r="R26" s="63">
        <v>0.53326505790314982</v>
      </c>
      <c r="S26" s="39">
        <f t="shared" si="0"/>
        <v>24.845246076367399</v>
      </c>
      <c r="T26" s="39">
        <f t="shared" si="1"/>
        <v>18.453993050535033</v>
      </c>
      <c r="U26" s="39"/>
      <c r="V26" s="34">
        <v>10</v>
      </c>
      <c r="W26" s="34"/>
    </row>
    <row r="27" spans="1:23" s="44" customFormat="1" x14ac:dyDescent="0.2">
      <c r="A27" s="32">
        <v>148</v>
      </c>
      <c r="B27" s="32" t="s">
        <v>164</v>
      </c>
      <c r="C27" s="34" t="s">
        <v>165</v>
      </c>
      <c r="D27" s="34" t="s">
        <v>46</v>
      </c>
      <c r="E27" s="34" t="s">
        <v>162</v>
      </c>
      <c r="F27" s="34" t="s">
        <v>166</v>
      </c>
      <c r="G27" s="42" t="s">
        <v>167</v>
      </c>
      <c r="H27" s="91">
        <v>0.53344196081161499</v>
      </c>
      <c r="I27" s="35"/>
      <c r="J27" s="62">
        <v>0.62873884835427574</v>
      </c>
      <c r="K27" s="71">
        <v>93.457419845728992</v>
      </c>
      <c r="L27" s="71">
        <v>67.275434031042209</v>
      </c>
      <c r="M27" s="60"/>
      <c r="N27" s="89">
        <v>14009.4130859375</v>
      </c>
      <c r="O27" s="89">
        <v>14452.54296875</v>
      </c>
      <c r="P27" s="89">
        <v>14899.994140625</v>
      </c>
      <c r="Q27" s="39"/>
      <c r="R27" s="64">
        <v>5.7434977211440907</v>
      </c>
      <c r="S27" s="39">
        <f t="shared" si="0"/>
        <v>855.78082391739986</v>
      </c>
      <c r="T27" s="39">
        <f t="shared" si="1"/>
        <v>799.79067756772315</v>
      </c>
      <c r="U27" s="39"/>
      <c r="V27" s="34">
        <v>10</v>
      </c>
      <c r="W27" s="34"/>
    </row>
    <row r="28" spans="1:23" s="44" customFormat="1" x14ac:dyDescent="0.2">
      <c r="A28" s="32">
        <v>148</v>
      </c>
      <c r="B28" s="32" t="s">
        <v>164</v>
      </c>
      <c r="C28" s="34" t="s">
        <v>165</v>
      </c>
      <c r="D28" s="34" t="s">
        <v>46</v>
      </c>
      <c r="E28" s="34" t="s">
        <v>162</v>
      </c>
      <c r="F28" s="34" t="s">
        <v>166</v>
      </c>
      <c r="G28" s="42" t="s">
        <v>168</v>
      </c>
      <c r="H28" s="91">
        <v>0.53344196081161499</v>
      </c>
      <c r="I28" s="35"/>
      <c r="J28" s="62">
        <v>0.59118818815111274</v>
      </c>
      <c r="K28" s="71">
        <v>91.439247721052837</v>
      </c>
      <c r="L28" s="71">
        <v>64.653658345332005</v>
      </c>
      <c r="M28" s="60"/>
      <c r="N28" s="89">
        <v>14009.4130859375</v>
      </c>
      <c r="O28" s="89">
        <v>14452.54296875</v>
      </c>
      <c r="P28" s="89">
        <v>14899.994140625</v>
      </c>
      <c r="Q28" s="39"/>
      <c r="R28" s="64">
        <v>9.5732426382493205</v>
      </c>
      <c r="S28" s="39">
        <f t="shared" si="0"/>
        <v>1426.4125921669629</v>
      </c>
      <c r="T28" s="39">
        <f t="shared" si="1"/>
        <v>1304.3009436758405</v>
      </c>
      <c r="U28" s="39"/>
      <c r="V28" s="34">
        <v>10</v>
      </c>
      <c r="W28" s="34"/>
    </row>
    <row r="29" spans="1:23" s="44" customFormat="1" x14ac:dyDescent="0.2">
      <c r="A29" s="32">
        <v>148</v>
      </c>
      <c r="B29" s="32" t="s">
        <v>164</v>
      </c>
      <c r="C29" s="34" t="s">
        <v>165</v>
      </c>
      <c r="D29" s="34" t="s">
        <v>46</v>
      </c>
      <c r="E29" s="34" t="s">
        <v>162</v>
      </c>
      <c r="F29" s="34" t="s">
        <v>166</v>
      </c>
      <c r="G29" s="42" t="s">
        <v>169</v>
      </c>
      <c r="H29" s="91">
        <v>0.53344196081161499</v>
      </c>
      <c r="I29" s="35"/>
      <c r="J29" s="62">
        <v>0.50408210157669497</v>
      </c>
      <c r="K29" s="71">
        <v>85.382725527475571</v>
      </c>
      <c r="L29" s="71">
        <v>59.037949241206292</v>
      </c>
      <c r="M29" s="60"/>
      <c r="N29" s="89">
        <v>14009.4130859375</v>
      </c>
      <c r="O29" s="89">
        <v>14452.54296875</v>
      </c>
      <c r="P29" s="89">
        <v>14899.994140625</v>
      </c>
      <c r="Q29" s="39"/>
      <c r="R29" s="64">
        <v>1.1090738881928524</v>
      </c>
      <c r="S29" s="39">
        <f t="shared" si="0"/>
        <v>165.25194435593687</v>
      </c>
      <c r="T29" s="39">
        <f t="shared" si="1"/>
        <v>141.09661407824623</v>
      </c>
      <c r="U29" s="39"/>
      <c r="V29" s="34">
        <v>10</v>
      </c>
      <c r="W29" s="34"/>
    </row>
    <row r="30" spans="1:23" s="44" customFormat="1" x14ac:dyDescent="0.2">
      <c r="A30" s="32">
        <v>148</v>
      </c>
      <c r="B30" s="32" t="s">
        <v>164</v>
      </c>
      <c r="C30" s="34" t="s">
        <v>165</v>
      </c>
      <c r="D30" s="34" t="s">
        <v>46</v>
      </c>
      <c r="E30" s="34" t="s">
        <v>162</v>
      </c>
      <c r="F30" s="34" t="s">
        <v>166</v>
      </c>
      <c r="G30" s="42" t="s">
        <v>170</v>
      </c>
      <c r="H30" s="91">
        <v>0.53344196081161499</v>
      </c>
      <c r="I30" s="35"/>
      <c r="J30" s="62">
        <v>0.66216867819805003</v>
      </c>
      <c r="K30" s="71">
        <v>95.592933035975932</v>
      </c>
      <c r="L30" s="71">
        <v>69.269626652092143</v>
      </c>
      <c r="M30" s="60"/>
      <c r="N30" s="89">
        <v>14009.4130859375</v>
      </c>
      <c r="O30" s="89">
        <v>14452.54296875</v>
      </c>
      <c r="P30" s="89">
        <v>14899.994140625</v>
      </c>
      <c r="Q30" s="39"/>
      <c r="R30" s="64">
        <v>10.148566498057283</v>
      </c>
      <c r="S30" s="39">
        <f t="shared" si="0"/>
        <v>1512.135813567967</v>
      </c>
      <c r="T30" s="39">
        <f t="shared" si="1"/>
        <v>1445.4949756770366</v>
      </c>
      <c r="U30" s="39"/>
      <c r="V30" s="34">
        <v>10</v>
      </c>
      <c r="W30" s="34"/>
    </row>
    <row r="31" spans="1:23" s="44" customFormat="1" x14ac:dyDescent="0.2">
      <c r="A31" s="32">
        <v>148</v>
      </c>
      <c r="B31" s="32" t="s">
        <v>164</v>
      </c>
      <c r="C31" s="34" t="s">
        <v>165</v>
      </c>
      <c r="D31" s="34" t="s">
        <v>46</v>
      </c>
      <c r="E31" s="34" t="s">
        <v>162</v>
      </c>
      <c r="F31" s="34" t="s">
        <v>166</v>
      </c>
      <c r="G31" s="42" t="s">
        <v>171</v>
      </c>
      <c r="H31" s="91">
        <v>0.53344196081161499</v>
      </c>
      <c r="I31" s="35"/>
      <c r="J31" s="62">
        <v>0.60059785630882456</v>
      </c>
      <c r="K31" s="71">
        <v>93.198413731939795</v>
      </c>
      <c r="L31" s="71">
        <v>64.442926897477363</v>
      </c>
      <c r="M31" s="60"/>
      <c r="N31" s="89">
        <v>14009.4130859375</v>
      </c>
      <c r="O31" s="89">
        <v>14452.54296875</v>
      </c>
      <c r="P31" s="89">
        <v>14899.994140625</v>
      </c>
      <c r="Q31" s="39"/>
      <c r="R31" s="64">
        <v>3.426301748814411</v>
      </c>
      <c r="S31" s="39">
        <f t="shared" si="0"/>
        <v>510.51875981347911</v>
      </c>
      <c r="T31" s="39">
        <f t="shared" si="1"/>
        <v>475.79538595013429</v>
      </c>
      <c r="U31" s="39"/>
      <c r="V31" s="34">
        <v>10</v>
      </c>
      <c r="W31" s="34"/>
    </row>
    <row r="32" spans="1:23" s="44" customFormat="1" x14ac:dyDescent="0.2">
      <c r="A32" s="32">
        <v>148</v>
      </c>
      <c r="B32" s="32" t="s">
        <v>164</v>
      </c>
      <c r="C32" s="34" t="s">
        <v>165</v>
      </c>
      <c r="D32" s="34" t="s">
        <v>46</v>
      </c>
      <c r="E32" s="34" t="s">
        <v>162</v>
      </c>
      <c r="F32" s="34" t="s">
        <v>166</v>
      </c>
      <c r="G32" s="42" t="s">
        <v>172</v>
      </c>
      <c r="H32" s="91">
        <v>0.53344196081161499</v>
      </c>
      <c r="I32" s="35"/>
      <c r="J32" s="62">
        <v>0.6235061359069386</v>
      </c>
      <c r="K32" s="71">
        <v>91.222115989736494</v>
      </c>
      <c r="L32" s="71">
        <v>68.350325920645162</v>
      </c>
      <c r="M32" s="60"/>
      <c r="N32" s="89">
        <v>14009.4130859375</v>
      </c>
      <c r="O32" s="89">
        <v>14452.54296875</v>
      </c>
      <c r="P32" s="89">
        <v>14899.994140625</v>
      </c>
      <c r="Q32" s="39"/>
      <c r="R32" s="64">
        <v>7.7060739884120624</v>
      </c>
      <c r="S32" s="39">
        <f t="shared" si="0"/>
        <v>1148.2045727456245</v>
      </c>
      <c r="T32" s="39">
        <f t="shared" si="1"/>
        <v>1047.416507149472</v>
      </c>
      <c r="U32" s="39"/>
      <c r="V32" s="34">
        <v>10</v>
      </c>
      <c r="W32" s="34"/>
    </row>
    <row r="33" spans="1:23" s="44" customFormat="1" x14ac:dyDescent="0.2">
      <c r="A33" s="32">
        <v>148</v>
      </c>
      <c r="B33" s="32" t="s">
        <v>164</v>
      </c>
      <c r="C33" s="34" t="s">
        <v>165</v>
      </c>
      <c r="D33" s="34" t="s">
        <v>46</v>
      </c>
      <c r="E33" s="34" t="s">
        <v>162</v>
      </c>
      <c r="F33" s="34" t="s">
        <v>166</v>
      </c>
      <c r="G33" s="42" t="s">
        <v>173</v>
      </c>
      <c r="H33" s="91">
        <v>0.53344196081161499</v>
      </c>
      <c r="I33" s="35"/>
      <c r="J33" s="62">
        <v>0.5829380297069382</v>
      </c>
      <c r="K33" s="71">
        <v>90.064346084628795</v>
      </c>
      <c r="L33" s="71">
        <v>64.724616904360971</v>
      </c>
      <c r="M33" s="60"/>
      <c r="N33" s="89">
        <v>14009.4130859375</v>
      </c>
      <c r="O33" s="89">
        <v>14452.54296875</v>
      </c>
      <c r="P33" s="89">
        <v>14899.994140625</v>
      </c>
      <c r="Q33" s="39"/>
      <c r="R33" s="64">
        <v>1.1225310661588439</v>
      </c>
      <c r="S33" s="39">
        <f t="shared" si="0"/>
        <v>167.2570630843631</v>
      </c>
      <c r="T33" s="39">
        <f t="shared" si="1"/>
        <v>150.6389801472867</v>
      </c>
      <c r="U33" s="39"/>
      <c r="V33" s="34">
        <v>10</v>
      </c>
      <c r="W33" s="34"/>
    </row>
    <row r="34" spans="1:23" s="44" customFormat="1" x14ac:dyDescent="0.2">
      <c r="A34" s="32">
        <v>148</v>
      </c>
      <c r="B34" s="32" t="s">
        <v>164</v>
      </c>
      <c r="C34" s="34" t="s">
        <v>165</v>
      </c>
      <c r="D34" s="34" t="s">
        <v>46</v>
      </c>
      <c r="E34" s="34" t="s">
        <v>162</v>
      </c>
      <c r="F34" s="34" t="s">
        <v>166</v>
      </c>
      <c r="G34" s="42" t="s">
        <v>174</v>
      </c>
      <c r="H34" s="91">
        <v>0.53344196081161499</v>
      </c>
      <c r="I34" s="35"/>
      <c r="J34" s="62">
        <v>0.60844835528984798</v>
      </c>
      <c r="K34" s="71">
        <v>92.503982926942996</v>
      </c>
      <c r="L34" s="71">
        <v>65.775368372017368</v>
      </c>
      <c r="M34" s="60"/>
      <c r="N34" s="89">
        <v>14009.4130859375</v>
      </c>
      <c r="O34" s="89">
        <v>14452.54296875</v>
      </c>
      <c r="P34" s="89">
        <v>14899.994140625</v>
      </c>
      <c r="Q34" s="39"/>
      <c r="R34" s="65">
        <v>2.4155194689839385</v>
      </c>
      <c r="S34" s="39">
        <f t="shared" si="0"/>
        <v>359.91225934426296</v>
      </c>
      <c r="T34" s="39">
        <f t="shared" si="1"/>
        <v>332.93317493579178</v>
      </c>
      <c r="U34" s="39"/>
      <c r="V34" s="34">
        <v>10</v>
      </c>
      <c r="W34" s="34"/>
    </row>
    <row r="35" spans="1:23" s="44" customFormat="1" x14ac:dyDescent="0.2">
      <c r="A35" s="32">
        <v>148</v>
      </c>
      <c r="B35" s="32" t="s">
        <v>164</v>
      </c>
      <c r="C35" s="34" t="s">
        <v>165</v>
      </c>
      <c r="D35" s="34" t="s">
        <v>46</v>
      </c>
      <c r="E35" s="34" t="s">
        <v>162</v>
      </c>
      <c r="F35" s="34" t="s">
        <v>166</v>
      </c>
      <c r="G35" s="42" t="s">
        <v>181</v>
      </c>
      <c r="H35" s="91">
        <v>0.53344196081161499</v>
      </c>
      <c r="I35" s="35"/>
      <c r="J35" s="30">
        <v>0.58343864130622403</v>
      </c>
      <c r="K35" s="72">
        <v>90.149632321277565</v>
      </c>
      <c r="L35" s="72">
        <v>64.718915239382284</v>
      </c>
      <c r="M35" s="60"/>
      <c r="N35" s="89">
        <v>14009.4130859375</v>
      </c>
      <c r="O35" s="89">
        <v>14452.54296875</v>
      </c>
      <c r="P35" s="89">
        <v>14899.994140625</v>
      </c>
      <c r="Q35" s="39"/>
      <c r="R35" s="65">
        <v>2.5428520307870892</v>
      </c>
      <c r="S35" s="39">
        <f t="shared" si="0"/>
        <v>378.8848035920401</v>
      </c>
      <c r="T35" s="39">
        <f t="shared" si="1"/>
        <v>341.5632573594188</v>
      </c>
      <c r="U35" s="39"/>
      <c r="V35" s="34">
        <v>10</v>
      </c>
      <c r="W35" s="34"/>
    </row>
    <row r="36" spans="1:23" s="44" customFormat="1" x14ac:dyDescent="0.2">
      <c r="A36" s="32">
        <v>148</v>
      </c>
      <c r="B36" s="32" t="s">
        <v>164</v>
      </c>
      <c r="C36" s="34" t="s">
        <v>165</v>
      </c>
      <c r="D36" s="34" t="s">
        <v>46</v>
      </c>
      <c r="E36" s="34" t="s">
        <v>162</v>
      </c>
      <c r="F36" s="34" t="s">
        <v>166</v>
      </c>
      <c r="G36" s="42" t="s">
        <v>182</v>
      </c>
      <c r="H36" s="91">
        <v>0.53344196081161499</v>
      </c>
      <c r="I36" s="35"/>
      <c r="J36" s="30">
        <v>0.39590000977457751</v>
      </c>
      <c r="K36" s="72">
        <v>73.665729499046662</v>
      </c>
      <c r="L36" s="72">
        <v>53.742766475922977</v>
      </c>
      <c r="M36" s="60"/>
      <c r="N36" s="89">
        <v>14009.4130859375</v>
      </c>
      <c r="O36" s="89">
        <v>14452.54296875</v>
      </c>
      <c r="P36" s="89">
        <v>14899.994140625</v>
      </c>
      <c r="Q36" s="39"/>
      <c r="R36" s="65">
        <v>2.7886525546124568</v>
      </c>
      <c r="S36" s="39">
        <f t="shared" si="0"/>
        <v>415.50906723964545</v>
      </c>
      <c r="T36" s="39">
        <f t="shared" si="1"/>
        <v>306.08778551676915</v>
      </c>
      <c r="U36" s="39"/>
      <c r="V36" s="34">
        <v>10</v>
      </c>
      <c r="W36" s="34"/>
    </row>
    <row r="37" spans="1:23" s="44" customFormat="1" x14ac:dyDescent="0.2">
      <c r="A37" s="32">
        <v>148</v>
      </c>
      <c r="B37" s="32" t="s">
        <v>164</v>
      </c>
      <c r="C37" s="34" t="s">
        <v>165</v>
      </c>
      <c r="D37" s="34" t="s">
        <v>46</v>
      </c>
      <c r="E37" s="34" t="s">
        <v>162</v>
      </c>
      <c r="F37" s="34" t="s">
        <v>166</v>
      </c>
      <c r="G37" s="42" t="s">
        <v>183</v>
      </c>
      <c r="H37" s="91">
        <v>0.53344196081161499</v>
      </c>
      <c r="I37" s="35"/>
      <c r="J37" s="30">
        <v>0.5437052527486822</v>
      </c>
      <c r="K37" s="72">
        <v>90.488503411887706</v>
      </c>
      <c r="L37" s="72">
        <v>60.085561397101664</v>
      </c>
      <c r="M37" s="60"/>
      <c r="N37" s="89">
        <v>14009.4130859375</v>
      </c>
      <c r="O37" s="89">
        <v>14452.54296875</v>
      </c>
      <c r="P37" s="89">
        <v>14899.994140625</v>
      </c>
      <c r="Q37" s="39"/>
      <c r="R37" s="65">
        <v>5.2084359602129755</v>
      </c>
      <c r="S37" s="39">
        <f t="shared" si="0"/>
        <v>776.05665288993873</v>
      </c>
      <c r="T37" s="39">
        <f t="shared" si="1"/>
        <v>702.2420508284938</v>
      </c>
      <c r="U37" s="39"/>
      <c r="V37" s="34">
        <v>10</v>
      </c>
      <c r="W37" s="34"/>
    </row>
    <row r="38" spans="1:23" s="44" customFormat="1" x14ac:dyDescent="0.2">
      <c r="A38" s="32">
        <v>148</v>
      </c>
      <c r="B38" s="32" t="s">
        <v>164</v>
      </c>
      <c r="C38" s="34" t="s">
        <v>165</v>
      </c>
      <c r="D38" s="34" t="s">
        <v>46</v>
      </c>
      <c r="E38" s="34" t="s">
        <v>162</v>
      </c>
      <c r="F38" s="34" t="s">
        <v>166</v>
      </c>
      <c r="G38" s="42" t="s">
        <v>184</v>
      </c>
      <c r="H38" s="91">
        <v>0.53344196081161499</v>
      </c>
      <c r="I38" s="35"/>
      <c r="J38" s="30">
        <v>0.46938233378307487</v>
      </c>
      <c r="K38" s="72">
        <v>79.081692884857659</v>
      </c>
      <c r="L38" s="72">
        <v>59.354107968640982</v>
      </c>
      <c r="M38" s="60"/>
      <c r="N38" s="89">
        <v>14009.4130859375</v>
      </c>
      <c r="O38" s="89">
        <v>14452.54296875</v>
      </c>
      <c r="P38" s="89">
        <v>14899.994140625</v>
      </c>
      <c r="Q38" s="39"/>
      <c r="R38" s="65">
        <v>2.0967887214017948</v>
      </c>
      <c r="S38" s="39">
        <f t="shared" si="0"/>
        <v>312.42139663015325</v>
      </c>
      <c r="T38" s="39">
        <f t="shared" si="1"/>
        <v>247.06812938964083</v>
      </c>
      <c r="U38" s="39"/>
      <c r="V38" s="34">
        <v>10</v>
      </c>
      <c r="W38" s="34"/>
    </row>
    <row r="39" spans="1:23" s="44" customFormat="1" x14ac:dyDescent="0.2">
      <c r="A39" s="32">
        <v>148</v>
      </c>
      <c r="B39" s="32" t="s">
        <v>164</v>
      </c>
      <c r="C39" s="34" t="s">
        <v>165</v>
      </c>
      <c r="D39" s="34" t="s">
        <v>46</v>
      </c>
      <c r="E39" s="34" t="s">
        <v>162</v>
      </c>
      <c r="F39" s="34" t="s">
        <v>166</v>
      </c>
      <c r="G39" s="42" t="s">
        <v>185</v>
      </c>
      <c r="H39" s="91">
        <v>0.53344196081161499</v>
      </c>
      <c r="I39" s="35"/>
      <c r="J39" s="30">
        <v>0.43029284164930409</v>
      </c>
      <c r="K39" s="72">
        <v>76.301894186643793</v>
      </c>
      <c r="L39" s="72">
        <v>56.393467847174939</v>
      </c>
      <c r="M39" s="60"/>
      <c r="N39" s="89">
        <v>14009.4130859375</v>
      </c>
      <c r="O39" s="89">
        <v>14452.54296875</v>
      </c>
      <c r="P39" s="89">
        <v>14899.994140625</v>
      </c>
      <c r="Q39" s="39"/>
      <c r="R39" s="65">
        <v>31.123004582055273</v>
      </c>
      <c r="S39" s="39">
        <f t="shared" si="0"/>
        <v>4637.325859112686</v>
      </c>
      <c r="T39" s="39">
        <f t="shared" si="1"/>
        <v>3538.3674701100317</v>
      </c>
      <c r="U39" s="39"/>
      <c r="V39" s="34">
        <v>10</v>
      </c>
      <c r="W39" s="34"/>
    </row>
    <row r="40" spans="1:23" s="44" customFormat="1" x14ac:dyDescent="0.2">
      <c r="A40" s="32">
        <v>148</v>
      </c>
      <c r="B40" s="32" t="s">
        <v>164</v>
      </c>
      <c r="C40" s="34" t="s">
        <v>165</v>
      </c>
      <c r="D40" s="34" t="s">
        <v>46</v>
      </c>
      <c r="E40" s="34" t="s">
        <v>162</v>
      </c>
      <c r="F40" s="34" t="s">
        <v>166</v>
      </c>
      <c r="G40" s="42" t="s">
        <v>175</v>
      </c>
      <c r="H40" s="91">
        <v>0.53344196081161499</v>
      </c>
      <c r="I40" s="35"/>
      <c r="J40" s="30">
        <v>0.61175148359705567</v>
      </c>
      <c r="K40" s="72">
        <v>90.328077215865562</v>
      </c>
      <c r="L40" s="72">
        <v>67.725507112821106</v>
      </c>
      <c r="M40" s="60"/>
      <c r="N40" s="89">
        <v>14009.4130859375</v>
      </c>
      <c r="O40" s="89">
        <v>14452.54296875</v>
      </c>
      <c r="P40" s="89">
        <v>14899.994140625</v>
      </c>
      <c r="Q40" s="39"/>
      <c r="R40" s="65">
        <v>1.7350988214844438</v>
      </c>
      <c r="S40" s="39">
        <f t="shared" si="0"/>
        <v>258.52962273523559</v>
      </c>
      <c r="T40" s="39">
        <f t="shared" si="1"/>
        <v>233.52483725016955</v>
      </c>
      <c r="U40" s="39"/>
      <c r="V40" s="34">
        <v>10</v>
      </c>
      <c r="W40" s="34"/>
    </row>
    <row r="41" spans="1:23" s="44" customFormat="1" x14ac:dyDescent="0.2">
      <c r="A41" s="32">
        <v>148</v>
      </c>
      <c r="B41" s="32" t="s">
        <v>164</v>
      </c>
      <c r="C41" s="34" t="s">
        <v>165</v>
      </c>
      <c r="D41" s="34" t="s">
        <v>46</v>
      </c>
      <c r="E41" s="34" t="s">
        <v>162</v>
      </c>
      <c r="F41" s="34" t="s">
        <v>166</v>
      </c>
      <c r="G41" s="42" t="s">
        <v>176</v>
      </c>
      <c r="H41" s="91">
        <v>0.53344196081161499</v>
      </c>
      <c r="I41" s="35"/>
      <c r="J41" s="30">
        <v>0.70012162882080864</v>
      </c>
      <c r="K41" s="72">
        <v>98.564524901018331</v>
      </c>
      <c r="L41" s="72">
        <v>71.031806780775668</v>
      </c>
      <c r="M41" s="60"/>
      <c r="N41" s="89">
        <v>14009.4130859375</v>
      </c>
      <c r="O41" s="89">
        <v>14452.54296875</v>
      </c>
      <c r="P41" s="89">
        <v>14899.994140625</v>
      </c>
      <c r="Q41" s="39"/>
      <c r="R41" s="65">
        <v>1.1609028030066229</v>
      </c>
      <c r="S41" s="39">
        <f t="shared" si="0"/>
        <v>172.97444962633818</v>
      </c>
      <c r="T41" s="39">
        <f t="shared" si="1"/>
        <v>170.49144447435151</v>
      </c>
      <c r="U41" s="39"/>
      <c r="V41" s="34">
        <v>10</v>
      </c>
      <c r="W41" s="34"/>
    </row>
    <row r="42" spans="1:23" s="44" customFormat="1" x14ac:dyDescent="0.2">
      <c r="A42" s="32">
        <v>148</v>
      </c>
      <c r="B42" s="32" t="s">
        <v>164</v>
      </c>
      <c r="C42" s="34" t="s">
        <v>165</v>
      </c>
      <c r="D42" s="34" t="s">
        <v>46</v>
      </c>
      <c r="E42" s="34" t="s">
        <v>162</v>
      </c>
      <c r="F42" s="34" t="s">
        <v>166</v>
      </c>
      <c r="G42" s="42" t="s">
        <v>186</v>
      </c>
      <c r="H42" s="91">
        <v>0.53344196081161499</v>
      </c>
      <c r="I42" s="35"/>
      <c r="J42" s="30">
        <v>0.392860322803262</v>
      </c>
      <c r="K42" s="72">
        <v>73.197545673569849</v>
      </c>
      <c r="L42" s="72">
        <v>53.671242551663298</v>
      </c>
      <c r="M42" s="60"/>
      <c r="N42" s="89">
        <v>14009.4130859375</v>
      </c>
      <c r="O42" s="89">
        <v>14452.54296875</v>
      </c>
      <c r="P42" s="89">
        <v>14899.994140625</v>
      </c>
      <c r="Q42" s="39"/>
      <c r="R42" s="65">
        <v>1.8931089915754884</v>
      </c>
      <c r="S42" s="39">
        <f t="shared" ref="S42:S73" si="2">P42*(R42/100)</f>
        <v>282.07312882039281</v>
      </c>
      <c r="T42" s="39">
        <f t="shared" ref="T42:T73" si="3">S42*(K42/100)</f>
        <v>206.47060730117457</v>
      </c>
      <c r="U42" s="39"/>
      <c r="V42" s="34">
        <v>10</v>
      </c>
      <c r="W42" s="34"/>
    </row>
    <row r="43" spans="1:23" s="44" customFormat="1" x14ac:dyDescent="0.2">
      <c r="A43" s="32">
        <v>148</v>
      </c>
      <c r="B43" s="32" t="s">
        <v>164</v>
      </c>
      <c r="C43" s="34" t="s">
        <v>165</v>
      </c>
      <c r="D43" s="34" t="s">
        <v>46</v>
      </c>
      <c r="E43" s="34" t="s">
        <v>162</v>
      </c>
      <c r="F43" s="34" t="s">
        <v>166</v>
      </c>
      <c r="G43" s="42" t="s">
        <v>177</v>
      </c>
      <c r="H43" s="91">
        <v>0.53344196081161499</v>
      </c>
      <c r="I43" s="35"/>
      <c r="J43" s="30">
        <v>0.45601222966571509</v>
      </c>
      <c r="K43" s="72">
        <v>78.343775762692985</v>
      </c>
      <c r="L43" s="72">
        <v>58.206567812993583</v>
      </c>
      <c r="M43" s="60"/>
      <c r="N43" s="89">
        <v>14009.4130859375</v>
      </c>
      <c r="O43" s="89">
        <v>14452.54296875</v>
      </c>
      <c r="P43" s="89">
        <v>14899.994140625</v>
      </c>
      <c r="Q43" s="39"/>
      <c r="R43" s="65">
        <v>3.9314605274870122</v>
      </c>
      <c r="S43" s="39">
        <f t="shared" si="2"/>
        <v>585.78738823654953</v>
      </c>
      <c r="T43" s="39">
        <f t="shared" si="3"/>
        <v>458.92795788617809</v>
      </c>
      <c r="U43" s="39"/>
      <c r="V43" s="34">
        <v>10</v>
      </c>
      <c r="W43" s="34"/>
    </row>
    <row r="44" spans="1:23" s="44" customFormat="1" x14ac:dyDescent="0.2">
      <c r="A44" s="32">
        <v>148</v>
      </c>
      <c r="B44" s="32" t="s">
        <v>164</v>
      </c>
      <c r="C44" s="34" t="s">
        <v>165</v>
      </c>
      <c r="D44" s="34" t="s">
        <v>46</v>
      </c>
      <c r="E44" s="34" t="s">
        <v>162</v>
      </c>
      <c r="F44" s="34" t="s">
        <v>166</v>
      </c>
      <c r="G44" s="42" t="s">
        <v>178</v>
      </c>
      <c r="H44" s="91">
        <v>0.53344196081161499</v>
      </c>
      <c r="I44" s="35"/>
      <c r="J44" s="30">
        <v>0.71327043192488915</v>
      </c>
      <c r="K44" s="72">
        <v>100</v>
      </c>
      <c r="L44" s="72">
        <v>71.327043192488929</v>
      </c>
      <c r="M44" s="60"/>
      <c r="N44" s="89">
        <v>14009.4130859375</v>
      </c>
      <c r="O44" s="89">
        <v>14452.54296875</v>
      </c>
      <c r="P44" s="89">
        <v>14899.994140625</v>
      </c>
      <c r="Q44" s="39"/>
      <c r="R44" s="65">
        <v>0.70563107411798787</v>
      </c>
      <c r="S44" s="39">
        <f t="shared" si="2"/>
        <v>105.13898869800944</v>
      </c>
      <c r="T44" s="39">
        <f t="shared" si="3"/>
        <v>105.13898869800944</v>
      </c>
      <c r="U44" s="39"/>
      <c r="V44" s="34">
        <v>10</v>
      </c>
      <c r="W44" s="34"/>
    </row>
    <row r="45" spans="1:23" s="44" customFormat="1" x14ac:dyDescent="0.2">
      <c r="A45" s="32">
        <v>148</v>
      </c>
      <c r="B45" s="32" t="s">
        <v>164</v>
      </c>
      <c r="C45" s="34" t="s">
        <v>165</v>
      </c>
      <c r="D45" s="34" t="s">
        <v>46</v>
      </c>
      <c r="E45" s="34" t="s">
        <v>162</v>
      </c>
      <c r="F45" s="34" t="s">
        <v>166</v>
      </c>
      <c r="G45" s="42" t="s">
        <v>179</v>
      </c>
      <c r="H45" s="91">
        <v>0.53344196081161499</v>
      </c>
      <c r="I45" s="35"/>
      <c r="J45" s="30">
        <v>0.50705291899132399</v>
      </c>
      <c r="K45" s="72">
        <v>85.580222552850344</v>
      </c>
      <c r="L45" s="72">
        <v>59.248843233399143</v>
      </c>
      <c r="M45" s="60"/>
      <c r="N45" s="89">
        <v>14009.4130859375</v>
      </c>
      <c r="O45" s="89">
        <v>14452.54296875</v>
      </c>
      <c r="P45" s="89">
        <v>14899.994140625</v>
      </c>
      <c r="Q45" s="39"/>
      <c r="R45" s="65">
        <v>1.3598551400531784</v>
      </c>
      <c r="S45" s="39">
        <f t="shared" si="2"/>
        <v>202.61833618891146</v>
      </c>
      <c r="T45" s="39">
        <f t="shared" si="3"/>
        <v>173.40122304335296</v>
      </c>
      <c r="U45" s="39"/>
      <c r="V45" s="34">
        <v>10</v>
      </c>
      <c r="W45" s="34"/>
    </row>
    <row r="46" spans="1:23" s="44" customFormat="1" x14ac:dyDescent="0.2">
      <c r="A46" s="32">
        <v>148</v>
      </c>
      <c r="B46" s="32" t="s">
        <v>164</v>
      </c>
      <c r="C46" s="34" t="s">
        <v>165</v>
      </c>
      <c r="D46" s="34" t="s">
        <v>46</v>
      </c>
      <c r="E46" s="34" t="s">
        <v>162</v>
      </c>
      <c r="F46" s="34" t="s">
        <v>166</v>
      </c>
      <c r="G46" s="42" t="s">
        <v>187</v>
      </c>
      <c r="H46" s="91">
        <v>0.53344196081161499</v>
      </c>
      <c r="I46" s="35"/>
      <c r="J46" s="30">
        <v>0.51708599190759508</v>
      </c>
      <c r="K46" s="72">
        <v>84.617103929879974</v>
      </c>
      <c r="L46" s="72">
        <v>61.108920997354275</v>
      </c>
      <c r="M46" s="60"/>
      <c r="N46" s="89">
        <v>14009.4130859375</v>
      </c>
      <c r="O46" s="89">
        <v>14452.54296875</v>
      </c>
      <c r="P46" s="89">
        <v>14899.994140625</v>
      </c>
      <c r="Q46" s="39"/>
      <c r="R46" s="65">
        <v>3.170553902135957</v>
      </c>
      <c r="S46" s="39">
        <f t="shared" si="2"/>
        <v>472.41234564361491</v>
      </c>
      <c r="T46" s="39">
        <f t="shared" si="3"/>
        <v>399.74164549084145</v>
      </c>
      <c r="U46" s="39"/>
      <c r="V46" s="34">
        <v>10</v>
      </c>
      <c r="W46" s="34"/>
    </row>
    <row r="47" spans="1:23" s="44" customFormat="1" x14ac:dyDescent="0.2">
      <c r="A47" s="32">
        <v>148</v>
      </c>
      <c r="B47" s="32" t="s">
        <v>164</v>
      </c>
      <c r="C47" s="34" t="s">
        <v>165</v>
      </c>
      <c r="D47" s="34" t="s">
        <v>46</v>
      </c>
      <c r="E47" s="34" t="s">
        <v>162</v>
      </c>
      <c r="F47" s="34" t="s">
        <v>166</v>
      </c>
      <c r="G47" s="42" t="s">
        <v>188</v>
      </c>
      <c r="H47" s="91">
        <v>0.53344196081161499</v>
      </c>
      <c r="I47" s="35"/>
      <c r="J47" s="30">
        <v>0.4286443184309579</v>
      </c>
      <c r="K47" s="72">
        <v>71.500311312894411</v>
      </c>
      <c r="L47" s="72">
        <v>59.949993302148876</v>
      </c>
      <c r="M47" s="60"/>
      <c r="N47" s="89">
        <v>14009.4130859375</v>
      </c>
      <c r="O47" s="89">
        <v>14452.54296875</v>
      </c>
      <c r="P47" s="89">
        <v>14899.994140625</v>
      </c>
      <c r="Q47" s="39"/>
      <c r="R47" s="65">
        <v>0.67220589232034333</v>
      </c>
      <c r="S47" s="39">
        <f t="shared" si="2"/>
        <v>100.15863856866716</v>
      </c>
      <c r="T47" s="39">
        <f t="shared" si="3"/>
        <v>71.613738383353748</v>
      </c>
      <c r="U47" s="39"/>
      <c r="V47" s="34">
        <v>10</v>
      </c>
      <c r="W47" s="34"/>
    </row>
    <row r="48" spans="1:23" s="44" customFormat="1" x14ac:dyDescent="0.2">
      <c r="A48" s="32">
        <v>148</v>
      </c>
      <c r="B48" s="32" t="s">
        <v>164</v>
      </c>
      <c r="C48" s="34" t="s">
        <v>165</v>
      </c>
      <c r="D48" s="34" t="s">
        <v>46</v>
      </c>
      <c r="E48" s="34" t="s">
        <v>162</v>
      </c>
      <c r="F48" s="34" t="s">
        <v>166</v>
      </c>
      <c r="G48" s="42" t="s">
        <v>180</v>
      </c>
      <c r="H48" s="91">
        <v>0.53344196081161499</v>
      </c>
      <c r="I48" s="35"/>
      <c r="J48" s="30">
        <v>0.36218867775176422</v>
      </c>
      <c r="K48" s="72">
        <v>60.021205117071354</v>
      </c>
      <c r="L48" s="72">
        <v>60.343453125493774</v>
      </c>
      <c r="M48" s="60"/>
      <c r="N48" s="89">
        <v>14009.4130859375</v>
      </c>
      <c r="O48" s="89">
        <v>14452.54296875</v>
      </c>
      <c r="P48" s="89">
        <v>14899.994140625</v>
      </c>
      <c r="Q48" s="39"/>
      <c r="R48" s="65">
        <v>0.36664198073647647</v>
      </c>
      <c r="S48" s="39">
        <f t="shared" si="2"/>
        <v>54.629633646806433</v>
      </c>
      <c r="T48" s="39">
        <f t="shared" si="3"/>
        <v>32.789364465854312</v>
      </c>
      <c r="U48" s="39"/>
      <c r="V48" s="34">
        <v>10</v>
      </c>
      <c r="W48" s="34"/>
    </row>
    <row r="49" spans="1:23" s="44" customFormat="1" x14ac:dyDescent="0.2">
      <c r="A49" s="32">
        <v>384</v>
      </c>
      <c r="B49" s="32" t="s">
        <v>48</v>
      </c>
      <c r="C49" s="34" t="s">
        <v>49</v>
      </c>
      <c r="D49" s="34" t="s">
        <v>46</v>
      </c>
      <c r="E49" s="34" t="s">
        <v>41</v>
      </c>
      <c r="F49" s="34" t="s">
        <v>45</v>
      </c>
      <c r="G49" s="41" t="s">
        <v>85</v>
      </c>
      <c r="H49" s="91">
        <v>0.23587100207805634</v>
      </c>
      <c r="I49" s="35"/>
      <c r="J49" s="62">
        <v>0.15764658451596253</v>
      </c>
      <c r="K49" s="71">
        <v>32.664075826553912</v>
      </c>
      <c r="L49" s="71">
        <v>48.262986331854343</v>
      </c>
      <c r="M49" s="60"/>
      <c r="N49" s="89">
        <v>23695.919921875</v>
      </c>
      <c r="O49" s="89">
        <v>23695.919921875</v>
      </c>
      <c r="P49" s="89">
        <v>24294.75</v>
      </c>
      <c r="Q49" s="39"/>
      <c r="R49" s="63">
        <v>28.810030061130032</v>
      </c>
      <c r="S49" s="39">
        <f t="shared" si="2"/>
        <v>6999.3247782763883</v>
      </c>
      <c r="T49" s="39">
        <f t="shared" si="3"/>
        <v>2286.2647529229762</v>
      </c>
      <c r="U49" s="39"/>
      <c r="V49" s="34">
        <v>10</v>
      </c>
      <c r="W49" s="34"/>
    </row>
    <row r="50" spans="1:23" s="44" customFormat="1" x14ac:dyDescent="0.2">
      <c r="A50" s="32">
        <v>384</v>
      </c>
      <c r="B50" s="32" t="s">
        <v>48</v>
      </c>
      <c r="C50" s="34" t="s">
        <v>49</v>
      </c>
      <c r="D50" s="34" t="s">
        <v>46</v>
      </c>
      <c r="E50" s="34" t="s">
        <v>41</v>
      </c>
      <c r="F50" s="34" t="s">
        <v>45</v>
      </c>
      <c r="G50" s="41" t="s">
        <v>86</v>
      </c>
      <c r="H50" s="91">
        <v>0.23587100207805634</v>
      </c>
      <c r="I50" s="35"/>
      <c r="J50" s="62">
        <v>0.1580111656409085</v>
      </c>
      <c r="K50" s="71">
        <v>32.841851965885105</v>
      </c>
      <c r="L50" s="71">
        <v>48.112745226744408</v>
      </c>
      <c r="M50" s="60"/>
      <c r="N50" s="39">
        <v>23695.919000000002</v>
      </c>
      <c r="O50" s="89">
        <v>23695.919921875</v>
      </c>
      <c r="P50" s="89">
        <v>24294.75</v>
      </c>
      <c r="Q50" s="39"/>
      <c r="R50" s="63">
        <v>9.0923471568183363</v>
      </c>
      <c r="S50" s="39">
        <f t="shared" si="2"/>
        <v>2208.963010881123</v>
      </c>
      <c r="T50" s="39">
        <f t="shared" si="3"/>
        <v>725.46436201473693</v>
      </c>
      <c r="U50" s="39"/>
      <c r="V50" s="34">
        <v>10</v>
      </c>
      <c r="W50" s="34"/>
    </row>
    <row r="51" spans="1:23" s="44" customFormat="1" x14ac:dyDescent="0.2">
      <c r="A51" s="32">
        <v>384</v>
      </c>
      <c r="B51" s="32" t="s">
        <v>48</v>
      </c>
      <c r="C51" s="34" t="s">
        <v>49</v>
      </c>
      <c r="D51" s="34" t="s">
        <v>46</v>
      </c>
      <c r="E51" s="34" t="s">
        <v>41</v>
      </c>
      <c r="F51" s="34" t="s">
        <v>45</v>
      </c>
      <c r="G51" s="41" t="s">
        <v>87</v>
      </c>
      <c r="H51" s="91">
        <v>0.23587100207805634</v>
      </c>
      <c r="I51" s="35"/>
      <c r="J51" s="62">
        <v>0.26202494458337833</v>
      </c>
      <c r="K51" s="71">
        <v>51.415630170930726</v>
      </c>
      <c r="L51" s="71">
        <v>50.962118661636381</v>
      </c>
      <c r="M51" s="60"/>
      <c r="N51" s="39">
        <v>23695.919000000002</v>
      </c>
      <c r="O51" s="89">
        <v>23695.919921875</v>
      </c>
      <c r="P51" s="89">
        <v>24294.75</v>
      </c>
      <c r="Q51" s="39"/>
      <c r="R51" s="63">
        <v>7.2158534542975508</v>
      </c>
      <c r="S51" s="39">
        <f t="shared" si="2"/>
        <v>1753.0735570879542</v>
      </c>
      <c r="T51" s="39">
        <f t="shared" si="3"/>
        <v>901.35381673672271</v>
      </c>
      <c r="U51" s="39"/>
      <c r="V51" s="34">
        <v>10</v>
      </c>
      <c r="W51" s="34"/>
    </row>
    <row r="52" spans="1:23" s="44" customFormat="1" x14ac:dyDescent="0.2">
      <c r="A52" s="32">
        <v>384</v>
      </c>
      <c r="B52" s="32" t="s">
        <v>48</v>
      </c>
      <c r="C52" s="34" t="s">
        <v>49</v>
      </c>
      <c r="D52" s="34" t="s">
        <v>46</v>
      </c>
      <c r="E52" s="34" t="s">
        <v>41</v>
      </c>
      <c r="F52" s="34" t="s">
        <v>45</v>
      </c>
      <c r="G52" s="41" t="s">
        <v>88</v>
      </c>
      <c r="H52" s="91">
        <v>0.23587100207805634</v>
      </c>
      <c r="I52" s="35"/>
      <c r="J52" s="62">
        <v>0.20837249965454008</v>
      </c>
      <c r="K52" s="71">
        <v>42.07831890555908</v>
      </c>
      <c r="L52" s="71">
        <v>49.520157904172216</v>
      </c>
      <c r="M52" s="60"/>
      <c r="N52" s="39">
        <v>23695.919000000002</v>
      </c>
      <c r="O52" s="89">
        <v>23695.919921875</v>
      </c>
      <c r="P52" s="89">
        <v>24294.75</v>
      </c>
      <c r="Q52" s="39"/>
      <c r="R52" s="63">
        <v>16.018760255327578</v>
      </c>
      <c r="S52" s="39">
        <f t="shared" si="2"/>
        <v>3891.7177571311963</v>
      </c>
      <c r="T52" s="39">
        <f t="shared" si="3"/>
        <v>1637.569408749936</v>
      </c>
      <c r="U52" s="39"/>
      <c r="V52" s="34">
        <v>10</v>
      </c>
      <c r="W52" s="34"/>
    </row>
    <row r="53" spans="1:23" s="44" customFormat="1" x14ac:dyDescent="0.2">
      <c r="A53" s="32">
        <v>384</v>
      </c>
      <c r="B53" s="32" t="s">
        <v>48</v>
      </c>
      <c r="C53" s="34" t="s">
        <v>49</v>
      </c>
      <c r="D53" s="34" t="s">
        <v>46</v>
      </c>
      <c r="E53" s="34" t="s">
        <v>41</v>
      </c>
      <c r="F53" s="34" t="s">
        <v>45</v>
      </c>
      <c r="G53" s="41" t="s">
        <v>89</v>
      </c>
      <c r="H53" s="91">
        <v>0.23587100207805634</v>
      </c>
      <c r="I53" s="35"/>
      <c r="J53" s="62">
        <v>0.32674138025057664</v>
      </c>
      <c r="K53" s="71">
        <v>59.020039728499185</v>
      </c>
      <c r="L53" s="71">
        <v>55.361091207941357</v>
      </c>
      <c r="M53" s="60"/>
      <c r="N53" s="39">
        <v>23695.919000000002</v>
      </c>
      <c r="O53" s="89">
        <v>23695.919921875</v>
      </c>
      <c r="P53" s="89">
        <v>24294.75</v>
      </c>
      <c r="Q53" s="39"/>
      <c r="R53" s="63">
        <v>15.203586051093144</v>
      </c>
      <c r="S53" s="39">
        <f t="shared" si="2"/>
        <v>3693.6732221479515</v>
      </c>
      <c r="T53" s="39">
        <f t="shared" si="3"/>
        <v>2180.0074031526569</v>
      </c>
      <c r="U53" s="39"/>
      <c r="V53" s="34">
        <v>10</v>
      </c>
      <c r="W53" s="34"/>
    </row>
    <row r="54" spans="1:23" s="44" customFormat="1" x14ac:dyDescent="0.2">
      <c r="A54" s="32">
        <v>384</v>
      </c>
      <c r="B54" s="32" t="s">
        <v>48</v>
      </c>
      <c r="C54" s="34" t="s">
        <v>49</v>
      </c>
      <c r="D54" s="34" t="s">
        <v>46</v>
      </c>
      <c r="E54" s="34" t="s">
        <v>41</v>
      </c>
      <c r="F54" s="34" t="s">
        <v>45</v>
      </c>
      <c r="G54" s="41" t="s">
        <v>90</v>
      </c>
      <c r="H54" s="91">
        <v>0.23587100207805634</v>
      </c>
      <c r="I54" s="35"/>
      <c r="J54" s="62">
        <v>0.23975560574597787</v>
      </c>
      <c r="K54" s="71">
        <v>45.16794855533221</v>
      </c>
      <c r="L54" s="71">
        <v>53.080915431053825</v>
      </c>
      <c r="M54" s="60"/>
      <c r="N54" s="39">
        <v>23695.919000000002</v>
      </c>
      <c r="O54" s="89">
        <v>23695.919921875</v>
      </c>
      <c r="P54" s="89">
        <v>24294.75</v>
      </c>
      <c r="Q54" s="39"/>
      <c r="R54" s="63">
        <v>0.72612331234942895</v>
      </c>
      <c r="S54" s="39">
        <f t="shared" si="2"/>
        <v>176.40984342701287</v>
      </c>
      <c r="T54" s="39">
        <f t="shared" si="3"/>
        <v>79.680707325655277</v>
      </c>
      <c r="U54" s="39"/>
      <c r="V54" s="34">
        <v>10</v>
      </c>
      <c r="W54" s="34"/>
    </row>
    <row r="55" spans="1:23" s="44" customFormat="1" x14ac:dyDescent="0.2">
      <c r="A55" s="32">
        <v>384</v>
      </c>
      <c r="B55" s="32" t="s">
        <v>48</v>
      </c>
      <c r="C55" s="34" t="s">
        <v>49</v>
      </c>
      <c r="D55" s="34" t="s">
        <v>46</v>
      </c>
      <c r="E55" s="34" t="s">
        <v>41</v>
      </c>
      <c r="F55" s="34" t="s">
        <v>45</v>
      </c>
      <c r="G55" s="41" t="s">
        <v>91</v>
      </c>
      <c r="H55" s="91">
        <v>0.23587100207805634</v>
      </c>
      <c r="I55" s="35"/>
      <c r="J55" s="62">
        <v>0.29741730467684441</v>
      </c>
      <c r="K55" s="71">
        <v>57.45198439228907</v>
      </c>
      <c r="L55" s="71">
        <v>51.767977698741127</v>
      </c>
      <c r="M55" s="60"/>
      <c r="N55" s="39">
        <v>23695.919000000002</v>
      </c>
      <c r="O55" s="89">
        <v>23695.919921875</v>
      </c>
      <c r="P55" s="89">
        <v>24294.75</v>
      </c>
      <c r="Q55" s="39"/>
      <c r="R55" s="63">
        <v>22.858570560548298</v>
      </c>
      <c r="S55" s="39">
        <f t="shared" si="2"/>
        <v>5553.432571258807</v>
      </c>
      <c r="T55" s="39">
        <f t="shared" si="3"/>
        <v>3190.5572140759073</v>
      </c>
      <c r="U55" s="39"/>
      <c r="V55" s="34">
        <v>10</v>
      </c>
      <c r="W55" s="34"/>
    </row>
    <row r="56" spans="1:23" s="44" customFormat="1" x14ac:dyDescent="0.2">
      <c r="A56" s="32">
        <v>384</v>
      </c>
      <c r="B56" s="32" t="s">
        <v>48</v>
      </c>
      <c r="C56" s="34" t="s">
        <v>49</v>
      </c>
      <c r="D56" s="34" t="s">
        <v>46</v>
      </c>
      <c r="E56" s="34" t="s">
        <v>41</v>
      </c>
      <c r="F56" s="34" t="s">
        <v>45</v>
      </c>
      <c r="G56" s="41" t="s">
        <v>92</v>
      </c>
      <c r="H56" s="91">
        <v>0.23587100207805634</v>
      </c>
      <c r="I56" s="35"/>
      <c r="J56" s="62">
        <v>0.20602064140460186</v>
      </c>
      <c r="K56" s="71">
        <v>34.522939484264704</v>
      </c>
      <c r="L56" s="71">
        <v>59.676448321703454</v>
      </c>
      <c r="M56" s="60"/>
      <c r="N56" s="39">
        <v>23695.919000000002</v>
      </c>
      <c r="O56" s="89">
        <v>23695.919921875</v>
      </c>
      <c r="P56" s="89">
        <v>24294.75</v>
      </c>
      <c r="Q56" s="39"/>
      <c r="R56" s="63">
        <v>7.4729148431963488E-2</v>
      </c>
      <c r="S56" s="39">
        <f t="shared" si="2"/>
        <v>18.155259788674449</v>
      </c>
      <c r="T56" s="39">
        <f t="shared" si="3"/>
        <v>6.2677293500551237</v>
      </c>
      <c r="U56" s="39"/>
      <c r="V56" s="34">
        <v>10</v>
      </c>
      <c r="W56" s="34"/>
    </row>
    <row r="57" spans="1:23" s="44" customFormat="1" x14ac:dyDescent="0.2">
      <c r="A57" s="32">
        <v>231</v>
      </c>
      <c r="B57" s="32" t="s">
        <v>163</v>
      </c>
      <c r="C57" s="34" t="s">
        <v>152</v>
      </c>
      <c r="D57" s="34" t="s">
        <v>46</v>
      </c>
      <c r="E57" s="34" t="s">
        <v>162</v>
      </c>
      <c r="F57" s="33">
        <v>2016</v>
      </c>
      <c r="G57" s="41" t="s">
        <v>153</v>
      </c>
      <c r="H57" s="91">
        <v>0.48879027366638184</v>
      </c>
      <c r="I57" s="35"/>
      <c r="J57" s="62">
        <v>0.63245112440984919</v>
      </c>
      <c r="K57" s="71">
        <v>95.204097862922936</v>
      </c>
      <c r="L57" s="71">
        <v>66.431082128467494</v>
      </c>
      <c r="M57" s="60"/>
      <c r="N57" s="89">
        <v>102403.1953125</v>
      </c>
      <c r="O57" s="89">
        <v>102403.1953125</v>
      </c>
      <c r="P57" s="89">
        <v>104957.4375</v>
      </c>
      <c r="Q57" s="39"/>
      <c r="R57" s="64">
        <v>0.69226068229250803</v>
      </c>
      <c r="S57" s="39">
        <f t="shared" si="2"/>
        <v>726.57907295423263</v>
      </c>
      <c r="T57" s="39">
        <f t="shared" si="3"/>
        <v>691.73305166686589</v>
      </c>
      <c r="U57" s="39"/>
      <c r="V57" s="34">
        <v>10</v>
      </c>
      <c r="W57" s="34"/>
    </row>
    <row r="58" spans="1:23" s="44" customFormat="1" x14ac:dyDescent="0.2">
      <c r="A58" s="32">
        <v>231</v>
      </c>
      <c r="B58" s="32" t="s">
        <v>163</v>
      </c>
      <c r="C58" s="34" t="s">
        <v>152</v>
      </c>
      <c r="D58" s="34" t="s">
        <v>46</v>
      </c>
      <c r="E58" s="34" t="s">
        <v>162</v>
      </c>
      <c r="F58" s="33">
        <v>2016</v>
      </c>
      <c r="G58" s="41" t="s">
        <v>154</v>
      </c>
      <c r="H58" s="109">
        <v>0.48879027366638184</v>
      </c>
      <c r="I58" s="35"/>
      <c r="J58" s="62">
        <v>0.45095496773133925</v>
      </c>
      <c r="K58" s="71">
        <v>78.393892654978117</v>
      </c>
      <c r="L58" s="71">
        <v>57.524247420146835</v>
      </c>
      <c r="M58" s="60"/>
      <c r="N58" s="89">
        <v>102403.1953125</v>
      </c>
      <c r="O58" s="89">
        <v>102403.1953125</v>
      </c>
      <c r="P58" s="89">
        <v>104957.4375</v>
      </c>
      <c r="Q58" s="39"/>
      <c r="R58" s="64">
        <v>26.7689927230468</v>
      </c>
      <c r="S58" s="39">
        <f t="shared" si="2"/>
        <v>28096.048806671395</v>
      </c>
      <c r="T58" s="39">
        <f t="shared" si="3"/>
        <v>22025.586341792234</v>
      </c>
      <c r="U58" s="39"/>
      <c r="V58" s="34">
        <v>10</v>
      </c>
      <c r="W58" s="34"/>
    </row>
    <row r="59" spans="1:23" s="44" customFormat="1" x14ac:dyDescent="0.2">
      <c r="A59" s="32">
        <v>231</v>
      </c>
      <c r="B59" s="32" t="s">
        <v>163</v>
      </c>
      <c r="C59" s="34" t="s">
        <v>152</v>
      </c>
      <c r="D59" s="34" t="s">
        <v>46</v>
      </c>
      <c r="E59" s="34" t="s">
        <v>162</v>
      </c>
      <c r="F59" s="33">
        <v>2016</v>
      </c>
      <c r="G59" s="41" t="s">
        <v>155</v>
      </c>
      <c r="H59" s="109">
        <v>0.48879027366638184</v>
      </c>
      <c r="I59" s="35"/>
      <c r="J59" s="62">
        <v>0.25677447315904994</v>
      </c>
      <c r="K59" s="71">
        <v>49.731246877682189</v>
      </c>
      <c r="L59" s="71">
        <v>51.632422124988423</v>
      </c>
      <c r="M59" s="60"/>
      <c r="N59" s="89">
        <v>102403.1953125</v>
      </c>
      <c r="O59" s="89">
        <v>102403.1953125</v>
      </c>
      <c r="P59" s="89">
        <v>104957.4375</v>
      </c>
      <c r="Q59" s="39"/>
      <c r="R59" s="64">
        <v>2.4145946199850199</v>
      </c>
      <c r="S59" s="39">
        <f t="shared" si="2"/>
        <v>2534.29663914914</v>
      </c>
      <c r="T59" s="39">
        <f t="shared" si="3"/>
        <v>1260.3373182280613</v>
      </c>
      <c r="U59" s="39"/>
      <c r="V59" s="34">
        <v>10</v>
      </c>
      <c r="W59" s="34"/>
    </row>
    <row r="60" spans="1:23" s="44" customFormat="1" x14ac:dyDescent="0.2">
      <c r="A60" s="32">
        <v>231</v>
      </c>
      <c r="B60" s="32" t="s">
        <v>163</v>
      </c>
      <c r="C60" s="34" t="s">
        <v>152</v>
      </c>
      <c r="D60" s="34" t="s">
        <v>46</v>
      </c>
      <c r="E60" s="34" t="s">
        <v>162</v>
      </c>
      <c r="F60" s="33">
        <v>2016</v>
      </c>
      <c r="G60" s="41" t="s">
        <v>156</v>
      </c>
      <c r="H60" s="109">
        <v>0.48879027366638184</v>
      </c>
      <c r="I60" s="35"/>
      <c r="J60" s="62">
        <v>0.45063741328411688</v>
      </c>
      <c r="K60" s="71">
        <v>81.954487498244745</v>
      </c>
      <c r="L60" s="71">
        <v>54.986301182564098</v>
      </c>
      <c r="M60" s="60"/>
      <c r="N60" s="89">
        <v>102403.1953125</v>
      </c>
      <c r="O60" s="89">
        <v>102403.1953125</v>
      </c>
      <c r="P60" s="89">
        <v>104957.4375</v>
      </c>
      <c r="Q60" s="39"/>
      <c r="R60" s="64">
        <v>2.2542570196121399</v>
      </c>
      <c r="S60" s="39">
        <f t="shared" si="2"/>
        <v>2366.0104024487746</v>
      </c>
      <c r="T60" s="39">
        <f t="shared" si="3"/>
        <v>1939.0516994820512</v>
      </c>
      <c r="U60" s="39"/>
      <c r="V60" s="34">
        <v>10</v>
      </c>
      <c r="W60" s="34"/>
    </row>
    <row r="61" spans="1:23" s="44" customFormat="1" x14ac:dyDescent="0.2">
      <c r="A61" s="32">
        <v>231</v>
      </c>
      <c r="B61" s="32" t="s">
        <v>163</v>
      </c>
      <c r="C61" s="34" t="s">
        <v>152</v>
      </c>
      <c r="D61" s="34" t="s">
        <v>46</v>
      </c>
      <c r="E61" s="34" t="s">
        <v>162</v>
      </c>
      <c r="F61" s="33">
        <v>2016</v>
      </c>
      <c r="G61" s="41" t="s">
        <v>157</v>
      </c>
      <c r="H61" s="109">
        <v>0.48879027366638184</v>
      </c>
      <c r="I61" s="35"/>
      <c r="J61" s="62">
        <v>0.53713878618989974</v>
      </c>
      <c r="K61" s="71">
        <v>88.101190944991643</v>
      </c>
      <c r="L61" s="71">
        <v>60.968391054472413</v>
      </c>
      <c r="M61" s="60"/>
      <c r="N61" s="89">
        <v>102403.1953125</v>
      </c>
      <c r="O61" s="89">
        <v>102403.1953125</v>
      </c>
      <c r="P61" s="89">
        <v>104957.4375</v>
      </c>
      <c r="Q61" s="39"/>
      <c r="R61" s="64">
        <v>37.199334762681801</v>
      </c>
      <c r="S61" s="39">
        <f t="shared" si="2"/>
        <v>39043.468533957523</v>
      </c>
      <c r="T61" s="39">
        <f t="shared" si="3"/>
        <v>34397.760764649647</v>
      </c>
      <c r="U61" s="39"/>
      <c r="V61" s="34">
        <v>10</v>
      </c>
      <c r="W61" s="34"/>
    </row>
    <row r="62" spans="1:23" s="44" customFormat="1" x14ac:dyDescent="0.2">
      <c r="A62" s="32">
        <v>231</v>
      </c>
      <c r="B62" s="32" t="s">
        <v>163</v>
      </c>
      <c r="C62" s="34" t="s">
        <v>152</v>
      </c>
      <c r="D62" s="34" t="s">
        <v>46</v>
      </c>
      <c r="E62" s="34" t="s">
        <v>162</v>
      </c>
      <c r="F62" s="33">
        <v>2016</v>
      </c>
      <c r="G62" s="41" t="s">
        <v>158</v>
      </c>
      <c r="H62" s="109">
        <v>0.48879027366638184</v>
      </c>
      <c r="I62" s="35"/>
      <c r="J62" s="62">
        <v>0.4885102413464904</v>
      </c>
      <c r="K62" s="71">
        <v>87.726244368777756</v>
      </c>
      <c r="L62" s="71">
        <v>55.685757991978249</v>
      </c>
      <c r="M62" s="60"/>
      <c r="N62" s="89">
        <v>102403.1953125</v>
      </c>
      <c r="O62" s="89">
        <v>102403.1953125</v>
      </c>
      <c r="P62" s="89">
        <v>104957.4375</v>
      </c>
      <c r="Q62" s="39"/>
      <c r="R62" s="64">
        <v>4.2879970998925003</v>
      </c>
      <c r="S62" s="39">
        <f t="shared" si="2"/>
        <v>4500.571876121483</v>
      </c>
      <c r="T62" s="39">
        <f t="shared" si="3"/>
        <v>3948.1826820388183</v>
      </c>
      <c r="U62" s="39"/>
      <c r="V62" s="34">
        <v>10</v>
      </c>
      <c r="W62" s="34"/>
    </row>
    <row r="63" spans="1:23" s="44" customFormat="1" x14ac:dyDescent="0.2">
      <c r="A63" s="32">
        <v>231</v>
      </c>
      <c r="B63" s="32" t="s">
        <v>163</v>
      </c>
      <c r="C63" s="34" t="s">
        <v>152</v>
      </c>
      <c r="D63" s="34" t="s">
        <v>46</v>
      </c>
      <c r="E63" s="34" t="s">
        <v>162</v>
      </c>
      <c r="F63" s="33">
        <v>2016</v>
      </c>
      <c r="G63" s="41" t="s">
        <v>159</v>
      </c>
      <c r="H63" s="109">
        <v>0.48879027366638184</v>
      </c>
      <c r="I63" s="35"/>
      <c r="J63" s="62">
        <v>0.57365626365157829</v>
      </c>
      <c r="K63" s="71">
        <v>90.643976068903555</v>
      </c>
      <c r="L63" s="71">
        <v>63.286749823894553</v>
      </c>
      <c r="M63" s="60"/>
      <c r="N63" s="89">
        <v>102403.1953125</v>
      </c>
      <c r="O63" s="89">
        <v>102403.1953125</v>
      </c>
      <c r="P63" s="89">
        <v>104957.4375</v>
      </c>
      <c r="Q63" s="39"/>
      <c r="R63" s="65">
        <v>3.2657628281922602</v>
      </c>
      <c r="S63" s="39">
        <f t="shared" si="2"/>
        <v>3427.6609792981239</v>
      </c>
      <c r="T63" s="39">
        <f t="shared" si="3"/>
        <v>3106.9681977981368</v>
      </c>
      <c r="U63" s="39"/>
      <c r="V63" s="34">
        <v>10</v>
      </c>
      <c r="W63" s="34"/>
    </row>
    <row r="64" spans="1:23" s="44" customFormat="1" x14ac:dyDescent="0.2">
      <c r="A64" s="32">
        <v>231</v>
      </c>
      <c r="B64" s="32" t="s">
        <v>163</v>
      </c>
      <c r="C64" s="34" t="s">
        <v>152</v>
      </c>
      <c r="D64" s="34" t="s">
        <v>46</v>
      </c>
      <c r="E64" s="34" t="s">
        <v>162</v>
      </c>
      <c r="F64" s="33">
        <v>2016</v>
      </c>
      <c r="G64" s="41" t="s">
        <v>160</v>
      </c>
      <c r="H64" s="109">
        <v>0.48879027366638184</v>
      </c>
      <c r="I64" s="35"/>
      <c r="J64" s="62">
        <v>0.42754685064463516</v>
      </c>
      <c r="K64" s="71">
        <v>77.366803169000192</v>
      </c>
      <c r="L64" s="71">
        <v>55.262313179814484</v>
      </c>
      <c r="M64" s="60"/>
      <c r="N64" s="89">
        <v>102403.1953125</v>
      </c>
      <c r="O64" s="89">
        <v>102403.1953125</v>
      </c>
      <c r="P64" s="89">
        <v>104957.4375</v>
      </c>
      <c r="Q64" s="39"/>
      <c r="R64" s="65">
        <v>7.0202235051249504</v>
      </c>
      <c r="S64" s="39">
        <f t="shared" si="2"/>
        <v>7368.2466977518297</v>
      </c>
      <c r="T64" s="39">
        <f t="shared" si="3"/>
        <v>5700.576919656015</v>
      </c>
      <c r="U64" s="39"/>
      <c r="V64" s="34">
        <v>10</v>
      </c>
      <c r="W64" s="34"/>
    </row>
    <row r="65" spans="1:23" s="44" customFormat="1" x14ac:dyDescent="0.2">
      <c r="A65" s="32">
        <v>231</v>
      </c>
      <c r="B65" s="32" t="s">
        <v>163</v>
      </c>
      <c r="C65" s="34" t="s">
        <v>152</v>
      </c>
      <c r="D65" s="34" t="s">
        <v>46</v>
      </c>
      <c r="E65" s="34" t="s">
        <v>162</v>
      </c>
      <c r="F65" s="33">
        <v>2016</v>
      </c>
      <c r="G65" s="43" t="s">
        <v>161</v>
      </c>
      <c r="H65" s="109">
        <v>0.48879027366638184</v>
      </c>
      <c r="I65" s="35"/>
      <c r="J65" s="62">
        <v>0.42258054984267063</v>
      </c>
      <c r="K65" s="74">
        <v>78.435661279875163</v>
      </c>
      <c r="L65" s="74">
        <v>53.876074090178584</v>
      </c>
      <c r="M65" s="60"/>
      <c r="N65" s="89">
        <v>102403.1953125</v>
      </c>
      <c r="O65" s="89">
        <v>102403.1953125</v>
      </c>
      <c r="P65" s="89">
        <v>104957.4375</v>
      </c>
      <c r="Q65" s="39"/>
      <c r="R65" s="65">
        <v>2.8705286582744001</v>
      </c>
      <c r="S65" s="39">
        <f t="shared" si="2"/>
        <v>3012.8333224279422</v>
      </c>
      <c r="T65" s="39">
        <f t="shared" si="3"/>
        <v>2363.1357397067895</v>
      </c>
      <c r="U65" s="39"/>
      <c r="V65" s="34">
        <v>10</v>
      </c>
      <c r="W65" s="34"/>
    </row>
    <row r="66" spans="1:23" s="44" customFormat="1" x14ac:dyDescent="0.2">
      <c r="A66" s="32">
        <v>231</v>
      </c>
      <c r="B66" s="32" t="s">
        <v>163</v>
      </c>
      <c r="C66" s="34" t="s">
        <v>152</v>
      </c>
      <c r="D66" s="34" t="s">
        <v>46</v>
      </c>
      <c r="E66" s="34" t="s">
        <v>162</v>
      </c>
      <c r="F66" s="33">
        <v>2016</v>
      </c>
      <c r="G66" s="43" t="s">
        <v>142</v>
      </c>
      <c r="H66" s="109">
        <v>0.48879027366638184</v>
      </c>
      <c r="I66" s="35"/>
      <c r="J66" s="62">
        <v>0.49542266954330733</v>
      </c>
      <c r="K66" s="74">
        <v>83.98516251401108</v>
      </c>
      <c r="L66" s="74">
        <v>58.989308910446745</v>
      </c>
      <c r="M66" s="60"/>
      <c r="N66" s="89">
        <v>102403.1953125</v>
      </c>
      <c r="O66" s="89">
        <v>102403.1953125</v>
      </c>
      <c r="P66" s="89">
        <v>104957.4375</v>
      </c>
      <c r="Q66" s="39"/>
      <c r="R66" s="65">
        <v>13.2260481009007</v>
      </c>
      <c r="S66" s="39">
        <f t="shared" si="2"/>
        <v>13881.72116922279</v>
      </c>
      <c r="T66" s="39">
        <f t="shared" si="3"/>
        <v>11658.586083713639</v>
      </c>
      <c r="U66" s="39"/>
      <c r="V66" s="34">
        <v>10</v>
      </c>
      <c r="W66" s="34"/>
    </row>
    <row r="67" spans="1:23" s="44" customFormat="1" x14ac:dyDescent="0.2">
      <c r="A67" s="32">
        <v>266</v>
      </c>
      <c r="B67" s="32" t="s">
        <v>189</v>
      </c>
      <c r="C67" s="34" t="s">
        <v>190</v>
      </c>
      <c r="D67" s="34" t="s">
        <v>46</v>
      </c>
      <c r="E67" s="34" t="s">
        <v>162</v>
      </c>
      <c r="F67" s="33">
        <v>2012</v>
      </c>
      <c r="G67" s="43" t="s">
        <v>191</v>
      </c>
      <c r="H67" s="109">
        <v>6.5788686275482178E-2</v>
      </c>
      <c r="I67" s="35"/>
      <c r="J67" s="62">
        <v>4.21787E-2</v>
      </c>
      <c r="K67" s="74">
        <v>10.30899</v>
      </c>
      <c r="L67" s="74">
        <v>40.914499999999997</v>
      </c>
      <c r="M67" s="60"/>
      <c r="N67" s="89">
        <v>1756.8170166015625</v>
      </c>
      <c r="O67" s="89">
        <v>1979.7860107421875</v>
      </c>
      <c r="P67" s="89">
        <v>2025.136962890625</v>
      </c>
      <c r="Q67" s="39"/>
      <c r="R67" s="65">
        <v>27.62387</v>
      </c>
      <c r="S67" s="39">
        <f t="shared" si="2"/>
        <v>559.42120195085454</v>
      </c>
      <c r="T67" s="39">
        <f t="shared" si="3"/>
        <v>57.670675766993398</v>
      </c>
      <c r="U67" s="39"/>
      <c r="V67" s="34">
        <v>10</v>
      </c>
      <c r="W67" s="34"/>
    </row>
    <row r="68" spans="1:23" s="44" customFormat="1" x14ac:dyDescent="0.2">
      <c r="A68" s="32">
        <v>266</v>
      </c>
      <c r="B68" s="32" t="s">
        <v>189</v>
      </c>
      <c r="C68" s="34" t="s">
        <v>190</v>
      </c>
      <c r="D68" s="34" t="s">
        <v>46</v>
      </c>
      <c r="E68" s="34" t="s">
        <v>162</v>
      </c>
      <c r="F68" s="33">
        <v>2012</v>
      </c>
      <c r="G68" s="43" t="s">
        <v>192</v>
      </c>
      <c r="H68" s="109">
        <v>6.5788686275482178E-2</v>
      </c>
      <c r="I68" s="35"/>
      <c r="J68" s="62">
        <v>0.17230470000000001</v>
      </c>
      <c r="K68" s="74">
        <v>36.905709999999999</v>
      </c>
      <c r="L68" s="74">
        <v>46.687809999999999</v>
      </c>
      <c r="M68" s="60"/>
      <c r="N68" s="89">
        <v>1756.8170166015625</v>
      </c>
      <c r="O68" s="89">
        <v>1979.7860107421875</v>
      </c>
      <c r="P68" s="89">
        <v>2025.136962890625</v>
      </c>
      <c r="Q68" s="39"/>
      <c r="R68" s="65">
        <v>6.6318999999999999</v>
      </c>
      <c r="S68" s="39">
        <f t="shared" si="2"/>
        <v>134.30505824194336</v>
      </c>
      <c r="T68" s="39">
        <f t="shared" si="3"/>
        <v>49.566235310102712</v>
      </c>
      <c r="U68" s="39"/>
      <c r="V68" s="34">
        <v>10</v>
      </c>
      <c r="W68" s="34"/>
    </row>
    <row r="69" spans="1:23" s="44" customFormat="1" x14ac:dyDescent="0.2">
      <c r="A69" s="32">
        <v>266</v>
      </c>
      <c r="B69" s="32" t="s">
        <v>189</v>
      </c>
      <c r="C69" s="34" t="s">
        <v>190</v>
      </c>
      <c r="D69" s="34" t="s">
        <v>46</v>
      </c>
      <c r="E69" s="34" t="s">
        <v>162</v>
      </c>
      <c r="F69" s="33">
        <v>2012</v>
      </c>
      <c r="G69" s="43" t="s">
        <v>193</v>
      </c>
      <c r="H69" s="109">
        <v>6.5788686275482178E-2</v>
      </c>
      <c r="I69" s="35"/>
      <c r="J69" s="62">
        <v>8.6212300000000006E-2</v>
      </c>
      <c r="K69" s="74">
        <v>19.28022</v>
      </c>
      <c r="L69" s="74">
        <v>44.715409999999999</v>
      </c>
      <c r="M69" s="60"/>
      <c r="N69" s="89">
        <v>1756.8170166015625</v>
      </c>
      <c r="O69" s="89">
        <v>1979.7860107421875</v>
      </c>
      <c r="P69" s="89">
        <v>2025.136962890625</v>
      </c>
      <c r="Q69" s="39"/>
      <c r="R69" s="65">
        <v>9.5579300000000007</v>
      </c>
      <c r="S69" s="39">
        <f t="shared" si="2"/>
        <v>193.56117331721194</v>
      </c>
      <c r="T69" s="39">
        <f t="shared" si="3"/>
        <v>37.319020050139763</v>
      </c>
      <c r="U69" s="39"/>
      <c r="V69" s="34">
        <v>10</v>
      </c>
      <c r="W69" s="34"/>
    </row>
    <row r="70" spans="1:23" s="44" customFormat="1" x14ac:dyDescent="0.2">
      <c r="A70" s="32">
        <v>266</v>
      </c>
      <c r="B70" s="32" t="s">
        <v>189</v>
      </c>
      <c r="C70" s="34" t="s">
        <v>190</v>
      </c>
      <c r="D70" s="34" t="s">
        <v>46</v>
      </c>
      <c r="E70" s="34" t="s">
        <v>162</v>
      </c>
      <c r="F70" s="33">
        <v>2012</v>
      </c>
      <c r="G70" s="43" t="s">
        <v>194</v>
      </c>
      <c r="H70" s="109">
        <v>6.5788686275482178E-2</v>
      </c>
      <c r="I70" s="35"/>
      <c r="J70" s="62">
        <v>0.01</v>
      </c>
      <c r="K70" s="74">
        <v>2.5928849999999999</v>
      </c>
      <c r="L70" s="74">
        <v>38.567050000000002</v>
      </c>
      <c r="M70" s="60"/>
      <c r="N70" s="89">
        <v>1756.8170166015625</v>
      </c>
      <c r="O70" s="89">
        <v>1979.7860107421875</v>
      </c>
      <c r="P70" s="89">
        <v>2025.136962890625</v>
      </c>
      <c r="Q70" s="39"/>
      <c r="R70" s="65">
        <v>6.0231899999999996</v>
      </c>
      <c r="S70" s="39">
        <f t="shared" si="2"/>
        <v>121.97784703513183</v>
      </c>
      <c r="T70" s="39">
        <f t="shared" si="3"/>
        <v>3.1627452990968781</v>
      </c>
      <c r="U70" s="39"/>
      <c r="V70" s="34">
        <v>10</v>
      </c>
      <c r="W70" s="34"/>
    </row>
    <row r="71" spans="1:23" s="44" customFormat="1" x14ac:dyDescent="0.2">
      <c r="A71" s="32">
        <v>266</v>
      </c>
      <c r="B71" s="32" t="s">
        <v>189</v>
      </c>
      <c r="C71" s="34" t="s">
        <v>190</v>
      </c>
      <c r="D71" s="34" t="s">
        <v>46</v>
      </c>
      <c r="E71" s="34" t="s">
        <v>162</v>
      </c>
      <c r="F71" s="33">
        <v>2012</v>
      </c>
      <c r="G71" s="43" t="s">
        <v>195</v>
      </c>
      <c r="H71" s="109">
        <v>6.5788686275482178E-2</v>
      </c>
      <c r="I71" s="35"/>
      <c r="J71" s="62">
        <v>6.7934900000000006E-2</v>
      </c>
      <c r="K71" s="74">
        <v>14.27993</v>
      </c>
      <c r="L71" s="74">
        <v>47.573680000000003</v>
      </c>
      <c r="M71" s="60"/>
      <c r="N71" s="89">
        <v>1756.8170166015625</v>
      </c>
      <c r="O71" s="89">
        <v>1979.7860107421875</v>
      </c>
      <c r="P71" s="89">
        <v>2025.136962890625</v>
      </c>
      <c r="Q71" s="39"/>
      <c r="R71" s="65">
        <v>12.90185</v>
      </c>
      <c r="S71" s="39">
        <f t="shared" si="2"/>
        <v>261.28013324670411</v>
      </c>
      <c r="T71" s="39">
        <f t="shared" si="3"/>
        <v>37.310620131536069</v>
      </c>
      <c r="U71" s="39"/>
      <c r="V71" s="34">
        <v>10</v>
      </c>
      <c r="W71" s="34"/>
    </row>
    <row r="72" spans="1:23" s="44" customFormat="1" x14ac:dyDescent="0.2">
      <c r="A72" s="32">
        <v>266</v>
      </c>
      <c r="B72" s="32" t="s">
        <v>189</v>
      </c>
      <c r="C72" s="34" t="s">
        <v>190</v>
      </c>
      <c r="D72" s="34" t="s">
        <v>46</v>
      </c>
      <c r="E72" s="34" t="s">
        <v>162</v>
      </c>
      <c r="F72" s="33">
        <v>2012</v>
      </c>
      <c r="G72" s="43" t="s">
        <v>196</v>
      </c>
      <c r="H72" s="109">
        <v>6.5788686275482178E-2</v>
      </c>
      <c r="I72" s="35"/>
      <c r="J72" s="62">
        <v>0.16758200000000001</v>
      </c>
      <c r="K72" s="74">
        <v>35.654980000000002</v>
      </c>
      <c r="L72" s="74">
        <v>47.001010000000001</v>
      </c>
      <c r="M72" s="60"/>
      <c r="N72" s="89">
        <v>1756.8170166015625</v>
      </c>
      <c r="O72" s="89">
        <v>1979.7860107421875</v>
      </c>
      <c r="P72" s="89">
        <v>2025.136962890625</v>
      </c>
      <c r="Q72" s="39"/>
      <c r="R72" s="65">
        <v>2.7616399999999999</v>
      </c>
      <c r="S72" s="39">
        <f t="shared" si="2"/>
        <v>55.926992421972656</v>
      </c>
      <c r="T72" s="39">
        <f t="shared" si="3"/>
        <v>19.940757962655869</v>
      </c>
      <c r="U72" s="39"/>
      <c r="V72" s="34">
        <v>10</v>
      </c>
      <c r="W72" s="34"/>
    </row>
    <row r="73" spans="1:23" s="44" customFormat="1" x14ac:dyDescent="0.2">
      <c r="A73" s="32">
        <v>266</v>
      </c>
      <c r="B73" s="32" t="s">
        <v>189</v>
      </c>
      <c r="C73" s="34" t="s">
        <v>190</v>
      </c>
      <c r="D73" s="34" t="s">
        <v>46</v>
      </c>
      <c r="E73" s="34" t="s">
        <v>162</v>
      </c>
      <c r="F73" s="33">
        <v>2012</v>
      </c>
      <c r="G73" s="43" t="s">
        <v>197</v>
      </c>
      <c r="H73" s="109">
        <v>6.5788686275482178E-2</v>
      </c>
      <c r="I73" s="35"/>
      <c r="J73" s="62">
        <v>5.6892400000000003E-2</v>
      </c>
      <c r="K73" s="74">
        <v>13.486520000000001</v>
      </c>
      <c r="L73" s="74">
        <v>42.18468</v>
      </c>
      <c r="M73" s="60"/>
      <c r="N73" s="89">
        <v>1756.8170166015625</v>
      </c>
      <c r="O73" s="89">
        <v>1979.7860107421875</v>
      </c>
      <c r="P73" s="89">
        <v>2025.136962890625</v>
      </c>
      <c r="Q73" s="39"/>
      <c r="R73" s="65">
        <v>23.055050000000001</v>
      </c>
      <c r="S73" s="39">
        <f t="shared" si="2"/>
        <v>466.89633936291506</v>
      </c>
      <c r="T73" s="39">
        <f t="shared" si="3"/>
        <v>62.968068187447422</v>
      </c>
      <c r="U73" s="39"/>
      <c r="V73" s="34">
        <v>10</v>
      </c>
      <c r="W73" s="34"/>
    </row>
    <row r="74" spans="1:23" s="44" customFormat="1" x14ac:dyDescent="0.2">
      <c r="A74" s="32">
        <v>266</v>
      </c>
      <c r="B74" s="32" t="s">
        <v>189</v>
      </c>
      <c r="C74" s="34" t="s">
        <v>190</v>
      </c>
      <c r="D74" s="34" t="s">
        <v>46</v>
      </c>
      <c r="E74" s="34" t="s">
        <v>162</v>
      </c>
      <c r="F74" s="33">
        <v>2012</v>
      </c>
      <c r="G74" s="43" t="s">
        <v>198</v>
      </c>
      <c r="H74" s="109">
        <v>6.5788686275482178E-2</v>
      </c>
      <c r="I74" s="35"/>
      <c r="J74" s="62">
        <v>0.58178439999999998</v>
      </c>
      <c r="K74" s="74">
        <v>87.32038</v>
      </c>
      <c r="L74" s="74">
        <v>66.626419999999996</v>
      </c>
      <c r="M74" s="60"/>
      <c r="N74" s="89">
        <v>1756.8170166015625</v>
      </c>
      <c r="O74" s="89">
        <v>1979.7860107421875</v>
      </c>
      <c r="P74" s="89">
        <v>2025.136962890625</v>
      </c>
      <c r="Q74" s="39"/>
      <c r="R74" s="65">
        <v>0.39756000000000002</v>
      </c>
      <c r="S74" s="39">
        <f t="shared" ref="S74:S105" si="4">P74*(R74/100)</f>
        <v>8.0511345096679694</v>
      </c>
      <c r="T74" s="39">
        <f t="shared" ref="T74:T105" si="5">S74*(K74/100)</f>
        <v>7.0302812481532078</v>
      </c>
      <c r="U74" s="39"/>
      <c r="V74" s="34">
        <v>10</v>
      </c>
      <c r="W74" s="34"/>
    </row>
    <row r="75" spans="1:23" s="44" customFormat="1" x14ac:dyDescent="0.2">
      <c r="A75" s="32">
        <v>266</v>
      </c>
      <c r="B75" s="32" t="s">
        <v>189</v>
      </c>
      <c r="C75" s="34" t="s">
        <v>190</v>
      </c>
      <c r="D75" s="34" t="s">
        <v>46</v>
      </c>
      <c r="E75" s="34" t="s">
        <v>162</v>
      </c>
      <c r="F75" s="33">
        <v>2012</v>
      </c>
      <c r="G75" s="43" t="s">
        <v>199</v>
      </c>
      <c r="H75" s="109">
        <v>6.5788686275482178E-2</v>
      </c>
      <c r="I75" s="35"/>
      <c r="J75" s="62">
        <v>0.1067265</v>
      </c>
      <c r="K75" s="74">
        <v>22.342310000000001</v>
      </c>
      <c r="L75" s="74">
        <v>47.768770000000004</v>
      </c>
      <c r="M75" s="60"/>
      <c r="N75" s="89">
        <v>1756.8170166015625</v>
      </c>
      <c r="O75" s="89">
        <v>1979.7860107421875</v>
      </c>
      <c r="P75" s="89">
        <v>2025.136962890625</v>
      </c>
      <c r="Q75" s="39"/>
      <c r="R75" s="65">
        <v>11.04701</v>
      </c>
      <c r="S75" s="39">
        <f t="shared" si="4"/>
        <v>223.71708280422362</v>
      </c>
      <c r="T75" s="39">
        <f t="shared" si="5"/>
        <v>49.983564163076338</v>
      </c>
      <c r="U75" s="39"/>
      <c r="V75" s="34">
        <v>10</v>
      </c>
      <c r="W75" s="34"/>
    </row>
    <row r="76" spans="1:23" s="44" customFormat="1" x14ac:dyDescent="0.2">
      <c r="A76" s="32">
        <v>288</v>
      </c>
      <c r="B76" s="32" t="s">
        <v>200</v>
      </c>
      <c r="C76" s="34" t="s">
        <v>201</v>
      </c>
      <c r="D76" s="34" t="s">
        <v>46</v>
      </c>
      <c r="E76" s="34" t="s">
        <v>162</v>
      </c>
      <c r="F76" s="33">
        <v>2014</v>
      </c>
      <c r="G76" s="41" t="s">
        <v>85</v>
      </c>
      <c r="H76" s="91">
        <v>0.13787317276000977</v>
      </c>
      <c r="I76" s="62"/>
      <c r="J76" s="62">
        <v>8.6737713688841242E-2</v>
      </c>
      <c r="K76" s="71">
        <v>20.052357631917992</v>
      </c>
      <c r="L76" s="71">
        <v>43.25561875615962</v>
      </c>
      <c r="M76" s="60"/>
      <c r="N76" s="89">
        <v>26962.5625</v>
      </c>
      <c r="O76" s="89">
        <v>28206.728515625</v>
      </c>
      <c r="P76" s="89">
        <v>28833.62890625</v>
      </c>
      <c r="Q76" s="39"/>
      <c r="R76" s="78">
        <v>47.238572491818452</v>
      </c>
      <c r="S76" s="39">
        <f t="shared" si="4"/>
        <v>13620.594692900826</v>
      </c>
      <c r="T76" s="39">
        <f t="shared" si="5"/>
        <v>2731.2503594145155</v>
      </c>
      <c r="U76" s="39"/>
      <c r="V76" s="34">
        <v>10</v>
      </c>
      <c r="W76" s="34"/>
    </row>
    <row r="77" spans="1:23" s="44" customFormat="1" x14ac:dyDescent="0.2">
      <c r="A77" s="32">
        <v>288</v>
      </c>
      <c r="B77" s="32" t="s">
        <v>200</v>
      </c>
      <c r="C77" s="34" t="s">
        <v>201</v>
      </c>
      <c r="D77" s="34" t="s">
        <v>46</v>
      </c>
      <c r="E77" s="34" t="s">
        <v>162</v>
      </c>
      <c r="F77" s="33">
        <v>2014</v>
      </c>
      <c r="G77" s="41" t="s">
        <v>202</v>
      </c>
      <c r="H77" s="91">
        <v>0.13787317276000977</v>
      </c>
      <c r="I77" s="62"/>
      <c r="J77" s="62">
        <v>9.1639397887693347E-2</v>
      </c>
      <c r="K77" s="71">
        <v>20.352268438713661</v>
      </c>
      <c r="L77" s="71">
        <v>45.026625982084042</v>
      </c>
      <c r="M77" s="1"/>
      <c r="N77" s="89">
        <v>26962.5625</v>
      </c>
      <c r="O77" s="89">
        <v>28206.728515625</v>
      </c>
      <c r="P77" s="89">
        <v>28833.62890625</v>
      </c>
      <c r="Q77" s="1"/>
      <c r="R77" s="63">
        <v>8.2525215565983725</v>
      </c>
      <c r="S77" s="39">
        <f t="shared" si="4"/>
        <v>2379.5014410378608</v>
      </c>
      <c r="T77" s="39">
        <f t="shared" si="5"/>
        <v>484.28252078308532</v>
      </c>
      <c r="U77" s="1"/>
      <c r="V77" s="34">
        <v>10</v>
      </c>
      <c r="W77" s="1"/>
    </row>
    <row r="78" spans="1:23" s="44" customFormat="1" x14ac:dyDescent="0.2">
      <c r="A78" s="32">
        <v>288</v>
      </c>
      <c r="B78" s="32" t="s">
        <v>200</v>
      </c>
      <c r="C78" s="34" t="s">
        <v>201</v>
      </c>
      <c r="D78" s="34" t="s">
        <v>46</v>
      </c>
      <c r="E78" s="34" t="s">
        <v>162</v>
      </c>
      <c r="F78" s="33">
        <v>2014</v>
      </c>
      <c r="G78" s="41" t="s">
        <v>203</v>
      </c>
      <c r="H78" s="91">
        <v>0.13787317276000977</v>
      </c>
      <c r="I78" s="62"/>
      <c r="J78" s="62">
        <v>0.10246624807666141</v>
      </c>
      <c r="K78" s="71">
        <v>22.720056482367003</v>
      </c>
      <c r="L78" s="71">
        <v>45.099468901490319</v>
      </c>
      <c r="M78" s="1"/>
      <c r="N78" s="89">
        <v>26962.5625</v>
      </c>
      <c r="O78" s="89">
        <v>28206.728515625</v>
      </c>
      <c r="P78" s="89">
        <v>28833.62890625</v>
      </c>
      <c r="Q78" s="1"/>
      <c r="R78" s="63">
        <v>13.148778965454607</v>
      </c>
      <c r="S78" s="39">
        <f t="shared" si="4"/>
        <v>3791.2701326022393</v>
      </c>
      <c r="T78" s="39">
        <f t="shared" si="5"/>
        <v>861.37871552633908</v>
      </c>
      <c r="U78" s="1"/>
      <c r="V78" s="34">
        <v>10</v>
      </c>
      <c r="W78" s="1"/>
    </row>
    <row r="79" spans="1:23" s="44" customFormat="1" x14ac:dyDescent="0.2">
      <c r="A79" s="32">
        <v>288</v>
      </c>
      <c r="B79" s="32" t="s">
        <v>200</v>
      </c>
      <c r="C79" s="34" t="s">
        <v>201</v>
      </c>
      <c r="D79" s="34" t="s">
        <v>46</v>
      </c>
      <c r="E79" s="34" t="s">
        <v>162</v>
      </c>
      <c r="F79" s="33">
        <v>2014</v>
      </c>
      <c r="G79" s="41" t="s">
        <v>204</v>
      </c>
      <c r="H79" s="91">
        <v>0.13787317276000977</v>
      </c>
      <c r="I79" s="62"/>
      <c r="J79" s="62">
        <v>0.12269313952088395</v>
      </c>
      <c r="K79" s="71">
        <v>25.661109488618429</v>
      </c>
      <c r="L79" s="71">
        <v>47.812874020627412</v>
      </c>
      <c r="M79" s="1"/>
      <c r="N79" s="89">
        <v>26962.5625</v>
      </c>
      <c r="O79" s="89">
        <v>28206.728515625</v>
      </c>
      <c r="P79" s="89">
        <v>28833.62890625</v>
      </c>
      <c r="Q79" s="1"/>
      <c r="R79" s="63">
        <v>2.3284946464464071</v>
      </c>
      <c r="S79" s="39">
        <f t="shared" si="4"/>
        <v>671.38950545825503</v>
      </c>
      <c r="T79" s="39">
        <f t="shared" si="5"/>
        <v>172.28599609073663</v>
      </c>
      <c r="U79" s="1"/>
      <c r="V79" s="34">
        <v>10</v>
      </c>
      <c r="W79" s="1"/>
    </row>
    <row r="80" spans="1:23" s="44" customFormat="1" x14ac:dyDescent="0.2">
      <c r="A80" s="32">
        <v>288</v>
      </c>
      <c r="B80" s="32" t="s">
        <v>200</v>
      </c>
      <c r="C80" s="34" t="s">
        <v>201</v>
      </c>
      <c r="D80" s="34" t="s">
        <v>46</v>
      </c>
      <c r="E80" s="34" t="s">
        <v>162</v>
      </c>
      <c r="F80" s="33">
        <v>2014</v>
      </c>
      <c r="G80" s="41" t="s">
        <v>205</v>
      </c>
      <c r="H80" s="91">
        <v>0.13787317276000977</v>
      </c>
      <c r="I80" s="62"/>
      <c r="J80" s="62">
        <v>0.23528289056528204</v>
      </c>
      <c r="K80" s="71">
        <v>51.32015449088054</v>
      </c>
      <c r="L80" s="71">
        <v>45.846099431967076</v>
      </c>
      <c r="M80" s="1"/>
      <c r="N80" s="89">
        <v>26962.5625</v>
      </c>
      <c r="O80" s="89">
        <v>28206.728515625</v>
      </c>
      <c r="P80" s="89">
        <v>28833.62890625</v>
      </c>
      <c r="Q80" s="1"/>
      <c r="R80" s="63">
        <v>15.941588416609031</v>
      </c>
      <c r="S80" s="39">
        <f t="shared" si="4"/>
        <v>4596.5384458067838</v>
      </c>
      <c r="T80" s="39">
        <f t="shared" si="5"/>
        <v>2358.9506316207608</v>
      </c>
      <c r="U80" s="1"/>
      <c r="V80" s="34">
        <v>10</v>
      </c>
      <c r="W80" s="1"/>
    </row>
    <row r="81" spans="1:23" s="44" customFormat="1" x14ac:dyDescent="0.2">
      <c r="A81" s="32">
        <v>288</v>
      </c>
      <c r="B81" s="32" t="s">
        <v>200</v>
      </c>
      <c r="C81" s="34" t="s">
        <v>201</v>
      </c>
      <c r="D81" s="34" t="s">
        <v>46</v>
      </c>
      <c r="E81" s="34" t="s">
        <v>162</v>
      </c>
      <c r="F81" s="33">
        <v>2014</v>
      </c>
      <c r="G81" s="41" t="s">
        <v>206</v>
      </c>
      <c r="H81" s="91">
        <v>0.13787317276000977</v>
      </c>
      <c r="I81" s="62"/>
      <c r="J81" s="62">
        <v>0.15460965091076137</v>
      </c>
      <c r="K81" s="71">
        <v>33.689924008465781</v>
      </c>
      <c r="L81" s="71">
        <v>45.891955966392281</v>
      </c>
      <c r="M81" s="1"/>
      <c r="N81" s="89">
        <v>26962.5625</v>
      </c>
      <c r="O81" s="89">
        <v>28206.728515625</v>
      </c>
      <c r="P81" s="89">
        <v>28833.62890625</v>
      </c>
      <c r="Q81" s="1"/>
      <c r="R81" s="63">
        <v>2.5930350470879855</v>
      </c>
      <c r="S81" s="39">
        <f t="shared" si="4"/>
        <v>747.66610288635468</v>
      </c>
      <c r="T81" s="39">
        <f t="shared" si="5"/>
        <v>251.8881418994705</v>
      </c>
      <c r="U81" s="1"/>
      <c r="V81" s="34">
        <v>10</v>
      </c>
      <c r="W81" s="1"/>
    </row>
    <row r="82" spans="1:23" s="44" customFormat="1" x14ac:dyDescent="0.2">
      <c r="A82" s="32">
        <v>288</v>
      </c>
      <c r="B82" s="32" t="s">
        <v>200</v>
      </c>
      <c r="C82" s="34" t="s">
        <v>201</v>
      </c>
      <c r="D82" s="34" t="s">
        <v>46</v>
      </c>
      <c r="E82" s="34" t="s">
        <v>162</v>
      </c>
      <c r="F82" s="33">
        <v>2014</v>
      </c>
      <c r="G82" s="41" t="s">
        <v>207</v>
      </c>
      <c r="H82" s="91">
        <v>0.13787317276000977</v>
      </c>
      <c r="I82" s="62"/>
      <c r="J82" s="62">
        <v>0.37896705589584734</v>
      </c>
      <c r="K82" s="71">
        <v>71.376989693488952</v>
      </c>
      <c r="L82" s="71">
        <v>53.093729158826783</v>
      </c>
      <c r="M82" s="1"/>
      <c r="N82" s="89">
        <v>26962.5625</v>
      </c>
      <c r="O82" s="89">
        <v>28206.728515625</v>
      </c>
      <c r="P82" s="89">
        <v>28833.62890625</v>
      </c>
      <c r="Q82" s="1"/>
      <c r="R82" s="63">
        <v>7.2142092717364177</v>
      </c>
      <c r="S82" s="39">
        <f t="shared" si="4"/>
        <v>2080.118329932759</v>
      </c>
      <c r="T82" s="39">
        <f t="shared" si="5"/>
        <v>1484.7258459684799</v>
      </c>
      <c r="U82" s="1"/>
      <c r="V82" s="34">
        <v>10</v>
      </c>
      <c r="W82" s="1"/>
    </row>
    <row r="83" spans="1:23" s="44" customFormat="1" x14ac:dyDescent="0.2">
      <c r="A83" s="32">
        <v>288</v>
      </c>
      <c r="B83" s="32" t="s">
        <v>200</v>
      </c>
      <c r="C83" s="34" t="s">
        <v>201</v>
      </c>
      <c r="D83" s="34" t="s">
        <v>46</v>
      </c>
      <c r="E83" s="34" t="s">
        <v>162</v>
      </c>
      <c r="F83" s="33">
        <v>2014</v>
      </c>
      <c r="G83" s="41" t="s">
        <v>208</v>
      </c>
      <c r="H83" s="91">
        <v>0.13787317276000977</v>
      </c>
      <c r="I83" s="62"/>
      <c r="J83" s="62">
        <v>0.20065934954605646</v>
      </c>
      <c r="K83" s="71">
        <v>43.072109777060703</v>
      </c>
      <c r="L83" s="71">
        <v>46.586840204638278</v>
      </c>
      <c r="M83" s="1"/>
      <c r="N83" s="89">
        <v>26962.5625</v>
      </c>
      <c r="O83" s="89">
        <v>28206.728515625</v>
      </c>
      <c r="P83" s="89">
        <v>28833.62890625</v>
      </c>
      <c r="Q83" s="1"/>
      <c r="R83" s="63">
        <v>1.0049434120670728</v>
      </c>
      <c r="S83" s="39">
        <f t="shared" si="4"/>
        <v>289.76165415322657</v>
      </c>
      <c r="T83" s="39">
        <f t="shared" si="5"/>
        <v>124.80645776870472</v>
      </c>
      <c r="U83" s="1"/>
      <c r="V83" s="34">
        <v>10</v>
      </c>
      <c r="W83" s="1"/>
    </row>
    <row r="84" spans="1:23" s="44" customFormat="1" x14ac:dyDescent="0.2">
      <c r="A84" s="32">
        <v>288</v>
      </c>
      <c r="B84" s="32" t="s">
        <v>200</v>
      </c>
      <c r="C84" s="34" t="s">
        <v>201</v>
      </c>
      <c r="D84" s="34" t="s">
        <v>46</v>
      </c>
      <c r="E84" s="34" t="s">
        <v>162</v>
      </c>
      <c r="F84" s="33">
        <v>2014</v>
      </c>
      <c r="G84" s="42" t="s">
        <v>64</v>
      </c>
      <c r="H84" s="91">
        <v>0.13787317276000977</v>
      </c>
      <c r="I84" s="79"/>
      <c r="J84" s="30">
        <v>0.23248572218891603</v>
      </c>
      <c r="K84" s="72">
        <v>47.095747214965762</v>
      </c>
      <c r="L84" s="72">
        <v>49.364483193726322</v>
      </c>
      <c r="M84" s="1"/>
      <c r="N84" s="89">
        <v>26962.5625</v>
      </c>
      <c r="O84" s="89">
        <v>28206.728515625</v>
      </c>
      <c r="P84" s="89">
        <v>28833.62890625</v>
      </c>
      <c r="Q84" s="1"/>
      <c r="R84" s="63">
        <v>2.2778561921832829</v>
      </c>
      <c r="S84" s="39">
        <f t="shared" si="4"/>
        <v>656.7886014721646</v>
      </c>
      <c r="T84" s="39">
        <f t="shared" si="5"/>
        <v>309.31949948603955</v>
      </c>
      <c r="U84" s="1"/>
      <c r="V84" s="34">
        <v>10</v>
      </c>
      <c r="W84" s="1"/>
    </row>
    <row r="85" spans="1:23" s="44" customFormat="1" x14ac:dyDescent="0.2">
      <c r="A85" s="32">
        <v>328</v>
      </c>
      <c r="B85" s="32" t="s">
        <v>97</v>
      </c>
      <c r="C85" s="34" t="s">
        <v>98</v>
      </c>
      <c r="D85" s="34" t="s">
        <v>42</v>
      </c>
      <c r="E85" s="34" t="s">
        <v>41</v>
      </c>
      <c r="F85" s="34" t="s">
        <v>99</v>
      </c>
      <c r="G85" s="41" t="s">
        <v>100</v>
      </c>
      <c r="H85" s="91">
        <v>1.4073709957301617E-2</v>
      </c>
      <c r="I85" s="35"/>
      <c r="J85" s="66">
        <v>5.4677369653428811E-3</v>
      </c>
      <c r="K85" s="75">
        <v>1.402993233404384</v>
      </c>
      <c r="L85" s="75">
        <v>38.971941098214245</v>
      </c>
      <c r="M85" s="60"/>
      <c r="N85" s="89">
        <v>763.39300537109375</v>
      </c>
      <c r="O85" s="89">
        <v>773.302978515625</v>
      </c>
      <c r="P85" s="89">
        <v>777.8590087890625</v>
      </c>
      <c r="Q85" s="39"/>
      <c r="R85" s="63">
        <v>43.503367290755406</v>
      </c>
      <c r="S85" s="39">
        <f t="shared" si="4"/>
        <v>338.39486159773526</v>
      </c>
      <c r="T85" s="39">
        <f t="shared" si="5"/>
        <v>4.7476570104043558</v>
      </c>
      <c r="U85" s="39"/>
      <c r="V85" s="34">
        <v>10</v>
      </c>
      <c r="W85" s="34"/>
    </row>
    <row r="86" spans="1:23" s="44" customFormat="1" x14ac:dyDescent="0.2">
      <c r="A86" s="32">
        <v>328</v>
      </c>
      <c r="B86" s="32" t="s">
        <v>97</v>
      </c>
      <c r="C86" s="34" t="s">
        <v>98</v>
      </c>
      <c r="D86" s="34" t="s">
        <v>42</v>
      </c>
      <c r="E86" s="34" t="s">
        <v>41</v>
      </c>
      <c r="F86" s="34" t="s">
        <v>99</v>
      </c>
      <c r="G86" s="41" t="s">
        <v>101</v>
      </c>
      <c r="H86" s="91">
        <v>1.4073709957301617E-2</v>
      </c>
      <c r="I86" s="35"/>
      <c r="J86" s="66">
        <v>2.7891569303853548E-3</v>
      </c>
      <c r="K86" s="75">
        <v>0.67498791524363577</v>
      </c>
      <c r="L86" s="75">
        <v>41.321583207583998</v>
      </c>
      <c r="M86" s="60"/>
      <c r="N86" s="39">
        <v>763.39300000000003</v>
      </c>
      <c r="O86" s="89">
        <v>773.302978515625</v>
      </c>
      <c r="P86" s="89">
        <v>777.8590087890625</v>
      </c>
      <c r="Q86" s="39"/>
      <c r="R86" s="63">
        <v>30.718501652997126</v>
      </c>
      <c r="S86" s="39">
        <f t="shared" si="4"/>
        <v>238.94663247285524</v>
      </c>
      <c r="T86" s="39">
        <f t="shared" si="5"/>
        <v>1.6128608930733981</v>
      </c>
      <c r="U86" s="39"/>
      <c r="V86" s="34">
        <v>10</v>
      </c>
      <c r="W86" s="34"/>
    </row>
    <row r="87" spans="1:23" s="44" customFormat="1" x14ac:dyDescent="0.2">
      <c r="A87" s="32">
        <v>328</v>
      </c>
      <c r="B87" s="32" t="s">
        <v>97</v>
      </c>
      <c r="C87" s="34" t="s">
        <v>98</v>
      </c>
      <c r="D87" s="34" t="s">
        <v>42</v>
      </c>
      <c r="E87" s="34" t="s">
        <v>41</v>
      </c>
      <c r="F87" s="34" t="s">
        <v>99</v>
      </c>
      <c r="G87" s="41" t="s">
        <v>102</v>
      </c>
      <c r="H87" s="91">
        <v>1.4073709957301617E-2</v>
      </c>
      <c r="I87" s="35"/>
      <c r="J87" s="66">
        <v>0.11285336350986173</v>
      </c>
      <c r="K87" s="75">
        <v>26.015088488747402</v>
      </c>
      <c r="L87" s="75">
        <v>43.37996526849232</v>
      </c>
      <c r="M87" s="60"/>
      <c r="N87" s="39">
        <v>763.39300000000003</v>
      </c>
      <c r="O87" s="89">
        <v>773.302978515625</v>
      </c>
      <c r="P87" s="89">
        <v>777.8590087890625</v>
      </c>
      <c r="Q87" s="39"/>
      <c r="R87" s="63">
        <v>8.1328427381275112</v>
      </c>
      <c r="S87" s="39">
        <f t="shared" si="4"/>
        <v>63.262049909171914</v>
      </c>
      <c r="T87" s="39">
        <f t="shared" si="5"/>
        <v>16.457678263666619</v>
      </c>
      <c r="U87" s="39"/>
      <c r="V87" s="34">
        <v>10</v>
      </c>
      <c r="W87" s="34"/>
    </row>
    <row r="88" spans="1:23" s="44" customFormat="1" x14ac:dyDescent="0.2">
      <c r="A88" s="32">
        <v>328</v>
      </c>
      <c r="B88" s="32" t="s">
        <v>97</v>
      </c>
      <c r="C88" s="34" t="s">
        <v>98</v>
      </c>
      <c r="D88" s="34" t="s">
        <v>42</v>
      </c>
      <c r="E88" s="34" t="s">
        <v>41</v>
      </c>
      <c r="F88" s="34" t="s">
        <v>99</v>
      </c>
      <c r="G88" s="41" t="s">
        <v>103</v>
      </c>
      <c r="H88" s="91">
        <v>1.4073709957301617E-2</v>
      </c>
      <c r="I88" s="35"/>
      <c r="J88" s="66">
        <v>9.1253001856361881E-3</v>
      </c>
      <c r="K88" s="75">
        <v>2.4289392130630767</v>
      </c>
      <c r="L88" s="75">
        <v>37.569075984114455</v>
      </c>
      <c r="M88" s="60"/>
      <c r="N88" s="39">
        <v>763.39300000000003</v>
      </c>
      <c r="O88" s="89">
        <v>773.302978515625</v>
      </c>
      <c r="P88" s="89">
        <v>777.8590087890625</v>
      </c>
      <c r="Q88" s="39"/>
      <c r="R88" s="63">
        <v>17.234961563713821</v>
      </c>
      <c r="S88" s="39">
        <f t="shared" si="4"/>
        <v>134.06370118468024</v>
      </c>
      <c r="T88" s="39">
        <f t="shared" si="5"/>
        <v>3.2563258085584068</v>
      </c>
      <c r="U88" s="39"/>
      <c r="V88" s="34">
        <v>10</v>
      </c>
      <c r="W88" s="39"/>
    </row>
    <row r="89" spans="1:23" s="44" customFormat="1" x14ac:dyDescent="0.2">
      <c r="A89" s="32">
        <v>328</v>
      </c>
      <c r="B89" s="32" t="s">
        <v>97</v>
      </c>
      <c r="C89" s="34" t="s">
        <v>98</v>
      </c>
      <c r="D89" s="34" t="s">
        <v>42</v>
      </c>
      <c r="E89" s="34" t="s">
        <v>41</v>
      </c>
      <c r="F89" s="34" t="s">
        <v>99</v>
      </c>
      <c r="G89" s="41" t="s">
        <v>104</v>
      </c>
      <c r="H89" s="91">
        <v>1.4073709957301617E-2</v>
      </c>
      <c r="I89" s="35"/>
      <c r="J89" s="62">
        <v>0</v>
      </c>
      <c r="K89" s="68">
        <v>0</v>
      </c>
      <c r="L89" s="68"/>
      <c r="M89" s="60"/>
      <c r="N89" s="39">
        <v>763.39300000000003</v>
      </c>
      <c r="O89" s="89">
        <v>773.302978515625</v>
      </c>
      <c r="P89" s="89">
        <v>777.8590087890625</v>
      </c>
      <c r="Q89" s="39"/>
      <c r="R89" s="63">
        <v>0.41032675440632516</v>
      </c>
      <c r="S89" s="39">
        <f t="shared" si="4"/>
        <v>3.1917636246213719</v>
      </c>
      <c r="T89" s="39">
        <f t="shared" si="5"/>
        <v>0</v>
      </c>
      <c r="U89" s="39"/>
      <c r="V89" s="34">
        <v>10</v>
      </c>
      <c r="W89" s="34"/>
    </row>
    <row r="90" spans="1:23" s="44" customFormat="1" x14ac:dyDescent="0.2">
      <c r="A90" s="32">
        <v>398</v>
      </c>
      <c r="B90" s="32" t="s">
        <v>105</v>
      </c>
      <c r="C90" s="33" t="s">
        <v>106</v>
      </c>
      <c r="D90" s="33" t="s">
        <v>107</v>
      </c>
      <c r="E90" s="33" t="s">
        <v>41</v>
      </c>
      <c r="F90" s="33" t="s">
        <v>108</v>
      </c>
      <c r="G90" s="41" t="s">
        <v>109</v>
      </c>
      <c r="H90" s="91">
        <v>1.6108643030747771E-3</v>
      </c>
      <c r="I90" s="35"/>
      <c r="J90" s="66">
        <v>2.0900236150565772E-3</v>
      </c>
      <c r="K90" s="75">
        <v>0.59355737312003609</v>
      </c>
      <c r="L90" s="75">
        <v>35.211821294887834</v>
      </c>
      <c r="M90" s="60"/>
      <c r="N90" s="89">
        <v>17749.6484375</v>
      </c>
      <c r="O90" s="89">
        <v>17987.736328125</v>
      </c>
      <c r="P90" s="89">
        <v>18204.498046875</v>
      </c>
      <c r="Q90" s="39"/>
      <c r="R90" s="63">
        <v>62.179611102063703</v>
      </c>
      <c r="S90" s="39">
        <f t="shared" si="4"/>
        <v>11319.486088629657</v>
      </c>
      <c r="T90" s="39">
        <f t="shared" si="5"/>
        <v>67.187644278358121</v>
      </c>
      <c r="U90" s="39"/>
      <c r="V90" s="34">
        <v>10</v>
      </c>
      <c r="W90" s="34"/>
    </row>
    <row r="91" spans="1:23" s="44" customFormat="1" x14ac:dyDescent="0.2">
      <c r="A91" s="32">
        <v>398</v>
      </c>
      <c r="B91" s="32" t="s">
        <v>105</v>
      </c>
      <c r="C91" s="33" t="s">
        <v>106</v>
      </c>
      <c r="D91" s="33" t="s">
        <v>107</v>
      </c>
      <c r="E91" s="33" t="s">
        <v>41</v>
      </c>
      <c r="F91" s="33" t="s">
        <v>108</v>
      </c>
      <c r="G91" s="41" t="s">
        <v>110</v>
      </c>
      <c r="H91" s="91">
        <v>1.6108643030747771E-3</v>
      </c>
      <c r="I91" s="35"/>
      <c r="J91" s="66">
        <v>1.0840655156704702E-4</v>
      </c>
      <c r="K91" s="75">
        <v>3.2521965470114107E-2</v>
      </c>
      <c r="L91" s="75">
        <v>33.333333333333329</v>
      </c>
      <c r="M91" s="60"/>
      <c r="N91" s="29">
        <v>17749.648000000001</v>
      </c>
      <c r="O91" s="89">
        <v>17987.736328125</v>
      </c>
      <c r="P91" s="89">
        <v>18204.498046875</v>
      </c>
      <c r="Q91" s="39"/>
      <c r="R91" s="63">
        <v>21.053054663430988</v>
      </c>
      <c r="S91" s="39">
        <f t="shared" si="4"/>
        <v>3832.6029250118199</v>
      </c>
      <c r="T91" s="39">
        <f t="shared" si="5"/>
        <v>1.2464377998789273</v>
      </c>
      <c r="U91" s="39"/>
      <c r="V91" s="34">
        <v>10</v>
      </c>
      <c r="W91" s="34"/>
    </row>
    <row r="92" spans="1:23" s="44" customFormat="1" x14ac:dyDescent="0.2">
      <c r="A92" s="32">
        <v>398</v>
      </c>
      <c r="B92" s="32" t="s">
        <v>105</v>
      </c>
      <c r="C92" s="33" t="s">
        <v>106</v>
      </c>
      <c r="D92" s="33" t="s">
        <v>107</v>
      </c>
      <c r="E92" s="33" t="s">
        <v>41</v>
      </c>
      <c r="F92" s="33" t="s">
        <v>108</v>
      </c>
      <c r="G92" s="41" t="s">
        <v>111</v>
      </c>
      <c r="H92" s="91">
        <v>1.6108643030747771E-3</v>
      </c>
      <c r="I92" s="35"/>
      <c r="J92" s="66">
        <v>1.7207048087385212E-3</v>
      </c>
      <c r="K92" s="75">
        <v>0.46003814002590887</v>
      </c>
      <c r="L92" s="75">
        <v>37.403525034720225</v>
      </c>
      <c r="M92" s="60"/>
      <c r="N92" s="29">
        <v>17749.648000000001</v>
      </c>
      <c r="O92" s="89">
        <v>17987.736328125</v>
      </c>
      <c r="P92" s="89">
        <v>18204.498046875</v>
      </c>
      <c r="Q92" s="39"/>
      <c r="R92" s="63">
        <v>16.764807963377965</v>
      </c>
      <c r="S92" s="39">
        <f t="shared" si="4"/>
        <v>3051.9491382554861</v>
      </c>
      <c r="T92" s="39">
        <f t="shared" si="5"/>
        <v>14.040130050167292</v>
      </c>
      <c r="U92" s="39"/>
      <c r="V92" s="34">
        <v>10</v>
      </c>
      <c r="W92" s="34"/>
    </row>
    <row r="93" spans="1:23" s="44" customFormat="1" x14ac:dyDescent="0.2">
      <c r="A93" s="92">
        <v>404</v>
      </c>
      <c r="B93" s="92" t="s">
        <v>282</v>
      </c>
      <c r="C93" s="90" t="s">
        <v>283</v>
      </c>
      <c r="D93" s="90" t="s">
        <v>46</v>
      </c>
      <c r="E93" s="90" t="s">
        <v>162</v>
      </c>
      <c r="F93" s="90" t="s">
        <v>99</v>
      </c>
      <c r="G93" s="96" t="s">
        <v>285</v>
      </c>
      <c r="H93" s="91">
        <v>0.17788113653659821</v>
      </c>
      <c r="I93" s="1"/>
      <c r="J93" s="97">
        <v>0.10025852983066615</v>
      </c>
      <c r="K93" s="95">
        <v>25.569540280649871</v>
      </c>
      <c r="L93" s="95">
        <v>39.210141727318529</v>
      </c>
      <c r="M93" s="1"/>
      <c r="N93" s="89">
        <v>46024.25</v>
      </c>
      <c r="O93" s="89">
        <v>48461.56640625</v>
      </c>
      <c r="P93" s="89">
        <v>49699.86328125</v>
      </c>
      <c r="Q93" s="1"/>
      <c r="R93" s="70">
        <v>0.87240382874592348</v>
      </c>
      <c r="S93" s="39">
        <f t="shared" si="4"/>
        <v>433.5835101471144</v>
      </c>
      <c r="T93" s="39">
        <f t="shared" si="5"/>
        <v>110.86531027732204</v>
      </c>
      <c r="U93" s="1"/>
      <c r="V93" s="5">
        <v>10</v>
      </c>
      <c r="W93" s="1"/>
    </row>
    <row r="94" spans="1:23" s="44" customFormat="1" x14ac:dyDescent="0.2">
      <c r="A94" s="92">
        <v>404</v>
      </c>
      <c r="B94" s="92" t="s">
        <v>282</v>
      </c>
      <c r="C94" s="90" t="s">
        <v>283</v>
      </c>
      <c r="D94" s="90" t="s">
        <v>46</v>
      </c>
      <c r="E94" s="90" t="s">
        <v>162</v>
      </c>
      <c r="F94" s="90" t="s">
        <v>99</v>
      </c>
      <c r="G94" s="96" t="s">
        <v>286</v>
      </c>
      <c r="H94" s="91">
        <v>0.17788113653659821</v>
      </c>
      <c r="I94" s="1"/>
      <c r="J94" s="97">
        <v>0.21248942503981519</v>
      </c>
      <c r="K94" s="95">
        <v>47.543519158823223</v>
      </c>
      <c r="L94" s="95">
        <v>44.693667780455193</v>
      </c>
      <c r="M94" s="1"/>
      <c r="N94" s="89">
        <v>46024.25</v>
      </c>
      <c r="O94" s="89">
        <v>48461.56640625</v>
      </c>
      <c r="P94" s="89">
        <v>49699.86328125</v>
      </c>
      <c r="Q94" s="1"/>
      <c r="R94" s="70">
        <v>13.241020190184742</v>
      </c>
      <c r="S94" s="39">
        <f t="shared" si="4"/>
        <v>6580.7689315645248</v>
      </c>
      <c r="T94" s="39">
        <f t="shared" si="5"/>
        <v>3128.7291377762663</v>
      </c>
      <c r="U94" s="1"/>
      <c r="V94" s="5">
        <v>10</v>
      </c>
      <c r="W94" s="1"/>
    </row>
    <row r="95" spans="1:23" s="44" customFormat="1" x14ac:dyDescent="0.2">
      <c r="A95" s="92">
        <v>404</v>
      </c>
      <c r="B95" s="92" t="s">
        <v>282</v>
      </c>
      <c r="C95" s="90" t="s">
        <v>283</v>
      </c>
      <c r="D95" s="90" t="s">
        <v>46</v>
      </c>
      <c r="E95" s="90" t="s">
        <v>162</v>
      </c>
      <c r="F95" s="90" t="s">
        <v>99</v>
      </c>
      <c r="G95" s="96" t="s">
        <v>287</v>
      </c>
      <c r="H95" s="91">
        <v>0.17788113653659821</v>
      </c>
      <c r="I95" s="1"/>
      <c r="J95" s="97">
        <v>0.14630260486997651</v>
      </c>
      <c r="K95" s="95">
        <v>33.441164441166542</v>
      </c>
      <c r="L95" s="95">
        <v>43.749255540239481</v>
      </c>
      <c r="M95" s="1"/>
      <c r="N95" s="89">
        <v>46024.25</v>
      </c>
      <c r="O95" s="89">
        <v>48461.56640625</v>
      </c>
      <c r="P95" s="89">
        <v>49699.86328125</v>
      </c>
      <c r="Q95" s="1"/>
      <c r="R95" s="70">
        <v>11.05190948727048</v>
      </c>
      <c r="S95" s="39">
        <f t="shared" si="4"/>
        <v>5492.7839051409264</v>
      </c>
      <c r="T95" s="39">
        <f t="shared" si="5"/>
        <v>1836.8508981161065</v>
      </c>
      <c r="U95" s="1"/>
      <c r="V95" s="5">
        <v>10</v>
      </c>
      <c r="W95" s="1"/>
    </row>
    <row r="96" spans="1:23" s="44" customFormat="1" x14ac:dyDescent="0.2">
      <c r="A96" s="92">
        <v>404</v>
      </c>
      <c r="B96" s="92" t="s">
        <v>282</v>
      </c>
      <c r="C96" s="90" t="s">
        <v>283</v>
      </c>
      <c r="D96" s="90" t="s">
        <v>46</v>
      </c>
      <c r="E96" s="90" t="s">
        <v>162</v>
      </c>
      <c r="F96" s="90" t="s">
        <v>99</v>
      </c>
      <c r="G96" s="96" t="s">
        <v>288</v>
      </c>
      <c r="H96" s="91">
        <v>0.17788113653659821</v>
      </c>
      <c r="I96" s="1"/>
      <c r="J96" s="97">
        <v>6.5911602166401448E-2</v>
      </c>
      <c r="K96" s="95">
        <v>16.126968666118955</v>
      </c>
      <c r="L96" s="95">
        <v>40.870422415388397</v>
      </c>
      <c r="M96" s="1"/>
      <c r="N96" s="89">
        <v>46024.25</v>
      </c>
      <c r="O96" s="89">
        <v>48461.56640625</v>
      </c>
      <c r="P96" s="89">
        <v>49699.86328125</v>
      </c>
      <c r="Q96" s="1"/>
      <c r="R96" s="70">
        <v>18.226374472963368</v>
      </c>
      <c r="S96" s="39">
        <f t="shared" si="4"/>
        <v>9058.4831941914454</v>
      </c>
      <c r="T96" s="39">
        <f t="shared" si="5"/>
        <v>1460.8587463529059</v>
      </c>
      <c r="U96" s="1"/>
      <c r="V96" s="5">
        <v>10</v>
      </c>
      <c r="W96" s="1"/>
    </row>
    <row r="97" spans="1:23" s="44" customFormat="1" x14ac:dyDescent="0.2">
      <c r="A97" s="92">
        <v>404</v>
      </c>
      <c r="B97" s="92" t="s">
        <v>282</v>
      </c>
      <c r="C97" s="90" t="s">
        <v>283</v>
      </c>
      <c r="D97" s="90" t="s">
        <v>46</v>
      </c>
      <c r="E97" s="90" t="s">
        <v>162</v>
      </c>
      <c r="F97" s="90" t="s">
        <v>99</v>
      </c>
      <c r="G97" s="96" t="s">
        <v>289</v>
      </c>
      <c r="H97" s="91">
        <v>0.17788113653659821</v>
      </c>
      <c r="I97" s="1"/>
      <c r="J97" s="97">
        <v>0.12628928604219786</v>
      </c>
      <c r="K97" s="95">
        <v>29.82977499222363</v>
      </c>
      <c r="L97" s="95">
        <v>42.336653922170179</v>
      </c>
      <c r="M97" s="1"/>
      <c r="N97" s="89">
        <v>46024.25</v>
      </c>
      <c r="O97" s="89">
        <v>48461.56640625</v>
      </c>
      <c r="P97" s="89">
        <v>49699.86328125</v>
      </c>
      <c r="Q97" s="1"/>
      <c r="R97" s="70">
        <v>5.5865377134009035</v>
      </c>
      <c r="S97" s="39">
        <f t="shared" si="4"/>
        <v>2776.5016057157191</v>
      </c>
      <c r="T97" s="39">
        <f t="shared" si="5"/>
        <v>828.22418164047508</v>
      </c>
      <c r="U97" s="1"/>
      <c r="V97" s="5">
        <v>10</v>
      </c>
      <c r="W97" s="1"/>
    </row>
    <row r="98" spans="1:23" s="44" customFormat="1" x14ac:dyDescent="0.2">
      <c r="A98" s="92">
        <v>404</v>
      </c>
      <c r="B98" s="92" t="s">
        <v>282</v>
      </c>
      <c r="C98" s="90" t="s">
        <v>283</v>
      </c>
      <c r="D98" s="90" t="s">
        <v>46</v>
      </c>
      <c r="E98" s="90" t="s">
        <v>162</v>
      </c>
      <c r="F98" s="90" t="s">
        <v>99</v>
      </c>
      <c r="G98" s="96" t="s">
        <v>290</v>
      </c>
      <c r="H98" s="91">
        <v>0.17788113653659821</v>
      </c>
      <c r="I98" s="1"/>
      <c r="J98" s="97">
        <v>0.15848966154070832</v>
      </c>
      <c r="K98" s="95">
        <v>36.913395962073324</v>
      </c>
      <c r="L98" s="95">
        <v>42.935540719024758</v>
      </c>
      <c r="M98" s="1"/>
      <c r="N98" s="89">
        <v>46024.25</v>
      </c>
      <c r="O98" s="89">
        <v>48461.56640625</v>
      </c>
      <c r="P98" s="89">
        <v>49699.86328125</v>
      </c>
      <c r="Q98" s="1"/>
      <c r="R98" s="70">
        <v>15.785921555038957</v>
      </c>
      <c r="S98" s="39">
        <f t="shared" si="4"/>
        <v>7845.5814305397353</v>
      </c>
      <c r="T98" s="39">
        <f t="shared" si="5"/>
        <v>2896.0705389820291</v>
      </c>
      <c r="U98" s="1"/>
      <c r="V98" s="5">
        <v>10</v>
      </c>
      <c r="W98" s="1"/>
    </row>
    <row r="99" spans="1:23" s="44" customFormat="1" x14ac:dyDescent="0.2">
      <c r="A99" s="92">
        <v>404</v>
      </c>
      <c r="B99" s="92" t="s">
        <v>282</v>
      </c>
      <c r="C99" s="90" t="s">
        <v>283</v>
      </c>
      <c r="D99" s="90" t="s">
        <v>46</v>
      </c>
      <c r="E99" s="90" t="s">
        <v>162</v>
      </c>
      <c r="F99" s="90" t="s">
        <v>99</v>
      </c>
      <c r="G99" s="96" t="s">
        <v>291</v>
      </c>
      <c r="H99" s="91">
        <v>0.17788113653659821</v>
      </c>
      <c r="I99" s="1"/>
      <c r="J99" s="97">
        <v>0.14676679888647845</v>
      </c>
      <c r="K99" s="95">
        <v>34.562961306865589</v>
      </c>
      <c r="L99" s="95">
        <v>42.463606513173588</v>
      </c>
      <c r="M99" s="1"/>
      <c r="N99" s="89">
        <v>46024.25</v>
      </c>
      <c r="O99" s="89">
        <v>48461.56640625</v>
      </c>
      <c r="P99" s="89">
        <v>49699.86328125</v>
      </c>
      <c r="Q99" s="1"/>
      <c r="R99" s="70">
        <v>11.372317456505234</v>
      </c>
      <c r="S99" s="39">
        <f t="shared" si="4"/>
        <v>5652.0262277928296</v>
      </c>
      <c r="T99" s="39">
        <f t="shared" si="5"/>
        <v>1953.5076381659303</v>
      </c>
      <c r="U99" s="1"/>
      <c r="V99" s="5">
        <v>10</v>
      </c>
      <c r="W99" s="1"/>
    </row>
    <row r="100" spans="1:23" s="44" customFormat="1" x14ac:dyDescent="0.2">
      <c r="A100" s="92">
        <v>404</v>
      </c>
      <c r="B100" s="92" t="s">
        <v>282</v>
      </c>
      <c r="C100" s="90" t="s">
        <v>283</v>
      </c>
      <c r="D100" s="90" t="s">
        <v>46</v>
      </c>
      <c r="E100" s="90" t="s">
        <v>162</v>
      </c>
      <c r="F100" s="90" t="s">
        <v>99</v>
      </c>
      <c r="G100" s="96" t="s">
        <v>292</v>
      </c>
      <c r="H100" s="91">
        <v>0.17788113653659821</v>
      </c>
      <c r="I100" s="1"/>
      <c r="J100" s="97">
        <v>0.30688724976764781</v>
      </c>
      <c r="K100" s="95">
        <v>61.124238375608464</v>
      </c>
      <c r="L100" s="95">
        <v>50.207128615955185</v>
      </c>
      <c r="M100" s="1"/>
      <c r="N100" s="89">
        <v>46024.25</v>
      </c>
      <c r="O100" s="89">
        <v>48461.56640625</v>
      </c>
      <c r="P100" s="89">
        <v>49699.86328125</v>
      </c>
      <c r="Q100" s="1"/>
      <c r="R100" s="70">
        <v>2.3899431290535853</v>
      </c>
      <c r="S100" s="39">
        <f t="shared" si="4"/>
        <v>1187.7984676392603</v>
      </c>
      <c r="T100" s="39">
        <f t="shared" si="5"/>
        <v>726.03276678164605</v>
      </c>
      <c r="U100" s="1"/>
      <c r="V100" s="5">
        <v>10</v>
      </c>
      <c r="W100" s="1"/>
    </row>
    <row r="101" spans="1:23" s="44" customFormat="1" x14ac:dyDescent="0.2">
      <c r="A101" s="92">
        <v>404</v>
      </c>
      <c r="B101" s="92" t="s">
        <v>282</v>
      </c>
      <c r="C101" s="90" t="s">
        <v>283</v>
      </c>
      <c r="D101" s="90" t="s">
        <v>46</v>
      </c>
      <c r="E101" s="90" t="s">
        <v>162</v>
      </c>
      <c r="F101" s="90" t="s">
        <v>99</v>
      </c>
      <c r="G101" s="103" t="s">
        <v>297</v>
      </c>
      <c r="H101" s="91">
        <v>0.17788113653659821</v>
      </c>
      <c r="I101" s="1"/>
      <c r="J101" s="104">
        <v>0.17799045829022578</v>
      </c>
      <c r="K101" s="105">
        <v>40.043727667251773</v>
      </c>
      <c r="L101" s="105">
        <v>44.449023270075948</v>
      </c>
      <c r="M101" s="1"/>
      <c r="N101" s="89">
        <v>46024.25</v>
      </c>
      <c r="O101" s="89">
        <v>48461.56640625</v>
      </c>
      <c r="P101" s="89">
        <v>49699.86328125</v>
      </c>
      <c r="Q101" s="1"/>
      <c r="R101" s="70">
        <v>5.5060480463329853</v>
      </c>
      <c r="S101" s="39">
        <f t="shared" si="4"/>
        <v>2736.4983512274307</v>
      </c>
      <c r="T101" s="39">
        <f t="shared" si="5"/>
        <v>1095.7959473843473</v>
      </c>
      <c r="U101" s="1"/>
      <c r="V101" s="5">
        <v>10</v>
      </c>
      <c r="W101" s="1"/>
    </row>
    <row r="102" spans="1:23" s="44" customFormat="1" x14ac:dyDescent="0.2">
      <c r="A102" s="92">
        <v>404</v>
      </c>
      <c r="B102" s="92" t="s">
        <v>282</v>
      </c>
      <c r="C102" s="90" t="s">
        <v>283</v>
      </c>
      <c r="D102" s="90" t="s">
        <v>46</v>
      </c>
      <c r="E102" s="90" t="s">
        <v>162</v>
      </c>
      <c r="F102" s="90" t="s">
        <v>99</v>
      </c>
      <c r="G102" s="103" t="s">
        <v>293</v>
      </c>
      <c r="H102" s="91">
        <v>0.17788113653659821</v>
      </c>
      <c r="I102" s="1"/>
      <c r="J102" s="104">
        <v>0.27537796652058139</v>
      </c>
      <c r="K102" s="105">
        <v>56.666338472150088</v>
      </c>
      <c r="L102" s="105">
        <v>48.596393193098564</v>
      </c>
      <c r="M102" s="1"/>
      <c r="N102" s="89">
        <v>46024.25</v>
      </c>
      <c r="O102" s="89">
        <v>48461.56640625</v>
      </c>
      <c r="P102" s="89">
        <v>49699.86328125</v>
      </c>
      <c r="Q102" s="1"/>
      <c r="R102" s="70">
        <v>5.8256323704748567</v>
      </c>
      <c r="S102" s="39">
        <f t="shared" si="4"/>
        <v>2895.3313233942472</v>
      </c>
      <c r="T102" s="39">
        <f t="shared" si="5"/>
        <v>1640.6782476047667</v>
      </c>
      <c r="U102" s="1"/>
      <c r="V102" s="5">
        <v>10</v>
      </c>
      <c r="W102" s="1"/>
    </row>
    <row r="103" spans="1:23" s="44" customFormat="1" x14ac:dyDescent="0.2">
      <c r="A103" s="92">
        <v>404</v>
      </c>
      <c r="B103" s="92" t="s">
        <v>282</v>
      </c>
      <c r="C103" s="90" t="s">
        <v>283</v>
      </c>
      <c r="D103" s="90" t="s">
        <v>46</v>
      </c>
      <c r="E103" s="90" t="s">
        <v>162</v>
      </c>
      <c r="F103" s="90" t="s">
        <v>99</v>
      </c>
      <c r="G103" s="103" t="s">
        <v>159</v>
      </c>
      <c r="H103" s="91">
        <v>0.17788113653659821</v>
      </c>
      <c r="I103" s="1"/>
      <c r="J103" s="104">
        <v>0.45799100743179533</v>
      </c>
      <c r="K103" s="105">
        <v>79.273280918222781</v>
      </c>
      <c r="L103" s="105">
        <v>57.773691479258005</v>
      </c>
      <c r="M103" s="1"/>
      <c r="N103" s="89">
        <v>46024.25</v>
      </c>
      <c r="O103" s="89">
        <v>48461.56640625</v>
      </c>
      <c r="P103" s="89">
        <v>49699.86328125</v>
      </c>
      <c r="Q103" s="1"/>
      <c r="R103" s="70">
        <v>3.1433642701299891</v>
      </c>
      <c r="S103" s="39">
        <f t="shared" si="4"/>
        <v>1562.2477446862665</v>
      </c>
      <c r="T103" s="39">
        <f t="shared" si="5"/>
        <v>1238.4450432837439</v>
      </c>
      <c r="U103" s="1"/>
      <c r="V103" s="5">
        <v>10</v>
      </c>
      <c r="W103" s="1"/>
    </row>
    <row r="104" spans="1:23" s="44" customFormat="1" x14ac:dyDescent="0.2">
      <c r="A104" s="92">
        <v>404</v>
      </c>
      <c r="B104" s="92" t="s">
        <v>282</v>
      </c>
      <c r="C104" s="90" t="s">
        <v>283</v>
      </c>
      <c r="D104" s="90" t="s">
        <v>46</v>
      </c>
      <c r="E104" s="90" t="s">
        <v>162</v>
      </c>
      <c r="F104" s="90" t="s">
        <v>99</v>
      </c>
      <c r="G104" s="103" t="s">
        <v>294</v>
      </c>
      <c r="H104" s="91">
        <v>0.17788113653659821</v>
      </c>
      <c r="I104" s="1"/>
      <c r="J104" s="104">
        <v>7.2541865470372946E-2</v>
      </c>
      <c r="K104" s="105">
        <v>18.702996597714939</v>
      </c>
      <c r="L104" s="105">
        <v>38.786226095574335</v>
      </c>
      <c r="M104" s="1"/>
      <c r="N104" s="89">
        <v>46024.25</v>
      </c>
      <c r="O104" s="89">
        <v>48461.56640625</v>
      </c>
      <c r="P104" s="89">
        <v>49699.86328125</v>
      </c>
      <c r="Q104" s="1"/>
      <c r="R104" s="70">
        <v>0.92252127025706909</v>
      </c>
      <c r="S104" s="39">
        <f t="shared" si="4"/>
        <v>458.49181005821413</v>
      </c>
      <c r="T104" s="39">
        <f t="shared" si="5"/>
        <v>85.751707635989419</v>
      </c>
      <c r="U104" s="1"/>
      <c r="V104" s="5">
        <v>10</v>
      </c>
      <c r="W104" s="1"/>
    </row>
    <row r="105" spans="1:23" s="44" customFormat="1" x14ac:dyDescent="0.2">
      <c r="A105" s="92">
        <v>404</v>
      </c>
      <c r="B105" s="92" t="s">
        <v>282</v>
      </c>
      <c r="C105" s="90" t="s">
        <v>283</v>
      </c>
      <c r="D105" s="90" t="s">
        <v>46</v>
      </c>
      <c r="E105" s="90" t="s">
        <v>162</v>
      </c>
      <c r="F105" s="90" t="s">
        <v>99</v>
      </c>
      <c r="G105" s="103" t="s">
        <v>295</v>
      </c>
      <c r="H105" s="91">
        <v>0.17788113653659821</v>
      </c>
      <c r="I105" s="1"/>
      <c r="J105" s="104">
        <v>0.47177085536489244</v>
      </c>
      <c r="K105" s="105">
        <v>80.231932900534403</v>
      </c>
      <c r="L105" s="105">
        <v>58.800883676797234</v>
      </c>
      <c r="M105" s="1"/>
      <c r="N105" s="89">
        <v>46024.25</v>
      </c>
      <c r="O105" s="89">
        <v>48461.56640625</v>
      </c>
      <c r="P105" s="89">
        <v>49699.86328125</v>
      </c>
      <c r="Q105" s="1"/>
      <c r="R105" s="70">
        <v>1.3700524994864074</v>
      </c>
      <c r="S105" s="39">
        <f t="shared" si="4"/>
        <v>680.9142191260928</v>
      </c>
      <c r="T105" s="39">
        <f t="shared" si="5"/>
        <v>546.31063939944465</v>
      </c>
      <c r="U105" s="1"/>
      <c r="V105" s="5">
        <v>10</v>
      </c>
      <c r="W105" s="1"/>
    </row>
    <row r="106" spans="1:23" s="44" customFormat="1" x14ac:dyDescent="0.2">
      <c r="A106" s="92">
        <v>404</v>
      </c>
      <c r="B106" s="92" t="s">
        <v>282</v>
      </c>
      <c r="C106" s="90" t="s">
        <v>283</v>
      </c>
      <c r="D106" s="90" t="s">
        <v>46</v>
      </c>
      <c r="E106" s="90" t="s">
        <v>162</v>
      </c>
      <c r="F106" s="90" t="s">
        <v>99</v>
      </c>
      <c r="G106" s="103" t="s">
        <v>296</v>
      </c>
      <c r="H106" s="91">
        <v>0.17788113653659821</v>
      </c>
      <c r="I106" s="1"/>
      <c r="J106" s="104">
        <v>0.52790907391689212</v>
      </c>
      <c r="K106" s="105">
        <v>85.211574545343694</v>
      </c>
      <c r="L106" s="105">
        <v>61.952742539216374</v>
      </c>
      <c r="M106" s="1"/>
      <c r="N106" s="89">
        <v>46024.25</v>
      </c>
      <c r="O106" s="89">
        <v>48461.56640625</v>
      </c>
      <c r="P106" s="89">
        <v>49699.86328125</v>
      </c>
      <c r="Q106" s="1"/>
      <c r="R106" s="70">
        <v>0.41398436267410071</v>
      </c>
      <c r="S106" s="39">
        <f t="shared" ref="S106:S137" si="6">P106*(R106/100)</f>
        <v>205.74966225478221</v>
      </c>
      <c r="T106" s="39">
        <f t="shared" ref="T106:T137" si="7">S106*(K106/100)</f>
        <v>175.32252682902663</v>
      </c>
      <c r="U106" s="1"/>
      <c r="V106" s="5">
        <v>10</v>
      </c>
      <c r="W106" s="1"/>
    </row>
    <row r="107" spans="1:23" s="44" customFormat="1" x14ac:dyDescent="0.2">
      <c r="A107" s="92">
        <v>404</v>
      </c>
      <c r="B107" s="92" t="s">
        <v>282</v>
      </c>
      <c r="C107" s="90" t="s">
        <v>283</v>
      </c>
      <c r="D107" s="90" t="s">
        <v>46</v>
      </c>
      <c r="E107" s="90" t="s">
        <v>162</v>
      </c>
      <c r="F107" s="90" t="s">
        <v>99</v>
      </c>
      <c r="G107" s="103" t="s">
        <v>64</v>
      </c>
      <c r="H107" s="91">
        <v>0.17788113653659821</v>
      </c>
      <c r="I107" s="1"/>
      <c r="J107" s="104">
        <v>0.27633361286548641</v>
      </c>
      <c r="K107" s="105">
        <v>54.500936228226962</v>
      </c>
      <c r="L107" s="105">
        <v>50.70254421104211</v>
      </c>
      <c r="M107" s="1"/>
      <c r="N107" s="89">
        <v>46024.25</v>
      </c>
      <c r="O107" s="89">
        <v>48461.56640625</v>
      </c>
      <c r="P107" s="89">
        <v>49699.86328125</v>
      </c>
      <c r="Q107" s="1"/>
      <c r="R107" s="70">
        <v>4.2919693474818956</v>
      </c>
      <c r="S107" s="39">
        <f t="shared" si="6"/>
        <v>2133.1028977716601</v>
      </c>
      <c r="T107" s="39">
        <f t="shared" si="7"/>
        <v>1162.5610499969937</v>
      </c>
      <c r="U107" s="1"/>
      <c r="V107" s="5">
        <v>10</v>
      </c>
      <c r="W107" s="1"/>
    </row>
    <row r="108" spans="1:23" s="44" customFormat="1" x14ac:dyDescent="0.2">
      <c r="A108" s="56">
        <v>418</v>
      </c>
      <c r="B108" s="32" t="s">
        <v>273</v>
      </c>
      <c r="C108" s="34" t="s">
        <v>281</v>
      </c>
      <c r="D108" s="34" t="s">
        <v>126</v>
      </c>
      <c r="E108" s="34" t="s">
        <v>41</v>
      </c>
      <c r="F108" s="57">
        <v>2017</v>
      </c>
      <c r="G108" s="42" t="s">
        <v>274</v>
      </c>
      <c r="H108" s="91">
        <v>0.10833325237035751</v>
      </c>
      <c r="I108" s="1"/>
      <c r="J108" s="66">
        <v>4.803493578880548E-2</v>
      </c>
      <c r="K108" s="75">
        <v>10.904097592604137</v>
      </c>
      <c r="L108" s="75">
        <v>44.052188070460666</v>
      </c>
      <c r="M108" s="1"/>
      <c r="N108" s="89">
        <v>6858.16015625</v>
      </c>
      <c r="O108" s="89">
        <v>6758.35302734375</v>
      </c>
      <c r="P108" s="89">
        <v>6858.16015625</v>
      </c>
      <c r="Q108" s="1"/>
      <c r="R108" s="70">
        <v>62.276521528014605</v>
      </c>
      <c r="S108" s="39">
        <f t="shared" si="6"/>
        <v>4271.023586132751</v>
      </c>
      <c r="T108" s="39">
        <f t="shared" si="7"/>
        <v>465.71658003505615</v>
      </c>
      <c r="U108" s="1"/>
      <c r="V108" s="5">
        <v>10</v>
      </c>
      <c r="W108" s="1"/>
    </row>
    <row r="109" spans="1:23" s="44" customFormat="1" x14ac:dyDescent="0.2">
      <c r="A109" s="56">
        <v>418</v>
      </c>
      <c r="B109" s="32" t="s">
        <v>273</v>
      </c>
      <c r="C109" s="34" t="s">
        <v>281</v>
      </c>
      <c r="D109" s="34" t="s">
        <v>126</v>
      </c>
      <c r="E109" s="34" t="s">
        <v>41</v>
      </c>
      <c r="F109" s="57">
        <v>2017</v>
      </c>
      <c r="G109" s="42" t="s">
        <v>275</v>
      </c>
      <c r="H109" s="91">
        <v>0.10833325237035751</v>
      </c>
      <c r="I109" s="1"/>
      <c r="J109" s="66">
        <v>0.21707372233912178</v>
      </c>
      <c r="K109" s="75">
        <v>44.480052411235484</v>
      </c>
      <c r="L109" s="75">
        <v>48.80248798544352</v>
      </c>
      <c r="M109" s="1"/>
      <c r="N109" s="89">
        <v>6858.16015625</v>
      </c>
      <c r="O109" s="89">
        <v>6758.35302734375</v>
      </c>
      <c r="P109" s="89">
        <v>6858.16015625</v>
      </c>
      <c r="Q109" s="1"/>
      <c r="R109" s="70">
        <v>24.213982727581033</v>
      </c>
      <c r="S109" s="39">
        <f t="shared" si="6"/>
        <v>1660.6337156642194</v>
      </c>
      <c r="T109" s="39">
        <f t="shared" si="7"/>
        <v>738.650747086092</v>
      </c>
      <c r="U109" s="1"/>
      <c r="V109" s="5">
        <v>10</v>
      </c>
      <c r="W109" s="1"/>
    </row>
    <row r="110" spans="1:23" s="44" customFormat="1" x14ac:dyDescent="0.2">
      <c r="A110" s="56">
        <v>418</v>
      </c>
      <c r="B110" s="32" t="s">
        <v>273</v>
      </c>
      <c r="C110" s="34" t="s">
        <v>281</v>
      </c>
      <c r="D110" s="34" t="s">
        <v>126</v>
      </c>
      <c r="E110" s="34" t="s">
        <v>41</v>
      </c>
      <c r="F110" s="57">
        <v>2017</v>
      </c>
      <c r="G110" s="42" t="s">
        <v>276</v>
      </c>
      <c r="H110" s="91">
        <v>0.10833325237035751</v>
      </c>
      <c r="I110" s="1"/>
      <c r="J110" s="66">
        <v>0.18952617588885298</v>
      </c>
      <c r="K110" s="75">
        <v>40.493174188443398</v>
      </c>
      <c r="L110" s="75">
        <v>46.804474997898048</v>
      </c>
      <c r="M110" s="1"/>
      <c r="N110" s="89">
        <v>6858.16015625</v>
      </c>
      <c r="O110" s="89">
        <v>6758.35302734375</v>
      </c>
      <c r="P110" s="89">
        <v>6858.16015625</v>
      </c>
      <c r="Q110" s="1"/>
      <c r="R110" s="70">
        <v>9.7749533470564067</v>
      </c>
      <c r="S110" s="39">
        <f t="shared" si="6"/>
        <v>670.38195573984831</v>
      </c>
      <c r="T110" s="39">
        <f t="shared" si="7"/>
        <v>271.45893306563028</v>
      </c>
      <c r="U110" s="1"/>
      <c r="V110" s="5">
        <v>10</v>
      </c>
      <c r="W110" s="1"/>
    </row>
    <row r="111" spans="1:23" s="44" customFormat="1" x14ac:dyDescent="0.2">
      <c r="A111" s="56">
        <v>418</v>
      </c>
      <c r="B111" s="32" t="s">
        <v>273</v>
      </c>
      <c r="C111" s="34" t="s">
        <v>281</v>
      </c>
      <c r="D111" s="34" t="s">
        <v>126</v>
      </c>
      <c r="E111" s="34" t="s">
        <v>41</v>
      </c>
      <c r="F111" s="57">
        <v>2017</v>
      </c>
      <c r="G111" s="42" t="s">
        <v>277</v>
      </c>
      <c r="H111" s="91">
        <v>0.10833325237035751</v>
      </c>
      <c r="I111" s="1"/>
      <c r="J111" s="66">
        <v>0.2059411954177422</v>
      </c>
      <c r="K111" s="75">
        <v>44.047059780858142</v>
      </c>
      <c r="L111" s="75">
        <v>46.754810977698838</v>
      </c>
      <c r="M111" s="1"/>
      <c r="N111" s="89">
        <v>6858.16015625</v>
      </c>
      <c r="O111" s="89">
        <v>6758.35302734375</v>
      </c>
      <c r="P111" s="89">
        <v>6858.16015625</v>
      </c>
      <c r="Q111" s="1"/>
      <c r="R111" s="70">
        <v>2.7431740416590462</v>
      </c>
      <c r="S111" s="39">
        <f t="shared" si="6"/>
        <v>188.13126914165349</v>
      </c>
      <c r="T111" s="39">
        <f t="shared" si="7"/>
        <v>82.866292585311243</v>
      </c>
      <c r="U111" s="1"/>
      <c r="V111" s="5">
        <v>10</v>
      </c>
      <c r="W111" s="1"/>
    </row>
    <row r="112" spans="1:23" s="1" customFormat="1" x14ac:dyDescent="0.2">
      <c r="A112" s="56">
        <v>418</v>
      </c>
      <c r="B112" s="32" t="s">
        <v>273</v>
      </c>
      <c r="C112" s="34" t="s">
        <v>281</v>
      </c>
      <c r="D112" s="34" t="s">
        <v>126</v>
      </c>
      <c r="E112" s="34" t="s">
        <v>41</v>
      </c>
      <c r="F112" s="57">
        <v>2017</v>
      </c>
      <c r="G112" s="42" t="s">
        <v>278</v>
      </c>
      <c r="H112" s="91">
        <v>0.10833325237035751</v>
      </c>
      <c r="J112" s="66">
        <v>0.1695786222063824</v>
      </c>
      <c r="K112" s="75">
        <v>34.77864514389136</v>
      </c>
      <c r="L112" s="75">
        <v>48.759410122153021</v>
      </c>
      <c r="N112" s="89">
        <v>6858.16015625</v>
      </c>
      <c r="O112" s="89">
        <v>6758.35302734375</v>
      </c>
      <c r="P112" s="89">
        <v>6858.16015625</v>
      </c>
      <c r="R112" s="70">
        <v>0.99136835568796389</v>
      </c>
      <c r="S112" s="39">
        <f t="shared" si="6"/>
        <v>67.989629571462729</v>
      </c>
      <c r="T112" s="39">
        <f t="shared" si="7"/>
        <v>23.645872003305247</v>
      </c>
      <c r="V112" s="5">
        <v>10</v>
      </c>
    </row>
    <row r="113" spans="1:23" s="44" customFormat="1" x14ac:dyDescent="0.2">
      <c r="A113" s="56">
        <v>454</v>
      </c>
      <c r="B113" s="32" t="s">
        <v>258</v>
      </c>
      <c r="C113" s="34" t="s">
        <v>259</v>
      </c>
      <c r="D113" s="34" t="s">
        <v>46</v>
      </c>
      <c r="E113" s="34" t="s">
        <v>162</v>
      </c>
      <c r="F113" s="34" t="s">
        <v>260</v>
      </c>
      <c r="G113" s="41" t="s">
        <v>261</v>
      </c>
      <c r="H113" s="91">
        <v>0.24314294755458832</v>
      </c>
      <c r="I113" s="5"/>
      <c r="J113" s="62">
        <v>0.27207683532161125</v>
      </c>
      <c r="K113" s="71">
        <v>57.014759465108455</v>
      </c>
      <c r="L113" s="71">
        <v>47.720421496843294</v>
      </c>
      <c r="M113" s="5"/>
      <c r="N113" s="89">
        <v>18091.57421875</v>
      </c>
      <c r="O113" s="89">
        <v>18091.57421875</v>
      </c>
      <c r="P113" s="89">
        <v>18622.103515625</v>
      </c>
      <c r="Q113" s="5"/>
      <c r="R113" s="70">
        <v>34.592113998739592</v>
      </c>
      <c r="S113" s="39">
        <f t="shared" si="6"/>
        <v>6441.7792770882934</v>
      </c>
      <c r="T113" s="39">
        <f t="shared" si="7"/>
        <v>3672.764960105093</v>
      </c>
      <c r="U113" s="5"/>
      <c r="V113" s="5">
        <v>10</v>
      </c>
      <c r="W113" s="5"/>
    </row>
    <row r="114" spans="1:23" s="44" customFormat="1" x14ac:dyDescent="0.2">
      <c r="A114" s="56">
        <v>454</v>
      </c>
      <c r="B114" s="32" t="s">
        <v>258</v>
      </c>
      <c r="C114" s="34" t="s">
        <v>259</v>
      </c>
      <c r="D114" s="34" t="s">
        <v>46</v>
      </c>
      <c r="E114" s="34" t="s">
        <v>162</v>
      </c>
      <c r="F114" s="34" t="s">
        <v>260</v>
      </c>
      <c r="G114" s="41" t="s">
        <v>262</v>
      </c>
      <c r="H114" s="91">
        <v>0.24314294755458832</v>
      </c>
      <c r="I114" s="5"/>
      <c r="J114" s="62">
        <v>0.17949965831202316</v>
      </c>
      <c r="K114" s="71">
        <v>42.041102447646281</v>
      </c>
      <c r="L114" s="71">
        <v>42.69623008472572</v>
      </c>
      <c r="M114" s="5"/>
      <c r="N114" s="89">
        <v>18091.57421875</v>
      </c>
      <c r="O114" s="89">
        <v>18091.57421875</v>
      </c>
      <c r="P114" s="89">
        <v>18622.103515625</v>
      </c>
      <c r="Q114" s="5"/>
      <c r="R114" s="70">
        <v>8.7982414407466187</v>
      </c>
      <c r="S114" s="39">
        <f t="shared" si="6"/>
        <v>1638.4176286504517</v>
      </c>
      <c r="T114" s="39">
        <f t="shared" si="7"/>
        <v>688.80883378123326</v>
      </c>
      <c r="U114" s="5"/>
      <c r="V114" s="5">
        <v>10</v>
      </c>
      <c r="W114" s="5"/>
    </row>
    <row r="115" spans="1:23" s="44" customFormat="1" x14ac:dyDescent="0.2">
      <c r="A115" s="56">
        <v>454</v>
      </c>
      <c r="B115" s="32" t="s">
        <v>258</v>
      </c>
      <c r="C115" s="34" t="s">
        <v>259</v>
      </c>
      <c r="D115" s="34" t="s">
        <v>46</v>
      </c>
      <c r="E115" s="34" t="s">
        <v>162</v>
      </c>
      <c r="F115" s="34" t="s">
        <v>260</v>
      </c>
      <c r="G115" s="41" t="s">
        <v>263</v>
      </c>
      <c r="H115" s="91">
        <v>0.24314294755458832</v>
      </c>
      <c r="I115" s="5"/>
      <c r="J115" s="62">
        <v>0.23167023050231814</v>
      </c>
      <c r="K115" s="71">
        <v>50.724806902816411</v>
      </c>
      <c r="L115" s="71">
        <v>45.671978790609266</v>
      </c>
      <c r="M115" s="5"/>
      <c r="N115" s="89">
        <v>18091.57421875</v>
      </c>
      <c r="O115" s="89">
        <v>18091.57421875</v>
      </c>
      <c r="P115" s="89">
        <v>18622.103515625</v>
      </c>
      <c r="Q115" s="5"/>
      <c r="R115" s="70">
        <v>18.395370715534863</v>
      </c>
      <c r="S115" s="39">
        <f t="shared" si="6"/>
        <v>3425.6049767298696</v>
      </c>
      <c r="T115" s="39">
        <f t="shared" si="7"/>
        <v>1737.6315096994954</v>
      </c>
      <c r="U115" s="5"/>
      <c r="V115" s="5">
        <v>10</v>
      </c>
      <c r="W115" s="5"/>
    </row>
    <row r="116" spans="1:23" s="1" customFormat="1" ht="15" customHeight="1" x14ac:dyDescent="0.2">
      <c r="A116" s="56">
        <v>454</v>
      </c>
      <c r="B116" s="32" t="s">
        <v>258</v>
      </c>
      <c r="C116" s="34" t="s">
        <v>259</v>
      </c>
      <c r="D116" s="34" t="s">
        <v>46</v>
      </c>
      <c r="E116" s="34" t="s">
        <v>162</v>
      </c>
      <c r="F116" s="34" t="s">
        <v>260</v>
      </c>
      <c r="G116" s="41" t="s">
        <v>264</v>
      </c>
      <c r="H116" s="91">
        <v>0.24314294755458832</v>
      </c>
      <c r="I116" s="5"/>
      <c r="J116" s="62">
        <v>0.18013052260692672</v>
      </c>
      <c r="K116" s="71">
        <v>42.663803714677194</v>
      </c>
      <c r="L116" s="71">
        <v>42.220924278478769</v>
      </c>
      <c r="M116" s="5"/>
      <c r="N116" s="89">
        <v>18091.57421875</v>
      </c>
      <c r="O116" s="89">
        <v>18091.57421875</v>
      </c>
      <c r="P116" s="89">
        <v>18622.103515625</v>
      </c>
      <c r="Q116" s="5"/>
      <c r="R116" s="70">
        <v>1.7682897874294241</v>
      </c>
      <c r="S116" s="39">
        <f t="shared" si="6"/>
        <v>329.2927546713326</v>
      </c>
      <c r="T116" s="39">
        <f t="shared" si="7"/>
        <v>140.48881449963085</v>
      </c>
      <c r="U116" s="5"/>
      <c r="V116" s="5">
        <v>10</v>
      </c>
      <c r="W116" s="5"/>
    </row>
    <row r="117" spans="1:23" s="1" customFormat="1" ht="15" customHeight="1" x14ac:dyDescent="0.2">
      <c r="A117" s="56">
        <v>454</v>
      </c>
      <c r="B117" s="32" t="s">
        <v>258</v>
      </c>
      <c r="C117" s="34" t="s">
        <v>259</v>
      </c>
      <c r="D117" s="34" t="s">
        <v>46</v>
      </c>
      <c r="E117" s="34" t="s">
        <v>162</v>
      </c>
      <c r="F117" s="34" t="s">
        <v>260</v>
      </c>
      <c r="G117" s="41" t="s">
        <v>265</v>
      </c>
      <c r="H117" s="91">
        <v>0.24314294755458832</v>
      </c>
      <c r="I117" s="5"/>
      <c r="J117" s="62">
        <v>0.27305449110268215</v>
      </c>
      <c r="K117" s="71">
        <v>56.48204063950422</v>
      </c>
      <c r="L117" s="71">
        <v>48.343595240378875</v>
      </c>
      <c r="M117" s="5"/>
      <c r="N117" s="89">
        <v>18091.57421875</v>
      </c>
      <c r="O117" s="89">
        <v>18091.57421875</v>
      </c>
      <c r="P117" s="89">
        <v>18622.103515625</v>
      </c>
      <c r="Q117" s="5"/>
      <c r="R117" s="70">
        <v>14.792012519414124</v>
      </c>
      <c r="S117" s="39">
        <f t="shared" si="6"/>
        <v>2754.583883409508</v>
      </c>
      <c r="T117" s="39">
        <f t="shared" si="7"/>
        <v>1555.8451884765918</v>
      </c>
      <c r="U117" s="5"/>
      <c r="V117" s="5">
        <v>10</v>
      </c>
      <c r="W117" s="5"/>
    </row>
    <row r="118" spans="1:23" s="1" customFormat="1" ht="15" customHeight="1" x14ac:dyDescent="0.2">
      <c r="A118" s="56">
        <v>454</v>
      </c>
      <c r="B118" s="32" t="s">
        <v>258</v>
      </c>
      <c r="C118" s="34" t="s">
        <v>259</v>
      </c>
      <c r="D118" s="34" t="s">
        <v>46</v>
      </c>
      <c r="E118" s="34" t="s">
        <v>162</v>
      </c>
      <c r="F118" s="34" t="s">
        <v>260</v>
      </c>
      <c r="G118" s="41" t="s">
        <v>266</v>
      </c>
      <c r="H118" s="91">
        <v>0.24314294755458832</v>
      </c>
      <c r="I118" s="5"/>
      <c r="J118" s="62">
        <v>0.27853092107488636</v>
      </c>
      <c r="K118" s="71">
        <v>57.92012588907923</v>
      </c>
      <c r="L118" s="71">
        <v>48.088797598315139</v>
      </c>
      <c r="M118" s="5"/>
      <c r="N118" s="89">
        <v>18091.57421875</v>
      </c>
      <c r="O118" s="89">
        <v>18091.57421875</v>
      </c>
      <c r="P118" s="89">
        <v>18622.103515625</v>
      </c>
      <c r="Q118" s="5"/>
      <c r="R118" s="70">
        <v>3.3403106383067462</v>
      </c>
      <c r="S118" s="39">
        <f t="shared" si="6"/>
        <v>622.03610480891643</v>
      </c>
      <c r="T118" s="39">
        <f t="shared" si="7"/>
        <v>360.28409498084926</v>
      </c>
      <c r="U118" s="5"/>
      <c r="V118" s="5">
        <v>10</v>
      </c>
      <c r="W118" s="5"/>
    </row>
    <row r="119" spans="1:23" s="1" customFormat="1" ht="15" customHeight="1" x14ac:dyDescent="0.2">
      <c r="A119" s="56">
        <v>454</v>
      </c>
      <c r="B119" s="32" t="s">
        <v>258</v>
      </c>
      <c r="C119" s="34" t="s">
        <v>259</v>
      </c>
      <c r="D119" s="34" t="s">
        <v>46</v>
      </c>
      <c r="E119" s="34" t="s">
        <v>162</v>
      </c>
      <c r="F119" s="34" t="s">
        <v>260</v>
      </c>
      <c r="G119" s="41" t="s">
        <v>267</v>
      </c>
      <c r="H119" s="91">
        <v>0.24314294755458832</v>
      </c>
      <c r="I119" s="5"/>
      <c r="J119" s="62">
        <v>0.16729729735240331</v>
      </c>
      <c r="K119" s="71">
        <v>41.430196441976456</v>
      </c>
      <c r="L119" s="71">
        <v>40.380522353232237</v>
      </c>
      <c r="M119" s="5"/>
      <c r="N119" s="89">
        <v>18091.57421875</v>
      </c>
      <c r="O119" s="89">
        <v>18091.57421875</v>
      </c>
      <c r="P119" s="89">
        <v>18622.103515625</v>
      </c>
      <c r="Q119" s="5"/>
      <c r="R119" s="70">
        <v>0.90330925769652048</v>
      </c>
      <c r="S119" s="39">
        <f t="shared" si="6"/>
        <v>168.21518503446981</v>
      </c>
      <c r="T119" s="39">
        <f t="shared" si="7"/>
        <v>69.691881605015027</v>
      </c>
      <c r="U119" s="5"/>
      <c r="V119" s="5">
        <v>10</v>
      </c>
      <c r="W119" s="5"/>
    </row>
    <row r="120" spans="1:23" s="1" customFormat="1" ht="15" customHeight="1" x14ac:dyDescent="0.2">
      <c r="A120" s="56">
        <v>454</v>
      </c>
      <c r="B120" s="32" t="s">
        <v>258</v>
      </c>
      <c r="C120" s="34" t="s">
        <v>259</v>
      </c>
      <c r="D120" s="34" t="s">
        <v>46</v>
      </c>
      <c r="E120" s="34" t="s">
        <v>162</v>
      </c>
      <c r="F120" s="34" t="s">
        <v>260</v>
      </c>
      <c r="G120" s="41" t="s">
        <v>268</v>
      </c>
      <c r="H120" s="91">
        <v>0.24314294755458832</v>
      </c>
      <c r="I120" s="5"/>
      <c r="J120" s="62">
        <v>0.20890025776035873</v>
      </c>
      <c r="K120" s="71">
        <v>46.454596950440333</v>
      </c>
      <c r="L120" s="71">
        <v>44.96869448317937</v>
      </c>
      <c r="M120" s="5"/>
      <c r="N120" s="89">
        <v>18091.57421875</v>
      </c>
      <c r="O120" s="89">
        <v>18091.57421875</v>
      </c>
      <c r="P120" s="89">
        <v>18622.103515625</v>
      </c>
      <c r="Q120" s="5"/>
      <c r="R120" s="70">
        <v>11.821161155241299</v>
      </c>
      <c r="S120" s="39">
        <f t="shared" si="6"/>
        <v>2201.3488670778866</v>
      </c>
      <c r="T120" s="39">
        <f t="shared" si="7"/>
        <v>1022.6277436741168</v>
      </c>
      <c r="U120" s="5"/>
      <c r="V120" s="5">
        <v>10</v>
      </c>
      <c r="W120" s="5"/>
    </row>
    <row r="121" spans="1:23" s="1" customFormat="1" x14ac:dyDescent="0.2">
      <c r="A121" s="56">
        <v>454</v>
      </c>
      <c r="B121" s="32" t="s">
        <v>258</v>
      </c>
      <c r="C121" s="34" t="s">
        <v>259</v>
      </c>
      <c r="D121" s="34" t="s">
        <v>46</v>
      </c>
      <c r="E121" s="34" t="s">
        <v>162</v>
      </c>
      <c r="F121" s="34" t="s">
        <v>260</v>
      </c>
      <c r="G121" s="42" t="s">
        <v>269</v>
      </c>
      <c r="H121" s="91">
        <v>0.24314294755458832</v>
      </c>
      <c r="I121" s="5"/>
      <c r="J121" s="30">
        <v>0.25384654318404432</v>
      </c>
      <c r="K121" s="72">
        <v>54.965596886916103</v>
      </c>
      <c r="L121" s="72">
        <v>46.182804801755815</v>
      </c>
      <c r="M121" s="5"/>
      <c r="N121" s="89">
        <v>18091.57421875</v>
      </c>
      <c r="O121" s="89">
        <v>18091.57421875</v>
      </c>
      <c r="P121" s="89">
        <v>18622.103515625</v>
      </c>
      <c r="Q121" s="5"/>
      <c r="R121" s="70">
        <v>2.8109817938098089</v>
      </c>
      <c r="S121" s="39">
        <f t="shared" si="6"/>
        <v>523.46393944863519</v>
      </c>
      <c r="T121" s="39">
        <f t="shared" si="7"/>
        <v>287.72507880570743</v>
      </c>
      <c r="U121" s="5"/>
      <c r="V121" s="5">
        <v>10</v>
      </c>
      <c r="W121" s="5"/>
    </row>
    <row r="122" spans="1:23" s="1" customFormat="1" x14ac:dyDescent="0.2">
      <c r="A122" s="56">
        <v>454</v>
      </c>
      <c r="B122" s="32" t="s">
        <v>258</v>
      </c>
      <c r="C122" s="34" t="s">
        <v>259</v>
      </c>
      <c r="D122" s="34" t="s">
        <v>46</v>
      </c>
      <c r="E122" s="34" t="s">
        <v>162</v>
      </c>
      <c r="F122" s="34" t="s">
        <v>260</v>
      </c>
      <c r="G122" s="42" t="s">
        <v>270</v>
      </c>
      <c r="H122" s="91">
        <v>0.24314294755458832</v>
      </c>
      <c r="I122" s="5"/>
      <c r="J122" s="30">
        <v>0.23621794451986231</v>
      </c>
      <c r="K122" s="72">
        <v>49.673864543318516</v>
      </c>
      <c r="L122" s="72">
        <v>47.553768302819776</v>
      </c>
      <c r="M122" s="5"/>
      <c r="N122" s="89">
        <v>18091.57421875</v>
      </c>
      <c r="O122" s="89">
        <v>18091.57421875</v>
      </c>
      <c r="P122" s="89">
        <v>18622.103515625</v>
      </c>
      <c r="Q122" s="5"/>
      <c r="R122" s="70">
        <v>0.96587896955233365</v>
      </c>
      <c r="S122" s="39">
        <f t="shared" si="6"/>
        <v>179.86698154568765</v>
      </c>
      <c r="T122" s="39">
        <f t="shared" si="7"/>
        <v>89.346880771160585</v>
      </c>
      <c r="U122" s="5"/>
      <c r="V122" s="5">
        <v>10</v>
      </c>
      <c r="W122" s="5"/>
    </row>
    <row r="123" spans="1:23" s="1" customFormat="1" x14ac:dyDescent="0.2">
      <c r="A123" s="56">
        <v>454</v>
      </c>
      <c r="B123" s="32" t="s">
        <v>258</v>
      </c>
      <c r="C123" s="34" t="s">
        <v>259</v>
      </c>
      <c r="D123" s="34" t="s">
        <v>46</v>
      </c>
      <c r="E123" s="34" t="s">
        <v>162</v>
      </c>
      <c r="F123" s="34" t="s">
        <v>260</v>
      </c>
      <c r="G123" s="42" t="s">
        <v>64</v>
      </c>
      <c r="H123" s="91">
        <v>0.24314294755458832</v>
      </c>
      <c r="I123" s="5"/>
      <c r="J123" s="30">
        <v>0.22785743817443674</v>
      </c>
      <c r="K123" s="72">
        <v>47.427072660068568</v>
      </c>
      <c r="L123" s="72">
        <v>48.043749148844746</v>
      </c>
      <c r="M123" s="5"/>
      <c r="N123" s="89">
        <v>18091.57421875</v>
      </c>
      <c r="O123" s="89">
        <v>18091.57421875</v>
      </c>
      <c r="P123" s="89">
        <v>18622.103515625</v>
      </c>
      <c r="Q123" s="5"/>
      <c r="R123" s="70">
        <v>1.8123297235280877</v>
      </c>
      <c r="S123" s="39">
        <f t="shared" si="6"/>
        <v>337.49391715984086</v>
      </c>
      <c r="T123" s="39">
        <f t="shared" si="7"/>
        <v>160.06348531470934</v>
      </c>
      <c r="U123" s="5"/>
      <c r="V123" s="5">
        <v>10</v>
      </c>
      <c r="W123" s="5"/>
    </row>
    <row r="124" spans="1:23" s="5" customFormat="1" x14ac:dyDescent="0.2">
      <c r="A124" s="32">
        <v>498</v>
      </c>
      <c r="B124" s="32" t="s">
        <v>116</v>
      </c>
      <c r="C124" s="33" t="s">
        <v>117</v>
      </c>
      <c r="D124" s="33" t="s">
        <v>107</v>
      </c>
      <c r="E124" s="33" t="s">
        <v>41</v>
      </c>
      <c r="F124" s="33" t="s">
        <v>118</v>
      </c>
      <c r="G124" s="41" t="s">
        <v>119</v>
      </c>
      <c r="H124" s="91">
        <v>3.5339051391929388E-3</v>
      </c>
      <c r="I124" s="35"/>
      <c r="J124" s="97">
        <v>2.8874914895831213E-3</v>
      </c>
      <c r="K124" s="95">
        <v>0.81742161487212717</v>
      </c>
      <c r="L124" s="95">
        <v>35.324383855873741</v>
      </c>
      <c r="M124" s="60"/>
      <c r="N124" s="89">
        <v>4073.702880859375</v>
      </c>
      <c r="O124" s="89">
        <v>4059.60791015625</v>
      </c>
      <c r="P124" s="89">
        <v>4051.2119140625</v>
      </c>
      <c r="Q124" s="39"/>
      <c r="R124" s="63">
        <v>79.881783781186883</v>
      </c>
      <c r="S124" s="39">
        <f t="shared" si="6"/>
        <v>3236.1803417090891</v>
      </c>
      <c r="T124" s="39">
        <f t="shared" si="7"/>
        <v>26.453237609372756</v>
      </c>
      <c r="U124" s="39"/>
      <c r="V124" s="34">
        <v>10</v>
      </c>
      <c r="W124" s="34"/>
    </row>
    <row r="125" spans="1:23" s="5" customFormat="1" x14ac:dyDescent="0.2">
      <c r="A125" s="32">
        <v>498</v>
      </c>
      <c r="B125" s="32" t="s">
        <v>116</v>
      </c>
      <c r="C125" s="33" t="s">
        <v>117</v>
      </c>
      <c r="D125" s="33" t="s">
        <v>107</v>
      </c>
      <c r="E125" s="33" t="s">
        <v>41</v>
      </c>
      <c r="F125" s="33" t="s">
        <v>118</v>
      </c>
      <c r="G125" s="41" t="s">
        <v>110</v>
      </c>
      <c r="H125" s="91">
        <v>3.5339051391929388E-3</v>
      </c>
      <c r="I125" s="35"/>
      <c r="J125" s="97">
        <v>1.3206071213054589E-3</v>
      </c>
      <c r="K125" s="95">
        <v>0.33958468833568944</v>
      </c>
      <c r="L125" s="95">
        <v>38.888888888888893</v>
      </c>
      <c r="M125" s="60"/>
      <c r="N125" s="29">
        <v>4073.703</v>
      </c>
      <c r="O125" s="89">
        <v>4059.60791015625</v>
      </c>
      <c r="P125" s="89">
        <v>4051.2119140625</v>
      </c>
      <c r="Q125" s="39"/>
      <c r="R125" s="63">
        <v>4.7806020139242174</v>
      </c>
      <c r="S125" s="39">
        <f t="shared" si="6"/>
        <v>193.67231835200971</v>
      </c>
      <c r="T125" s="39">
        <f t="shared" si="7"/>
        <v>0.65768153866817636</v>
      </c>
      <c r="U125" s="39"/>
      <c r="V125" s="34">
        <v>10</v>
      </c>
      <c r="W125" s="34"/>
    </row>
    <row r="126" spans="1:23" s="5" customFormat="1" x14ac:dyDescent="0.2">
      <c r="A126" s="32">
        <v>498</v>
      </c>
      <c r="B126" s="32" t="s">
        <v>116</v>
      </c>
      <c r="C126" s="33" t="s">
        <v>117</v>
      </c>
      <c r="D126" s="33" t="s">
        <v>107</v>
      </c>
      <c r="E126" s="33" t="s">
        <v>41</v>
      </c>
      <c r="F126" s="33" t="s">
        <v>118</v>
      </c>
      <c r="G126" s="41" t="s">
        <v>120</v>
      </c>
      <c r="H126" s="91">
        <v>3.5339051391929388E-3</v>
      </c>
      <c r="I126" s="35"/>
      <c r="J126" s="97">
        <v>3.0894277650833904E-3</v>
      </c>
      <c r="K126" s="95">
        <v>0.88129690092735058</v>
      </c>
      <c r="L126" s="95">
        <v>35.055470657306508</v>
      </c>
      <c r="M126" s="60"/>
      <c r="N126" s="29">
        <v>4073.703</v>
      </c>
      <c r="O126" s="89">
        <v>4059.60791015625</v>
      </c>
      <c r="P126" s="89">
        <v>4051.2119140625</v>
      </c>
      <c r="Q126" s="39"/>
      <c r="R126" s="63">
        <v>8.2317261958867807</v>
      </c>
      <c r="S126" s="39">
        <f t="shared" si="6"/>
        <v>333.48467238076904</v>
      </c>
      <c r="T126" s="39">
        <f t="shared" si="7"/>
        <v>2.938990082759446</v>
      </c>
      <c r="U126" s="39"/>
      <c r="V126" s="34">
        <v>10</v>
      </c>
      <c r="W126" s="34"/>
    </row>
    <row r="127" spans="1:23" s="5" customFormat="1" x14ac:dyDescent="0.2">
      <c r="A127" s="32">
        <v>498</v>
      </c>
      <c r="B127" s="32" t="s">
        <v>116</v>
      </c>
      <c r="C127" s="33" t="s">
        <v>117</v>
      </c>
      <c r="D127" s="33" t="s">
        <v>107</v>
      </c>
      <c r="E127" s="33" t="s">
        <v>41</v>
      </c>
      <c r="F127" s="33" t="s">
        <v>118</v>
      </c>
      <c r="G127" s="41" t="s">
        <v>121</v>
      </c>
      <c r="H127" s="91">
        <v>3.5339051391929388E-3</v>
      </c>
      <c r="I127" s="35"/>
      <c r="J127" s="97">
        <v>0.10264682172560678</v>
      </c>
      <c r="K127" s="95">
        <v>22.472511179620795</v>
      </c>
      <c r="L127" s="95">
        <v>45.676613932977851</v>
      </c>
      <c r="M127" s="60"/>
      <c r="N127" s="29">
        <v>4073.703</v>
      </c>
      <c r="O127" s="89">
        <v>4059.60791015625</v>
      </c>
      <c r="P127" s="89">
        <v>4051.2119140625</v>
      </c>
      <c r="Q127" s="39"/>
      <c r="R127" s="63">
        <v>0.8920369304345156</v>
      </c>
      <c r="S127" s="39">
        <f t="shared" si="6"/>
        <v>36.138306403600509</v>
      </c>
      <c r="T127" s="39">
        <f t="shared" si="7"/>
        <v>8.1211849466747434</v>
      </c>
      <c r="U127" s="39"/>
      <c r="V127" s="34">
        <v>10</v>
      </c>
      <c r="W127" s="34"/>
    </row>
    <row r="128" spans="1:23" s="5" customFormat="1" x14ac:dyDescent="0.2">
      <c r="A128" s="32">
        <v>498</v>
      </c>
      <c r="B128" s="32" t="s">
        <v>116</v>
      </c>
      <c r="C128" s="33" t="s">
        <v>117</v>
      </c>
      <c r="D128" s="33" t="s">
        <v>107</v>
      </c>
      <c r="E128" s="33" t="s">
        <v>41</v>
      </c>
      <c r="F128" s="33" t="s">
        <v>118</v>
      </c>
      <c r="G128" s="41" t="s">
        <v>122</v>
      </c>
      <c r="H128" s="91">
        <v>3.5339051391929401E-3</v>
      </c>
      <c r="I128" s="35"/>
      <c r="J128" s="97">
        <v>8.1505735081630266E-4</v>
      </c>
      <c r="K128" s="95">
        <v>0.24451720524489079</v>
      </c>
      <c r="L128" s="95">
        <v>33.333333333333336</v>
      </c>
      <c r="M128" s="60"/>
      <c r="N128" s="29">
        <v>4073.703</v>
      </c>
      <c r="O128" s="89">
        <v>4059.60791015625</v>
      </c>
      <c r="P128" s="89">
        <v>4051.2119140625</v>
      </c>
      <c r="Q128" s="39"/>
      <c r="R128" s="63">
        <v>3.7622460614823923</v>
      </c>
      <c r="S128" s="39">
        <f t="shared" si="6"/>
        <v>152.41656067912186</v>
      </c>
      <c r="T128" s="39">
        <f t="shared" si="7"/>
        <v>0.37268471450297191</v>
      </c>
      <c r="U128" s="39"/>
      <c r="V128" s="34">
        <v>10</v>
      </c>
      <c r="W128" s="34"/>
    </row>
    <row r="129" spans="1:23" s="5" customFormat="1" x14ac:dyDescent="0.2">
      <c r="A129" s="32">
        <v>498</v>
      </c>
      <c r="B129" s="32" t="s">
        <v>116</v>
      </c>
      <c r="C129" s="33" t="s">
        <v>117</v>
      </c>
      <c r="D129" s="33" t="s">
        <v>107</v>
      </c>
      <c r="E129" s="33" t="s">
        <v>41</v>
      </c>
      <c r="F129" s="33" t="s">
        <v>118</v>
      </c>
      <c r="G129" s="41" t="s">
        <v>123</v>
      </c>
      <c r="H129" s="91">
        <v>3.5339051391929401E-3</v>
      </c>
      <c r="I129" s="35"/>
      <c r="J129" s="97">
        <v>0</v>
      </c>
      <c r="K129" s="95">
        <v>0</v>
      </c>
      <c r="L129" s="37"/>
      <c r="M129" s="60"/>
      <c r="N129" s="29">
        <v>4073.703</v>
      </c>
      <c r="O129" s="89">
        <v>4059.60791015625</v>
      </c>
      <c r="P129" s="89">
        <v>4051.2119140625</v>
      </c>
      <c r="Q129" s="39"/>
      <c r="R129" s="63">
        <v>2.4516050170849915</v>
      </c>
      <c r="S129" s="39">
        <f t="shared" si="6"/>
        <v>99.319714537901163</v>
      </c>
      <c r="T129" s="39">
        <f t="shared" si="7"/>
        <v>0</v>
      </c>
      <c r="U129" s="39"/>
      <c r="V129" s="34">
        <v>10</v>
      </c>
      <c r="W129" s="34"/>
    </row>
    <row r="130" spans="1:23" s="5" customFormat="1" x14ac:dyDescent="0.2">
      <c r="A130" s="32">
        <v>496</v>
      </c>
      <c r="B130" s="32" t="s">
        <v>124</v>
      </c>
      <c r="C130" s="33" t="s">
        <v>125</v>
      </c>
      <c r="D130" s="33" t="s">
        <v>126</v>
      </c>
      <c r="E130" s="33" t="s">
        <v>41</v>
      </c>
      <c r="F130" s="33" t="s">
        <v>127</v>
      </c>
      <c r="G130" s="34" t="s">
        <v>128</v>
      </c>
      <c r="H130" s="91">
        <v>4.2342282831668854E-2</v>
      </c>
      <c r="I130" s="35"/>
      <c r="J130" s="97">
        <v>3.5336742407983117E-2</v>
      </c>
      <c r="K130" s="95">
        <v>8.669942505863041</v>
      </c>
      <c r="L130" s="95">
        <v>40.757758640367761</v>
      </c>
      <c r="M130" s="60"/>
      <c r="N130" s="89">
        <v>2869.10693359375</v>
      </c>
      <c r="O130" s="89">
        <v>3027.39794921875</v>
      </c>
      <c r="P130" s="89">
        <v>3075.64697265625</v>
      </c>
      <c r="Q130" s="29"/>
      <c r="R130" s="63">
        <v>80.226515091753143</v>
      </c>
      <c r="S130" s="39">
        <f t="shared" si="6"/>
        <v>2467.4843826871152</v>
      </c>
      <c r="T130" s="39">
        <f t="shared" si="7"/>
        <v>213.92947732012249</v>
      </c>
      <c r="U130" s="39"/>
      <c r="V130" s="34">
        <v>10</v>
      </c>
      <c r="W130" s="34"/>
    </row>
    <row r="131" spans="1:23" s="5" customFormat="1" x14ac:dyDescent="0.2">
      <c r="A131" s="32">
        <v>496</v>
      </c>
      <c r="B131" s="32" t="s">
        <v>124</v>
      </c>
      <c r="C131" s="33" t="s">
        <v>125</v>
      </c>
      <c r="D131" s="33" t="s">
        <v>126</v>
      </c>
      <c r="E131" s="33" t="s">
        <v>41</v>
      </c>
      <c r="F131" s="33" t="s">
        <v>127</v>
      </c>
      <c r="G131" s="34" t="s">
        <v>109</v>
      </c>
      <c r="H131" s="91">
        <v>4.2342282831668854E-2</v>
      </c>
      <c r="I131" s="35"/>
      <c r="J131" s="97">
        <v>0.10837171512770956</v>
      </c>
      <c r="K131" s="95">
        <v>24.05260744105324</v>
      </c>
      <c r="L131" s="95">
        <v>45.056119338953486</v>
      </c>
      <c r="M131" s="60"/>
      <c r="N131" s="29">
        <v>2869.107</v>
      </c>
      <c r="O131" s="89">
        <v>3027.39794921875</v>
      </c>
      <c r="P131" s="89">
        <v>3075.64697265625</v>
      </c>
      <c r="Q131" s="29"/>
      <c r="R131" s="63">
        <v>3.9532852749137701</v>
      </c>
      <c r="S131" s="39">
        <f t="shared" si="6"/>
        <v>121.58909887835068</v>
      </c>
      <c r="T131" s="39">
        <f t="shared" si="7"/>
        <v>29.245348644323759</v>
      </c>
      <c r="U131" s="39"/>
      <c r="V131" s="34">
        <v>10</v>
      </c>
      <c r="W131" s="34"/>
    </row>
    <row r="132" spans="1:23" s="5" customFormat="1" x14ac:dyDescent="0.2">
      <c r="A132" s="32">
        <v>496</v>
      </c>
      <c r="B132" s="32" t="s">
        <v>124</v>
      </c>
      <c r="C132" s="33" t="s">
        <v>125</v>
      </c>
      <c r="D132" s="33" t="s">
        <v>126</v>
      </c>
      <c r="E132" s="33" t="s">
        <v>41</v>
      </c>
      <c r="F132" s="33" t="s">
        <v>127</v>
      </c>
      <c r="G132" s="34" t="s">
        <v>64</v>
      </c>
      <c r="H132" s="91">
        <v>4.2342282831668854E-2</v>
      </c>
      <c r="I132" s="35"/>
      <c r="J132" s="97">
        <v>5.9974727898437552E-2</v>
      </c>
      <c r="K132" s="95">
        <v>13.96543412711752</v>
      </c>
      <c r="L132" s="95">
        <v>42.945122473479728</v>
      </c>
      <c r="M132" s="60"/>
      <c r="N132" s="29">
        <v>2869.107</v>
      </c>
      <c r="O132" s="89">
        <v>3027.39794921875</v>
      </c>
      <c r="P132" s="89">
        <v>3075.64697265625</v>
      </c>
      <c r="Q132" s="29"/>
      <c r="R132" s="63">
        <v>15.595582480763628</v>
      </c>
      <c r="S132" s="39">
        <f t="shared" si="6"/>
        <v>479.66506043771506</v>
      </c>
      <c r="T132" s="39">
        <f t="shared" si="7"/>
        <v>66.98730804622754</v>
      </c>
      <c r="U132" s="39"/>
      <c r="V132" s="34">
        <v>10</v>
      </c>
      <c r="W132" s="34"/>
    </row>
    <row r="133" spans="1:23" s="5" customFormat="1" x14ac:dyDescent="0.2">
      <c r="A133" s="32">
        <v>496</v>
      </c>
      <c r="B133" s="32" t="s">
        <v>124</v>
      </c>
      <c r="C133" s="33" t="s">
        <v>125</v>
      </c>
      <c r="D133" s="33" t="s">
        <v>126</v>
      </c>
      <c r="E133" s="33" t="s">
        <v>41</v>
      </c>
      <c r="F133" s="33" t="s">
        <v>127</v>
      </c>
      <c r="G133" s="34" t="s">
        <v>272</v>
      </c>
      <c r="H133" s="91">
        <v>4.2342282831668854E-2</v>
      </c>
      <c r="I133" s="35"/>
      <c r="J133" s="97">
        <v>0.15813299673759748</v>
      </c>
      <c r="K133" s="95">
        <v>34.55640273438852</v>
      </c>
      <c r="L133" s="95">
        <v>45.760838578325959</v>
      </c>
      <c r="M133" s="60"/>
      <c r="N133" s="29">
        <v>2869.107</v>
      </c>
      <c r="O133" s="89">
        <v>3027.39794921875</v>
      </c>
      <c r="P133" s="89">
        <v>3075.64697265625</v>
      </c>
      <c r="Q133" s="29"/>
      <c r="R133" s="63">
        <v>0.22461715256986131</v>
      </c>
      <c r="S133" s="39">
        <f t="shared" si="6"/>
        <v>6.9084306530816093</v>
      </c>
      <c r="T133" s="39">
        <f t="shared" si="7"/>
        <v>2.3873051191048278</v>
      </c>
      <c r="U133" s="39"/>
      <c r="V133" s="34">
        <v>10</v>
      </c>
      <c r="W133" s="34"/>
    </row>
    <row r="134" spans="1:23" s="5" customFormat="1" x14ac:dyDescent="0.2">
      <c r="A134" s="32">
        <v>566</v>
      </c>
      <c r="B134" s="32" t="s">
        <v>129</v>
      </c>
      <c r="C134" s="33" t="s">
        <v>130</v>
      </c>
      <c r="D134" s="33" t="s">
        <v>46</v>
      </c>
      <c r="E134" s="33" t="s">
        <v>41</v>
      </c>
      <c r="F134" s="33" t="s">
        <v>131</v>
      </c>
      <c r="G134" s="42" t="s">
        <v>132</v>
      </c>
      <c r="H134" s="91">
        <v>0.29115793108940125</v>
      </c>
      <c r="I134" s="35"/>
      <c r="J134" s="66">
        <v>0.44310982656145137</v>
      </c>
      <c r="K134" s="75">
        <v>74.511461871229287</v>
      </c>
      <c r="L134" s="75">
        <v>59.468679775365821</v>
      </c>
      <c r="M134" s="60"/>
      <c r="N134" s="89">
        <v>190886.3125</v>
      </c>
      <c r="O134" s="89">
        <v>185989.640625</v>
      </c>
      <c r="P134" s="89">
        <v>190886.3125</v>
      </c>
      <c r="Q134" s="39"/>
      <c r="R134" s="60">
        <v>49.534243899274088</v>
      </c>
      <c r="S134" s="39">
        <f t="shared" si="6"/>
        <v>94554.091604080517</v>
      </c>
      <c r="T134" s="39">
        <f t="shared" si="7"/>
        <v>70453.635913261664</v>
      </c>
      <c r="U134" s="39"/>
      <c r="V134" s="34">
        <v>10</v>
      </c>
      <c r="W134" s="34"/>
    </row>
    <row r="135" spans="1:23" s="5" customFormat="1" x14ac:dyDescent="0.2">
      <c r="A135" s="32">
        <v>566</v>
      </c>
      <c r="B135" s="32" t="s">
        <v>129</v>
      </c>
      <c r="C135" s="33" t="s">
        <v>130</v>
      </c>
      <c r="D135" s="33" t="s">
        <v>46</v>
      </c>
      <c r="E135" s="33" t="s">
        <v>41</v>
      </c>
      <c r="F135" s="33" t="s">
        <v>131</v>
      </c>
      <c r="G135" s="42" t="s">
        <v>133</v>
      </c>
      <c r="H135" s="91">
        <v>0.29115793108940125</v>
      </c>
      <c r="I135" s="35"/>
      <c r="J135" s="66">
        <v>6.0024160560284701E-2</v>
      </c>
      <c r="K135" s="75">
        <v>13.760784697400776</v>
      </c>
      <c r="L135" s="75">
        <v>43.619722188969654</v>
      </c>
      <c r="M135" s="60"/>
      <c r="N135" s="29">
        <v>190886.31099999999</v>
      </c>
      <c r="O135" s="89">
        <v>185989.640625</v>
      </c>
      <c r="P135" s="89">
        <v>190886.3125</v>
      </c>
      <c r="Q135" s="39"/>
      <c r="R135" s="60">
        <v>9.9348929845164022</v>
      </c>
      <c r="S135" s="39">
        <f t="shared" si="6"/>
        <v>18964.350868964557</v>
      </c>
      <c r="T135" s="39">
        <f t="shared" si="7"/>
        <v>2609.6434923378661</v>
      </c>
      <c r="U135" s="39"/>
      <c r="V135" s="34">
        <v>10</v>
      </c>
      <c r="W135" s="34"/>
    </row>
    <row r="136" spans="1:23" s="5" customFormat="1" x14ac:dyDescent="0.2">
      <c r="A136" s="32">
        <v>566</v>
      </c>
      <c r="B136" s="32" t="s">
        <v>129</v>
      </c>
      <c r="C136" s="33" t="s">
        <v>130</v>
      </c>
      <c r="D136" s="33" t="s">
        <v>46</v>
      </c>
      <c r="E136" s="33" t="s">
        <v>41</v>
      </c>
      <c r="F136" s="33" t="s">
        <v>131</v>
      </c>
      <c r="G136" s="42" t="s">
        <v>134</v>
      </c>
      <c r="H136" s="91">
        <v>0.29115793108940125</v>
      </c>
      <c r="I136" s="35"/>
      <c r="J136" s="66">
        <v>5.0131191178522348E-2</v>
      </c>
      <c r="K136" s="75">
        <v>11.827859843382218</v>
      </c>
      <c r="L136" s="75">
        <v>42.383991560883395</v>
      </c>
      <c r="M136" s="60"/>
      <c r="N136" s="29">
        <v>190886.31099999999</v>
      </c>
      <c r="O136" s="89">
        <v>185989.640625</v>
      </c>
      <c r="P136" s="89">
        <v>190886.3125</v>
      </c>
      <c r="Q136" s="39"/>
      <c r="R136" s="60">
        <v>11.710732746478984</v>
      </c>
      <c r="S136" s="39">
        <f t="shared" si="6"/>
        <v>22354.185906483708</v>
      </c>
      <c r="T136" s="39">
        <f t="shared" si="7"/>
        <v>2644.0217781479937</v>
      </c>
      <c r="U136" s="39"/>
      <c r="V136" s="34">
        <v>10</v>
      </c>
      <c r="W136" s="34"/>
    </row>
    <row r="137" spans="1:23" s="5" customFormat="1" x14ac:dyDescent="0.2">
      <c r="A137" s="32">
        <v>566</v>
      </c>
      <c r="B137" s="32" t="s">
        <v>129</v>
      </c>
      <c r="C137" s="33" t="s">
        <v>130</v>
      </c>
      <c r="D137" s="33" t="s">
        <v>46</v>
      </c>
      <c r="E137" s="33" t="s">
        <v>41</v>
      </c>
      <c r="F137" s="33" t="s">
        <v>131</v>
      </c>
      <c r="G137" s="42" t="s">
        <v>64</v>
      </c>
      <c r="H137" s="91">
        <v>0.29115793108940125</v>
      </c>
      <c r="I137" s="35"/>
      <c r="J137" s="66">
        <v>0.21732681291123193</v>
      </c>
      <c r="K137" s="75">
        <v>42.469699868735127</v>
      </c>
      <c r="L137" s="75">
        <v>51.17220361409268</v>
      </c>
      <c r="M137" s="60"/>
      <c r="N137" s="29">
        <v>190886.31099999999</v>
      </c>
      <c r="O137" s="89">
        <v>185989.640625</v>
      </c>
      <c r="P137" s="89">
        <v>190886.3125</v>
      </c>
      <c r="Q137" s="39"/>
      <c r="R137" s="60">
        <v>28.820130369728492</v>
      </c>
      <c r="S137" s="39">
        <f t="shared" si="6"/>
        <v>55013.684120467333</v>
      </c>
      <c r="T137" s="39">
        <f t="shared" si="7"/>
        <v>23364.146532696472</v>
      </c>
      <c r="U137" s="39"/>
      <c r="V137" s="34">
        <v>10</v>
      </c>
      <c r="W137" s="34"/>
    </row>
    <row r="138" spans="1:23" s="1" customFormat="1" x14ac:dyDescent="0.2">
      <c r="A138" s="32">
        <v>807</v>
      </c>
      <c r="B138" s="32" t="s">
        <v>112</v>
      </c>
      <c r="C138" s="33" t="s">
        <v>316</v>
      </c>
      <c r="D138" s="33" t="s">
        <v>107</v>
      </c>
      <c r="E138" s="33" t="s">
        <v>41</v>
      </c>
      <c r="F138" s="33" t="s">
        <v>113</v>
      </c>
      <c r="G138" s="41" t="s">
        <v>114</v>
      </c>
      <c r="H138" s="91">
        <v>9.5581319183111191E-3</v>
      </c>
      <c r="I138" s="35"/>
      <c r="J138" s="66">
        <v>4.5911137342595212E-3</v>
      </c>
      <c r="K138" s="75">
        <v>1.3092260534164215</v>
      </c>
      <c r="L138" s="75">
        <v>35.067387501791799</v>
      </c>
      <c r="M138" s="60"/>
      <c r="N138" s="89">
        <v>2072.383056640625</v>
      </c>
      <c r="O138" s="89">
        <v>2081.2060546875</v>
      </c>
      <c r="P138" s="89">
        <v>2083.159912109375</v>
      </c>
      <c r="Q138" s="39"/>
      <c r="R138" s="63">
        <v>65.012975788951692</v>
      </c>
      <c r="S138" s="39">
        <f t="shared" ref="S138:S169" si="8">P138*(R138/100)</f>
        <v>1354.3242493048153</v>
      </c>
      <c r="T138" s="39">
        <f t="shared" ref="T138:T169" si="9">S138*(K138/100)</f>
        <v>17.731165919635011</v>
      </c>
      <c r="U138" s="39"/>
      <c r="V138" s="34">
        <v>9</v>
      </c>
      <c r="W138" s="34" t="s">
        <v>21</v>
      </c>
    </row>
    <row r="139" spans="1:23" s="1" customFormat="1" x14ac:dyDescent="0.2">
      <c r="A139" s="32">
        <v>807</v>
      </c>
      <c r="B139" s="32" t="s">
        <v>112</v>
      </c>
      <c r="C139" s="33" t="s">
        <v>316</v>
      </c>
      <c r="D139" s="33" t="s">
        <v>107</v>
      </c>
      <c r="E139" s="33" t="s">
        <v>41</v>
      </c>
      <c r="F139" s="33" t="s">
        <v>113</v>
      </c>
      <c r="G139" s="41" t="s">
        <v>115</v>
      </c>
      <c r="H139" s="91">
        <v>9.5581319183111191E-3</v>
      </c>
      <c r="I139" s="35"/>
      <c r="J139" s="66">
        <v>1.6597223934116039E-2</v>
      </c>
      <c r="K139" s="75">
        <v>4.5360411529405775</v>
      </c>
      <c r="L139" s="75">
        <v>36.589667894341218</v>
      </c>
      <c r="M139" s="60"/>
      <c r="N139" s="29">
        <v>2072.3829999999998</v>
      </c>
      <c r="O139" s="89">
        <v>2081.2060546875</v>
      </c>
      <c r="P139" s="89">
        <v>2083.159912109375</v>
      </c>
      <c r="Q139" s="39"/>
      <c r="R139" s="63">
        <v>26.997062488611341</v>
      </c>
      <c r="S139" s="39">
        <f t="shared" si="8"/>
        <v>562.39198320986907</v>
      </c>
      <c r="T139" s="39">
        <f t="shared" si="9"/>
        <v>25.510331799238323</v>
      </c>
      <c r="U139" s="39"/>
      <c r="V139" s="34">
        <v>9</v>
      </c>
      <c r="W139" s="34" t="s">
        <v>21</v>
      </c>
    </row>
    <row r="140" spans="1:23" s="1" customFormat="1" x14ac:dyDescent="0.2">
      <c r="A140" s="32">
        <v>807</v>
      </c>
      <c r="B140" s="32" t="s">
        <v>112</v>
      </c>
      <c r="C140" s="33" t="s">
        <v>316</v>
      </c>
      <c r="D140" s="33" t="s">
        <v>107</v>
      </c>
      <c r="E140" s="33" t="s">
        <v>41</v>
      </c>
      <c r="F140" s="33" t="s">
        <v>113</v>
      </c>
      <c r="G140" s="41" t="s">
        <v>64</v>
      </c>
      <c r="H140" s="91">
        <v>9.5581319183111191E-3</v>
      </c>
      <c r="I140" s="35"/>
      <c r="J140" s="66">
        <v>2.6240694156527185E-2</v>
      </c>
      <c r="K140" s="75">
        <v>5.7332542358386434</v>
      </c>
      <c r="L140" s="75">
        <v>45.769284035053424</v>
      </c>
      <c r="M140" s="60"/>
      <c r="N140" s="29">
        <v>2072.3829999999998</v>
      </c>
      <c r="O140" s="89">
        <v>2081.2060546875</v>
      </c>
      <c r="P140" s="89">
        <v>2083.159912109375</v>
      </c>
      <c r="Q140" s="39"/>
      <c r="R140" s="63">
        <v>7.9899617224324908</v>
      </c>
      <c r="S140" s="39">
        <f t="shared" si="8"/>
        <v>166.4436795945974</v>
      </c>
      <c r="T140" s="39">
        <f t="shared" si="9"/>
        <v>9.5426393106429543</v>
      </c>
      <c r="U140" s="39"/>
      <c r="V140" s="34">
        <v>9</v>
      </c>
      <c r="W140" s="34" t="s">
        <v>21</v>
      </c>
    </row>
    <row r="141" spans="1:23" s="1" customFormat="1" x14ac:dyDescent="0.2">
      <c r="A141" s="100">
        <v>600</v>
      </c>
      <c r="B141" s="100" t="s">
        <v>301</v>
      </c>
      <c r="C141" s="98" t="s">
        <v>300</v>
      </c>
      <c r="D141" s="98" t="s">
        <v>42</v>
      </c>
      <c r="E141" s="98" t="s">
        <v>41</v>
      </c>
      <c r="F141" s="57">
        <v>2016</v>
      </c>
      <c r="G141" s="96" t="s">
        <v>302</v>
      </c>
      <c r="H141" s="91">
        <v>1.8848581239581108E-2</v>
      </c>
      <c r="J141" s="97">
        <v>0.2977397751455389</v>
      </c>
      <c r="K141" s="95">
        <v>57.317783673068035</v>
      </c>
      <c r="L141" s="95">
        <v>51.945444514010099</v>
      </c>
      <c r="N141" s="89">
        <v>6725.30810546875</v>
      </c>
      <c r="O141" s="89">
        <v>6725.30810546875</v>
      </c>
      <c r="P141" s="89">
        <v>6811.296875</v>
      </c>
      <c r="R141" s="70">
        <v>1.7829662182412318</v>
      </c>
      <c r="S141" s="39">
        <f t="shared" si="8"/>
        <v>121.44312230537069</v>
      </c>
      <c r="T141" s="39">
        <f t="shared" si="9"/>
        <v>69.608506128811811</v>
      </c>
      <c r="V141" s="5">
        <v>10</v>
      </c>
    </row>
    <row r="142" spans="1:23" s="1" customFormat="1" x14ac:dyDescent="0.2">
      <c r="A142" s="100">
        <v>600</v>
      </c>
      <c r="B142" s="100" t="s">
        <v>301</v>
      </c>
      <c r="C142" s="98" t="s">
        <v>300</v>
      </c>
      <c r="D142" s="98" t="s">
        <v>42</v>
      </c>
      <c r="E142" s="98" t="s">
        <v>41</v>
      </c>
      <c r="F142" s="57">
        <v>2016</v>
      </c>
      <c r="G142" s="96" t="s">
        <v>303</v>
      </c>
      <c r="H142" s="91">
        <v>1.8848581239581108E-2</v>
      </c>
      <c r="J142" s="97">
        <v>2.7429806789425488E-2</v>
      </c>
      <c r="K142" s="95">
        <v>7.0220687542060984</v>
      </c>
      <c r="L142" s="95">
        <v>39.062287410665867</v>
      </c>
      <c r="N142" s="89">
        <v>6725.30810546875</v>
      </c>
      <c r="O142" s="89">
        <v>6725.30810546875</v>
      </c>
      <c r="P142" s="89">
        <v>6811.296875</v>
      </c>
      <c r="R142" s="70">
        <v>42.310609955911445</v>
      </c>
      <c r="S142" s="39">
        <f t="shared" si="8"/>
        <v>2881.9012537204349</v>
      </c>
      <c r="T142" s="39">
        <f t="shared" si="9"/>
        <v>202.36908746457647</v>
      </c>
      <c r="V142" s="5">
        <v>10</v>
      </c>
    </row>
    <row r="143" spans="1:23" s="1" customFormat="1" x14ac:dyDescent="0.2">
      <c r="A143" s="100">
        <v>600</v>
      </c>
      <c r="B143" s="100" t="s">
        <v>301</v>
      </c>
      <c r="C143" s="98" t="s">
        <v>300</v>
      </c>
      <c r="D143" s="98" t="s">
        <v>42</v>
      </c>
      <c r="E143" s="98" t="s">
        <v>41</v>
      </c>
      <c r="F143" s="57">
        <v>2016</v>
      </c>
      <c r="G143" s="96" t="s">
        <v>304</v>
      </c>
      <c r="H143" s="91">
        <v>1.8848581239581108E-2</v>
      </c>
      <c r="J143" s="97">
        <v>3.9242115912814365E-3</v>
      </c>
      <c r="K143" s="95">
        <v>1.0658044574239556</v>
      </c>
      <c r="L143" s="95">
        <v>36.819245443636419</v>
      </c>
      <c r="N143" s="89">
        <v>6725.30810546875</v>
      </c>
      <c r="O143" s="89">
        <v>6725.30810546875</v>
      </c>
      <c r="P143" s="89">
        <v>6811.296875</v>
      </c>
      <c r="R143" s="70">
        <v>33.563063300728999</v>
      </c>
      <c r="S143" s="39">
        <f t="shared" si="8"/>
        <v>2286.0798817568261</v>
      </c>
      <c r="T143" s="39">
        <f t="shared" si="9"/>
        <v>24.365141280036546</v>
      </c>
      <c r="V143" s="5">
        <v>10</v>
      </c>
    </row>
    <row r="144" spans="1:23" s="1" customFormat="1" x14ac:dyDescent="0.2">
      <c r="A144" s="100">
        <v>600</v>
      </c>
      <c r="B144" s="100" t="s">
        <v>301</v>
      </c>
      <c r="C144" s="98" t="s">
        <v>300</v>
      </c>
      <c r="D144" s="98" t="s">
        <v>42</v>
      </c>
      <c r="E144" s="98" t="s">
        <v>41</v>
      </c>
      <c r="F144" s="57">
        <v>2016</v>
      </c>
      <c r="G144" s="96" t="s">
        <v>305</v>
      </c>
      <c r="H144" s="91">
        <v>1.8848581239581108E-2</v>
      </c>
      <c r="J144" s="97">
        <v>1.8769228955639349E-3</v>
      </c>
      <c r="K144" s="95">
        <v>0.45726781459257082</v>
      </c>
      <c r="L144" s="95">
        <v>41.046468517279919</v>
      </c>
      <c r="N144" s="89">
        <v>6725.30810546875</v>
      </c>
      <c r="O144" s="89">
        <v>6725.30810546875</v>
      </c>
      <c r="P144" s="89">
        <v>6811.296875</v>
      </c>
      <c r="R144" s="70">
        <v>19.587477250927424</v>
      </c>
      <c r="S144" s="39">
        <f t="shared" si="8"/>
        <v>1334.1612258837556</v>
      </c>
      <c r="T144" s="39">
        <f t="shared" si="9"/>
        <v>6.1006898807401013</v>
      </c>
      <c r="V144" s="5">
        <v>10</v>
      </c>
    </row>
    <row r="145" spans="1:23" s="5" customFormat="1" x14ac:dyDescent="0.2">
      <c r="A145" s="100">
        <v>600</v>
      </c>
      <c r="B145" s="100" t="s">
        <v>301</v>
      </c>
      <c r="C145" s="98" t="s">
        <v>300</v>
      </c>
      <c r="D145" s="98" t="s">
        <v>42</v>
      </c>
      <c r="E145" s="98" t="s">
        <v>41</v>
      </c>
      <c r="F145" s="57">
        <v>2016</v>
      </c>
      <c r="G145" s="96" t="s">
        <v>306</v>
      </c>
      <c r="H145" s="91">
        <v>1.8848581239581108E-2</v>
      </c>
      <c r="I145" s="1"/>
      <c r="J145" s="97">
        <v>1.4232570562100651E-2</v>
      </c>
      <c r="K145" s="95">
        <v>2.839973177141208</v>
      </c>
      <c r="L145" s="95">
        <v>50.115158398881533</v>
      </c>
      <c r="M145" s="1"/>
      <c r="N145" s="89">
        <v>6725.30810546875</v>
      </c>
      <c r="O145" s="89">
        <v>6725.30810546875</v>
      </c>
      <c r="P145" s="89">
        <v>6811.296875</v>
      </c>
      <c r="Q145" s="1"/>
      <c r="R145" s="70">
        <v>2.7558832741913624</v>
      </c>
      <c r="S145" s="39">
        <f t="shared" si="8"/>
        <v>187.71139133364395</v>
      </c>
      <c r="T145" s="39">
        <f t="shared" si="9"/>
        <v>5.330953164314054</v>
      </c>
      <c r="U145" s="1"/>
      <c r="V145" s="5">
        <v>10</v>
      </c>
      <c r="W145" s="1"/>
    </row>
    <row r="146" spans="1:23" s="5" customFormat="1" x14ac:dyDescent="0.2">
      <c r="A146" s="56">
        <v>686</v>
      </c>
      <c r="B146" s="32" t="s">
        <v>234</v>
      </c>
      <c r="C146" s="34" t="s">
        <v>235</v>
      </c>
      <c r="D146" s="34" t="s">
        <v>46</v>
      </c>
      <c r="E146" s="34" t="s">
        <v>162</v>
      </c>
      <c r="F146" s="57">
        <v>2017</v>
      </c>
      <c r="G146" s="41" t="s">
        <v>236</v>
      </c>
      <c r="H146" s="91">
        <v>0.28798049688339233</v>
      </c>
      <c r="J146" s="62">
        <v>0.26922990394174501</v>
      </c>
      <c r="K146" s="71">
        <v>50.407132736133718</v>
      </c>
      <c r="L146" s="71">
        <v>53.411072863652677</v>
      </c>
      <c r="N146" s="89">
        <v>15850.5673828125</v>
      </c>
      <c r="O146" s="89">
        <v>15411.6142578125</v>
      </c>
      <c r="P146" s="89">
        <v>15850.5673828125</v>
      </c>
      <c r="R146" s="70">
        <v>37.116801258403953</v>
      </c>
      <c r="S146" s="39">
        <f t="shared" si="8"/>
        <v>5883.2235938079166</v>
      </c>
      <c r="T146" s="39">
        <f t="shared" si="9"/>
        <v>2965.5643260942929</v>
      </c>
      <c r="V146" s="5">
        <v>10</v>
      </c>
    </row>
    <row r="147" spans="1:23" s="5" customFormat="1" x14ac:dyDescent="0.2">
      <c r="A147" s="56">
        <v>686</v>
      </c>
      <c r="B147" s="32" t="s">
        <v>234</v>
      </c>
      <c r="C147" s="34" t="s">
        <v>235</v>
      </c>
      <c r="D147" s="34" t="s">
        <v>46</v>
      </c>
      <c r="E147" s="34" t="s">
        <v>162</v>
      </c>
      <c r="F147" s="57">
        <v>2017</v>
      </c>
      <c r="G147" s="41" t="s">
        <v>237</v>
      </c>
      <c r="H147" s="91">
        <v>0.28798049688339233</v>
      </c>
      <c r="J147" s="62">
        <v>0.36372441734105393</v>
      </c>
      <c r="K147" s="71">
        <v>63.048439265225056</v>
      </c>
      <c r="L147" s="71">
        <v>57.689678218834118</v>
      </c>
      <c r="N147" s="89">
        <v>15850.5673828125</v>
      </c>
      <c r="O147" s="89">
        <v>15411.6142578125</v>
      </c>
      <c r="P147" s="89">
        <v>15850.5673828125</v>
      </c>
      <c r="R147" s="70">
        <v>26.781099412338307</v>
      </c>
      <c r="S147" s="39">
        <f t="shared" si="8"/>
        <v>4244.9562082106859</v>
      </c>
      <c r="T147" s="39">
        <f t="shared" si="9"/>
        <v>2676.3786367691146</v>
      </c>
      <c r="V147" s="5">
        <v>10</v>
      </c>
    </row>
    <row r="148" spans="1:23" s="5" customFormat="1" x14ac:dyDescent="0.2">
      <c r="A148" s="56">
        <v>686</v>
      </c>
      <c r="B148" s="32" t="s">
        <v>234</v>
      </c>
      <c r="C148" s="34" t="s">
        <v>235</v>
      </c>
      <c r="D148" s="34" t="s">
        <v>46</v>
      </c>
      <c r="E148" s="34" t="s">
        <v>162</v>
      </c>
      <c r="F148" s="57">
        <v>2017</v>
      </c>
      <c r="G148" s="41" t="s">
        <v>238</v>
      </c>
      <c r="H148" s="91">
        <v>0.28798049688339233</v>
      </c>
      <c r="J148" s="62">
        <v>0.29298801669985358</v>
      </c>
      <c r="K148" s="71">
        <v>56.838899990516822</v>
      </c>
      <c r="L148" s="71">
        <v>51.547094815124261</v>
      </c>
      <c r="N148" s="89">
        <v>15850.5673828125</v>
      </c>
      <c r="O148" s="89">
        <v>15411.6142578125</v>
      </c>
      <c r="P148" s="89">
        <v>15850.5673828125</v>
      </c>
      <c r="R148" s="70">
        <v>17.364908012724587</v>
      </c>
      <c r="S148" s="39">
        <f t="shared" si="8"/>
        <v>2752.4364455203176</v>
      </c>
      <c r="T148" s="39">
        <f t="shared" si="9"/>
        <v>1564.4545985718294</v>
      </c>
      <c r="V148" s="5">
        <v>10</v>
      </c>
    </row>
    <row r="149" spans="1:23" s="5" customFormat="1" x14ac:dyDescent="0.2">
      <c r="A149" s="56">
        <v>686</v>
      </c>
      <c r="B149" s="32" t="s">
        <v>234</v>
      </c>
      <c r="C149" s="34" t="s">
        <v>235</v>
      </c>
      <c r="D149" s="34" t="s">
        <v>46</v>
      </c>
      <c r="E149" s="34" t="s">
        <v>162</v>
      </c>
      <c r="F149" s="57">
        <v>2017</v>
      </c>
      <c r="G149" s="41" t="s">
        <v>239</v>
      </c>
      <c r="H149" s="91">
        <v>0.28798049688339233</v>
      </c>
      <c r="J149" s="62">
        <v>0.33983069636442331</v>
      </c>
      <c r="K149" s="71">
        <v>60.722615030944624</v>
      </c>
      <c r="L149" s="71">
        <v>55.964437004441173</v>
      </c>
      <c r="N149" s="89">
        <v>15850.5673828125</v>
      </c>
      <c r="O149" s="89">
        <v>15411.6142578125</v>
      </c>
      <c r="P149" s="89">
        <v>15850.5673828125</v>
      </c>
      <c r="R149" s="70">
        <v>6.2050016183219023</v>
      </c>
      <c r="S149" s="39">
        <f t="shared" si="8"/>
        <v>983.52796261671926</v>
      </c>
      <c r="T149" s="39">
        <f t="shared" si="9"/>
        <v>597.22389846144347</v>
      </c>
      <c r="V149" s="5">
        <v>10</v>
      </c>
    </row>
    <row r="150" spans="1:23" s="5" customFormat="1" x14ac:dyDescent="0.2">
      <c r="A150" s="56">
        <v>686</v>
      </c>
      <c r="B150" s="32" t="s">
        <v>234</v>
      </c>
      <c r="C150" s="34" t="s">
        <v>235</v>
      </c>
      <c r="D150" s="34" t="s">
        <v>46</v>
      </c>
      <c r="E150" s="34" t="s">
        <v>162</v>
      </c>
      <c r="F150" s="57">
        <v>2017</v>
      </c>
      <c r="G150" s="41" t="s">
        <v>240</v>
      </c>
      <c r="H150" s="91">
        <v>0.28798049688339233</v>
      </c>
      <c r="J150" s="62">
        <v>0.10826211467122029</v>
      </c>
      <c r="K150" s="71">
        <v>25.785906456804547</v>
      </c>
      <c r="L150" s="71">
        <v>41.984994730581313</v>
      </c>
      <c r="N150" s="89">
        <v>15850.5673828125</v>
      </c>
      <c r="O150" s="89">
        <v>15411.6142578125</v>
      </c>
      <c r="P150" s="89">
        <v>15850.5673828125</v>
      </c>
      <c r="R150" s="70">
        <v>4.1875521988985511</v>
      </c>
      <c r="S150" s="39">
        <f t="shared" si="8"/>
        <v>663.75078297686139</v>
      </c>
      <c r="T150" s="39">
        <f t="shared" si="9"/>
        <v>171.15415600472124</v>
      </c>
      <c r="V150" s="5">
        <v>10</v>
      </c>
    </row>
    <row r="151" spans="1:23" s="5" customFormat="1" x14ac:dyDescent="0.2">
      <c r="A151" s="56">
        <v>686</v>
      </c>
      <c r="B151" s="32" t="s">
        <v>234</v>
      </c>
      <c r="C151" s="34" t="s">
        <v>235</v>
      </c>
      <c r="D151" s="34" t="s">
        <v>46</v>
      </c>
      <c r="E151" s="34" t="s">
        <v>162</v>
      </c>
      <c r="F151" s="57">
        <v>2017</v>
      </c>
      <c r="G151" s="41" t="s">
        <v>241</v>
      </c>
      <c r="H151" s="91">
        <v>0.28798049688339233</v>
      </c>
      <c r="J151" s="62">
        <v>0.31032207546748358</v>
      </c>
      <c r="K151" s="71">
        <v>59.65347427662612</v>
      </c>
      <c r="L151" s="71">
        <v>52.020788265986461</v>
      </c>
      <c r="N151" s="89">
        <v>15850.5673828125</v>
      </c>
      <c r="O151" s="89">
        <v>15411.6142578125</v>
      </c>
      <c r="P151" s="89">
        <v>15850.5673828125</v>
      </c>
      <c r="R151" s="70">
        <v>1.2970422490982374</v>
      </c>
      <c r="S151" s="39">
        <f t="shared" si="8"/>
        <v>205.58855567686285</v>
      </c>
      <c r="T151" s="39">
        <f t="shared" si="9"/>
        <v>122.64071617638454</v>
      </c>
      <c r="V151" s="5">
        <v>10</v>
      </c>
    </row>
    <row r="152" spans="1:23" s="5" customFormat="1" x14ac:dyDescent="0.2">
      <c r="A152" s="56">
        <v>686</v>
      </c>
      <c r="B152" s="32" t="s">
        <v>234</v>
      </c>
      <c r="C152" s="34" t="s">
        <v>235</v>
      </c>
      <c r="D152" s="34" t="s">
        <v>46</v>
      </c>
      <c r="E152" s="34" t="s">
        <v>162</v>
      </c>
      <c r="F152" s="57">
        <v>2017</v>
      </c>
      <c r="G152" s="41" t="s">
        <v>242</v>
      </c>
      <c r="H152" s="91">
        <v>0.28798049688339233</v>
      </c>
      <c r="J152" s="62">
        <v>0.19701150098657247</v>
      </c>
      <c r="K152" s="71">
        <v>37.518658288557987</v>
      </c>
      <c r="L152" s="71">
        <v>52.510273547456464</v>
      </c>
      <c r="N152" s="89">
        <v>15850.5673828125</v>
      </c>
      <c r="O152" s="89">
        <v>15411.6142578125</v>
      </c>
      <c r="P152" s="89">
        <v>15850.5673828125</v>
      </c>
      <c r="R152" s="70">
        <v>7.0475952502166042</v>
      </c>
      <c r="S152" s="39">
        <f t="shared" si="8"/>
        <v>1117.0838340034761</v>
      </c>
      <c r="T152" s="39">
        <f t="shared" si="9"/>
        <v>419.11486647648655</v>
      </c>
      <c r="V152" s="5">
        <v>10</v>
      </c>
    </row>
    <row r="153" spans="1:23" s="5" customFormat="1" x14ac:dyDescent="0.2">
      <c r="A153" s="56">
        <v>694</v>
      </c>
      <c r="B153" s="32" t="s">
        <v>243</v>
      </c>
      <c r="C153" s="34" t="s">
        <v>244</v>
      </c>
      <c r="D153" s="34" t="s">
        <v>46</v>
      </c>
      <c r="E153" s="34" t="s">
        <v>41</v>
      </c>
      <c r="F153" s="57">
        <v>2017</v>
      </c>
      <c r="G153" s="41" t="s">
        <v>245</v>
      </c>
      <c r="H153" s="91">
        <v>0.29669848084449768</v>
      </c>
      <c r="J153" s="62">
        <v>4.4482703617592566E-2</v>
      </c>
      <c r="K153" s="71">
        <v>10.28316519106243</v>
      </c>
      <c r="L153" s="71">
        <v>43.257793481966544</v>
      </c>
      <c r="N153" s="89">
        <v>7557.2119140625</v>
      </c>
      <c r="O153" s="89">
        <v>7396.18994140625</v>
      </c>
      <c r="P153" s="89">
        <v>7557.2119140625</v>
      </c>
      <c r="R153" s="70">
        <v>1.4202989596028439</v>
      </c>
      <c r="S153" s="39">
        <f t="shared" si="8"/>
        <v>107.33500219041186</v>
      </c>
      <c r="T153" s="39">
        <f t="shared" si="9"/>
        <v>11.037435583070529</v>
      </c>
      <c r="V153" s="5">
        <v>10</v>
      </c>
    </row>
    <row r="154" spans="1:23" s="5" customFormat="1" x14ac:dyDescent="0.2">
      <c r="A154" s="56">
        <v>694</v>
      </c>
      <c r="B154" s="32" t="s">
        <v>243</v>
      </c>
      <c r="C154" s="34" t="s">
        <v>244</v>
      </c>
      <c r="D154" s="34" t="s">
        <v>46</v>
      </c>
      <c r="E154" s="34" t="s">
        <v>41</v>
      </c>
      <c r="F154" s="57">
        <v>2017</v>
      </c>
      <c r="G154" s="41" t="s">
        <v>246</v>
      </c>
      <c r="H154" s="91">
        <v>0.29669848084449768</v>
      </c>
      <c r="J154" s="62">
        <v>0.32651209574359652</v>
      </c>
      <c r="K154" s="71">
        <v>63.421594764269621</v>
      </c>
      <c r="L154" s="71">
        <v>51.482794930843745</v>
      </c>
      <c r="N154" s="89">
        <v>7557.2119140625</v>
      </c>
      <c r="O154" s="89">
        <v>7396.18994140625</v>
      </c>
      <c r="P154" s="89">
        <v>7557.2119140625</v>
      </c>
      <c r="R154" s="70">
        <v>32.556021390380089</v>
      </c>
      <c r="S154" s="39">
        <f t="shared" si="8"/>
        <v>2460.3275272585402</v>
      </c>
      <c r="T154" s="39">
        <f t="shared" si="9"/>
        <v>1560.3789542116865</v>
      </c>
      <c r="V154" s="5">
        <v>10</v>
      </c>
    </row>
    <row r="155" spans="1:23" s="5" customFormat="1" x14ac:dyDescent="0.2">
      <c r="A155" s="56">
        <v>694</v>
      </c>
      <c r="B155" s="32" t="s">
        <v>243</v>
      </c>
      <c r="C155" s="34" t="s">
        <v>244</v>
      </c>
      <c r="D155" s="34" t="s">
        <v>46</v>
      </c>
      <c r="E155" s="34" t="s">
        <v>41</v>
      </c>
      <c r="F155" s="57">
        <v>2017</v>
      </c>
      <c r="G155" s="41" t="s">
        <v>247</v>
      </c>
      <c r="H155" s="91">
        <v>0.29669848084449768</v>
      </c>
      <c r="J155" s="62">
        <v>0.29936376384006053</v>
      </c>
      <c r="K155" s="71">
        <v>58.712949093099397</v>
      </c>
      <c r="L155" s="71">
        <v>50.987689847663439</v>
      </c>
      <c r="N155" s="89">
        <v>7557.2119140625</v>
      </c>
      <c r="O155" s="89">
        <v>7396.18994140625</v>
      </c>
      <c r="P155" s="89">
        <v>7557.2119140625</v>
      </c>
      <c r="R155" s="70">
        <v>32.353057038844376</v>
      </c>
      <c r="S155" s="39">
        <f t="shared" si="8"/>
        <v>2444.9890811029832</v>
      </c>
      <c r="T155" s="39">
        <f t="shared" si="9"/>
        <v>1435.5251945198333</v>
      </c>
      <c r="V155" s="5">
        <v>10</v>
      </c>
    </row>
    <row r="156" spans="1:23" s="5" customFormat="1" x14ac:dyDescent="0.2">
      <c r="A156" s="56">
        <v>694</v>
      </c>
      <c r="B156" s="32" t="s">
        <v>243</v>
      </c>
      <c r="C156" s="34" t="s">
        <v>244</v>
      </c>
      <c r="D156" s="34" t="s">
        <v>46</v>
      </c>
      <c r="E156" s="34" t="s">
        <v>41</v>
      </c>
      <c r="F156" s="57">
        <v>2017</v>
      </c>
      <c r="G156" s="41" t="s">
        <v>248</v>
      </c>
      <c r="H156" s="91">
        <v>0.29669848084449768</v>
      </c>
      <c r="J156" s="62">
        <v>0.19503938377921157</v>
      </c>
      <c r="K156" s="71">
        <v>41.048198171226488</v>
      </c>
      <c r="L156" s="71">
        <v>47.514724754941433</v>
      </c>
      <c r="N156" s="89">
        <v>7557.2119140625</v>
      </c>
      <c r="O156" s="89">
        <v>7396.18994140625</v>
      </c>
      <c r="P156" s="89">
        <v>7557.2119140625</v>
      </c>
      <c r="R156" s="70">
        <v>3.1669556915737069</v>
      </c>
      <c r="S156" s="39">
        <f t="shared" si="8"/>
        <v>239.33355283668863</v>
      </c>
      <c r="T156" s="39">
        <f t="shared" si="9"/>
        <v>98.242111058641001</v>
      </c>
      <c r="V156" s="5">
        <v>10</v>
      </c>
    </row>
    <row r="157" spans="1:23" s="5" customFormat="1" x14ac:dyDescent="0.2">
      <c r="A157" s="56">
        <v>694</v>
      </c>
      <c r="B157" s="32" t="s">
        <v>243</v>
      </c>
      <c r="C157" s="34" t="s">
        <v>244</v>
      </c>
      <c r="D157" s="34" t="s">
        <v>46</v>
      </c>
      <c r="E157" s="34" t="s">
        <v>41</v>
      </c>
      <c r="F157" s="57">
        <v>2017</v>
      </c>
      <c r="G157" s="41" t="s">
        <v>249</v>
      </c>
      <c r="H157" s="91">
        <v>0.29669848084449768</v>
      </c>
      <c r="J157" s="62">
        <v>0.26333763982336672</v>
      </c>
      <c r="K157" s="71">
        <v>54.089567314203613</v>
      </c>
      <c r="L157" s="71">
        <v>48.685477236978301</v>
      </c>
      <c r="N157" s="89">
        <v>7557.2119140625</v>
      </c>
      <c r="O157" s="89">
        <v>7396.18994140625</v>
      </c>
      <c r="P157" s="89">
        <v>7557.2119140625</v>
      </c>
      <c r="R157" s="70">
        <v>2.9315978159992886</v>
      </c>
      <c r="S157" s="39">
        <f t="shared" si="8"/>
        <v>221.54705942309428</v>
      </c>
      <c r="T157" s="39">
        <f t="shared" si="9"/>
        <v>119.83384583929326</v>
      </c>
      <c r="V157" s="5">
        <v>10</v>
      </c>
    </row>
    <row r="158" spans="1:23" s="5" customFormat="1" x14ac:dyDescent="0.2">
      <c r="A158" s="56">
        <v>694</v>
      </c>
      <c r="B158" s="32" t="s">
        <v>243</v>
      </c>
      <c r="C158" s="34" t="s">
        <v>244</v>
      </c>
      <c r="D158" s="34" t="s">
        <v>46</v>
      </c>
      <c r="E158" s="34" t="s">
        <v>41</v>
      </c>
      <c r="F158" s="57">
        <v>2017</v>
      </c>
      <c r="G158" s="41" t="s">
        <v>250</v>
      </c>
      <c r="H158" s="91">
        <v>0.29669848084449768</v>
      </c>
      <c r="J158" s="62">
        <v>0.35078736112793985</v>
      </c>
      <c r="K158" s="71">
        <v>65.038909547704563</v>
      </c>
      <c r="L158" s="71">
        <v>53.935000381678513</v>
      </c>
      <c r="N158" s="89">
        <v>7557.2119140625</v>
      </c>
      <c r="O158" s="89">
        <v>7396.18994140625</v>
      </c>
      <c r="P158" s="89">
        <v>7557.2119140625</v>
      </c>
      <c r="R158" s="70">
        <v>1.6262522715177772</v>
      </c>
      <c r="S158" s="39">
        <f t="shared" si="8"/>
        <v>122.8993304158535</v>
      </c>
      <c r="T158" s="39">
        <f t="shared" si="9"/>
        <v>79.932384343901518</v>
      </c>
      <c r="V158" s="5">
        <v>10</v>
      </c>
    </row>
    <row r="159" spans="1:23" s="5" customFormat="1" x14ac:dyDescent="0.2">
      <c r="A159" s="56">
        <v>694</v>
      </c>
      <c r="B159" s="32" t="s">
        <v>243</v>
      </c>
      <c r="C159" s="34" t="s">
        <v>244</v>
      </c>
      <c r="D159" s="34" t="s">
        <v>46</v>
      </c>
      <c r="E159" s="34" t="s">
        <v>41</v>
      </c>
      <c r="F159" s="57">
        <v>2017</v>
      </c>
      <c r="G159" s="41" t="s">
        <v>251</v>
      </c>
      <c r="H159" s="91">
        <v>0.29669848084449768</v>
      </c>
      <c r="J159" s="62">
        <v>0.29201248758056148</v>
      </c>
      <c r="K159" s="71">
        <v>55.134530587213014</v>
      </c>
      <c r="L159" s="71">
        <v>52.963629955758783</v>
      </c>
      <c r="N159" s="89">
        <v>7557.2119140625</v>
      </c>
      <c r="O159" s="89">
        <v>7396.18994140625</v>
      </c>
      <c r="P159" s="89">
        <v>7557.2119140625</v>
      </c>
      <c r="R159" s="70">
        <v>7.603583620810582</v>
      </c>
      <c r="S159" s="39">
        <f t="shared" si="8"/>
        <v>574.61892728760211</v>
      </c>
      <c r="T159" s="39">
        <f t="shared" si="9"/>
        <v>316.81344822529832</v>
      </c>
      <c r="V159" s="5">
        <v>10</v>
      </c>
    </row>
    <row r="160" spans="1:23" s="5" customFormat="1" x14ac:dyDescent="0.2">
      <c r="A160" s="56">
        <v>694</v>
      </c>
      <c r="B160" s="32" t="s">
        <v>243</v>
      </c>
      <c r="C160" s="34" t="s">
        <v>244</v>
      </c>
      <c r="D160" s="34" t="s">
        <v>46</v>
      </c>
      <c r="E160" s="34" t="s">
        <v>41</v>
      </c>
      <c r="F160" s="57">
        <v>2017</v>
      </c>
      <c r="G160" s="41" t="s">
        <v>252</v>
      </c>
      <c r="H160" s="91">
        <v>0.29669848084449768</v>
      </c>
      <c r="J160" s="62">
        <v>0.31865880807576202</v>
      </c>
      <c r="K160" s="71">
        <v>61.707295607317405</v>
      </c>
      <c r="L160" s="71">
        <v>51.64037816591248</v>
      </c>
      <c r="N160" s="89">
        <v>7557.2119140625</v>
      </c>
      <c r="O160" s="89">
        <v>7396.18994140625</v>
      </c>
      <c r="P160" s="89">
        <v>7557.2119140625</v>
      </c>
      <c r="R160" s="70">
        <v>1.6342786134574572</v>
      </c>
      <c r="S160" s="39">
        <f t="shared" si="8"/>
        <v>123.50589808518238</v>
      </c>
      <c r="T160" s="39">
        <f t="shared" si="9"/>
        <v>76.212149623895655</v>
      </c>
      <c r="V160" s="5">
        <v>10</v>
      </c>
    </row>
    <row r="161" spans="1:23" s="5" customFormat="1" x14ac:dyDescent="0.2">
      <c r="A161" s="56">
        <v>694</v>
      </c>
      <c r="B161" s="32" t="s">
        <v>243</v>
      </c>
      <c r="C161" s="34" t="s">
        <v>244</v>
      </c>
      <c r="D161" s="34" t="s">
        <v>46</v>
      </c>
      <c r="E161" s="34" t="s">
        <v>41</v>
      </c>
      <c r="F161" s="57">
        <v>2017</v>
      </c>
      <c r="G161" s="42" t="s">
        <v>253</v>
      </c>
      <c r="H161" s="91">
        <v>0.29669848084449768</v>
      </c>
      <c r="J161" s="30">
        <v>0.26645943791551585</v>
      </c>
      <c r="K161" s="72">
        <v>54.80614357909873</v>
      </c>
      <c r="L161" s="72">
        <v>48.618534440568581</v>
      </c>
      <c r="N161" s="89">
        <v>7557.2119140625</v>
      </c>
      <c r="O161" s="89">
        <v>7396.18994140625</v>
      </c>
      <c r="P161" s="89">
        <v>7557.2119140625</v>
      </c>
      <c r="R161" s="70">
        <v>4.5970727902012545</v>
      </c>
      <c r="S161" s="39">
        <f t="shared" si="8"/>
        <v>347.4105325992146</v>
      </c>
      <c r="T161" s="39">
        <f t="shared" si="9"/>
        <v>190.40231530523715</v>
      </c>
      <c r="V161" s="5">
        <v>10</v>
      </c>
    </row>
    <row r="162" spans="1:23" s="5" customFormat="1" x14ac:dyDescent="0.2">
      <c r="A162" s="56">
        <v>694</v>
      </c>
      <c r="B162" s="32" t="s">
        <v>243</v>
      </c>
      <c r="C162" s="34" t="s">
        <v>244</v>
      </c>
      <c r="D162" s="34" t="s">
        <v>46</v>
      </c>
      <c r="E162" s="34" t="s">
        <v>41</v>
      </c>
      <c r="F162" s="57">
        <v>2017</v>
      </c>
      <c r="G162" s="42" t="s">
        <v>254</v>
      </c>
      <c r="H162" s="91">
        <v>0.29669848084449768</v>
      </c>
      <c r="J162" s="30">
        <v>0.31441702399669663</v>
      </c>
      <c r="K162" s="72">
        <v>57.99067863295079</v>
      </c>
      <c r="L162" s="72">
        <v>54.218545360847394</v>
      </c>
      <c r="N162" s="89">
        <v>7557.2119140625</v>
      </c>
      <c r="O162" s="89">
        <v>7396.18994140625</v>
      </c>
      <c r="P162" s="89">
        <v>7557.2119140625</v>
      </c>
      <c r="R162" s="70">
        <v>2.9736158578652829</v>
      </c>
      <c r="S162" s="39">
        <f t="shared" si="8"/>
        <v>224.72245188904697</v>
      </c>
      <c r="T162" s="39">
        <f t="shared" si="9"/>
        <v>130.31807489106467</v>
      </c>
      <c r="V162" s="5">
        <v>10</v>
      </c>
    </row>
    <row r="163" spans="1:23" s="5" customFormat="1" x14ac:dyDescent="0.2">
      <c r="A163" s="56">
        <v>694</v>
      </c>
      <c r="B163" s="32" t="s">
        <v>243</v>
      </c>
      <c r="C163" s="34" t="s">
        <v>244</v>
      </c>
      <c r="D163" s="34" t="s">
        <v>46</v>
      </c>
      <c r="E163" s="34" t="s">
        <v>41</v>
      </c>
      <c r="F163" s="57">
        <v>2017</v>
      </c>
      <c r="G163" s="42" t="s">
        <v>255</v>
      </c>
      <c r="H163" s="91">
        <v>0.29669848084449768</v>
      </c>
      <c r="J163" s="30">
        <v>0.19125978528916113</v>
      </c>
      <c r="K163" s="72">
        <v>39.523319504335589</v>
      </c>
      <c r="L163" s="72">
        <v>48.39162997636889</v>
      </c>
      <c r="N163" s="89">
        <v>7557.2119140625</v>
      </c>
      <c r="O163" s="89">
        <v>7396.18994140625</v>
      </c>
      <c r="P163" s="89">
        <v>7557.2119140625</v>
      </c>
      <c r="R163" s="70">
        <v>3.9864809810799611</v>
      </c>
      <c r="S163" s="39">
        <f t="shared" si="8"/>
        <v>301.26681565401043</v>
      </c>
      <c r="T163" s="39">
        <f t="shared" si="9"/>
        <v>119.07064611147226</v>
      </c>
      <c r="V163" s="5">
        <v>10</v>
      </c>
    </row>
    <row r="164" spans="1:23" s="5" customFormat="1" x14ac:dyDescent="0.2">
      <c r="A164" s="56">
        <v>694</v>
      </c>
      <c r="B164" s="32" t="s">
        <v>243</v>
      </c>
      <c r="C164" s="34" t="s">
        <v>244</v>
      </c>
      <c r="D164" s="34" t="s">
        <v>46</v>
      </c>
      <c r="E164" s="34" t="s">
        <v>41</v>
      </c>
      <c r="F164" s="57">
        <v>2017</v>
      </c>
      <c r="G164" s="42" t="s">
        <v>256</v>
      </c>
      <c r="H164" s="91">
        <v>0.29669848084449768</v>
      </c>
      <c r="J164" s="30">
        <v>0.39565511573065432</v>
      </c>
      <c r="K164" s="72">
        <v>73.781256004579532</v>
      </c>
      <c r="L164" s="72">
        <v>53.625424282028497</v>
      </c>
      <c r="N164" s="89">
        <v>7557.2119140625</v>
      </c>
      <c r="O164" s="89">
        <v>7396.18994140625</v>
      </c>
      <c r="P164" s="89">
        <v>7557.2119140625</v>
      </c>
      <c r="R164" s="70">
        <v>0.55608152000187139</v>
      </c>
      <c r="S164" s="39">
        <f t="shared" si="8"/>
        <v>42.024258881481266</v>
      </c>
      <c r="T164" s="39">
        <f t="shared" si="9"/>
        <v>31.006026029372943</v>
      </c>
      <c r="V164" s="5">
        <v>10</v>
      </c>
    </row>
    <row r="165" spans="1:23" s="5" customFormat="1" x14ac:dyDescent="0.2">
      <c r="A165" s="56">
        <v>694</v>
      </c>
      <c r="B165" s="32" t="s">
        <v>243</v>
      </c>
      <c r="C165" s="34" t="s">
        <v>244</v>
      </c>
      <c r="D165" s="34" t="s">
        <v>46</v>
      </c>
      <c r="E165" s="34" t="s">
        <v>41</v>
      </c>
      <c r="F165" s="57">
        <v>2017</v>
      </c>
      <c r="G165" s="42" t="s">
        <v>257</v>
      </c>
      <c r="H165" s="91">
        <v>0.29669848084449768</v>
      </c>
      <c r="J165" s="30">
        <v>0.4105097737895097</v>
      </c>
      <c r="K165" s="72">
        <v>72.724339067772902</v>
      </c>
      <c r="L165" s="72">
        <v>56.447370859836788</v>
      </c>
      <c r="N165" s="89">
        <v>7557.2119140625</v>
      </c>
      <c r="O165" s="89">
        <v>7396.18994140625</v>
      </c>
      <c r="P165" s="89">
        <v>7557.2119140625</v>
      </c>
      <c r="R165" s="70">
        <v>4.209538404056385</v>
      </c>
      <c r="S165" s="39">
        <f t="shared" si="8"/>
        <v>318.12373779838555</v>
      </c>
      <c r="T165" s="39">
        <f t="shared" si="9"/>
        <v>231.35338573157074</v>
      </c>
      <c r="V165" s="5">
        <v>10</v>
      </c>
    </row>
    <row r="166" spans="1:23" s="5" customFormat="1" x14ac:dyDescent="0.2">
      <c r="A166" s="56">
        <v>694</v>
      </c>
      <c r="B166" s="32" t="s">
        <v>243</v>
      </c>
      <c r="C166" s="34" t="s">
        <v>244</v>
      </c>
      <c r="D166" s="34" t="s">
        <v>46</v>
      </c>
      <c r="E166" s="34" t="s">
        <v>41</v>
      </c>
      <c r="F166" s="57">
        <v>2017</v>
      </c>
      <c r="G166" s="42" t="s">
        <v>64</v>
      </c>
      <c r="H166" s="91">
        <v>0.29669848084449768</v>
      </c>
      <c r="J166" s="30">
        <v>0.14319030680742831</v>
      </c>
      <c r="K166" s="72">
        <v>25.966560401603505</v>
      </c>
      <c r="L166" s="72">
        <v>55.144117893483454</v>
      </c>
      <c r="N166" s="89">
        <v>7557.2119140625</v>
      </c>
      <c r="O166" s="89">
        <v>7396.18994140625</v>
      </c>
      <c r="P166" s="89">
        <v>7557.2119140625</v>
      </c>
      <c r="R166" s="70">
        <v>0.38516504460869411</v>
      </c>
      <c r="S166" s="39">
        <f t="shared" si="8"/>
        <v>29.107738639972375</v>
      </c>
      <c r="T166" s="39">
        <f t="shared" si="9"/>
        <v>7.5582785354893094</v>
      </c>
      <c r="V166" s="5">
        <v>10</v>
      </c>
    </row>
    <row r="167" spans="1:23" s="5" customFormat="1" x14ac:dyDescent="0.2">
      <c r="A167" s="32">
        <v>740</v>
      </c>
      <c r="B167" s="32" t="s">
        <v>135</v>
      </c>
      <c r="C167" s="34" t="s">
        <v>136</v>
      </c>
      <c r="D167" s="34" t="s">
        <v>42</v>
      </c>
      <c r="E167" s="34" t="s">
        <v>41</v>
      </c>
      <c r="F167" s="33">
        <v>2010</v>
      </c>
      <c r="G167" s="42" t="s">
        <v>137</v>
      </c>
      <c r="H167" s="91">
        <v>4.0718883275985718E-2</v>
      </c>
      <c r="I167" s="35"/>
      <c r="J167" s="66">
        <v>7.8161477236639632E-2</v>
      </c>
      <c r="K167" s="76">
        <v>17.878977966256251</v>
      </c>
      <c r="L167" s="75">
        <v>43.716971621172689</v>
      </c>
      <c r="M167" s="60"/>
      <c r="N167" s="89">
        <v>526.10302734375</v>
      </c>
      <c r="O167" s="89">
        <v>558.36798095703125</v>
      </c>
      <c r="P167" s="89">
        <v>563.4019775390625</v>
      </c>
      <c r="Q167" s="39"/>
      <c r="R167" s="60">
        <v>4.2544683249311852</v>
      </c>
      <c r="S167" s="39">
        <f t="shared" si="8"/>
        <v>23.969758676435323</v>
      </c>
      <c r="T167" s="39">
        <f t="shared" si="9"/>
        <v>4.2855478723246678</v>
      </c>
      <c r="U167" s="39"/>
      <c r="V167" s="34">
        <v>9</v>
      </c>
      <c r="W167" s="34" t="s">
        <v>21</v>
      </c>
    </row>
    <row r="168" spans="1:23" s="5" customFormat="1" x14ac:dyDescent="0.2">
      <c r="A168" s="32">
        <v>740</v>
      </c>
      <c r="B168" s="32" t="s">
        <v>135</v>
      </c>
      <c r="C168" s="34" t="s">
        <v>136</v>
      </c>
      <c r="D168" s="34" t="s">
        <v>42</v>
      </c>
      <c r="E168" s="34" t="s">
        <v>41</v>
      </c>
      <c r="F168" s="33">
        <v>2010</v>
      </c>
      <c r="G168" s="42" t="s">
        <v>138</v>
      </c>
      <c r="H168" s="91">
        <v>4.0718883275985718E-2</v>
      </c>
      <c r="I168" s="35"/>
      <c r="J168" s="66">
        <v>0.10984737386046028</v>
      </c>
      <c r="K168" s="76">
        <v>23.397465251432045</v>
      </c>
      <c r="L168" s="75">
        <v>46.948407735635847</v>
      </c>
      <c r="M168" s="60"/>
      <c r="N168" s="29">
        <v>526.10299999999995</v>
      </c>
      <c r="O168" s="89">
        <v>558.36798095703125</v>
      </c>
      <c r="P168" s="89">
        <v>563.4019775390625</v>
      </c>
      <c r="Q168" s="39"/>
      <c r="R168" s="60">
        <v>24.242312399093752</v>
      </c>
      <c r="S168" s="39">
        <f t="shared" si="8"/>
        <v>136.58166745769154</v>
      </c>
      <c r="T168" s="39">
        <f t="shared" si="9"/>
        <v>31.956648183239846</v>
      </c>
      <c r="U168" s="39"/>
      <c r="V168" s="34">
        <v>9</v>
      </c>
      <c r="W168" s="34" t="s">
        <v>21</v>
      </c>
    </row>
    <row r="169" spans="1:23" s="5" customFormat="1" x14ac:dyDescent="0.2">
      <c r="A169" s="32">
        <v>740</v>
      </c>
      <c r="B169" s="32" t="s">
        <v>135</v>
      </c>
      <c r="C169" s="34" t="s">
        <v>136</v>
      </c>
      <c r="D169" s="34" t="s">
        <v>42</v>
      </c>
      <c r="E169" s="34" t="s">
        <v>41</v>
      </c>
      <c r="F169" s="33">
        <v>2010</v>
      </c>
      <c r="G169" s="42" t="s">
        <v>60</v>
      </c>
      <c r="H169" s="91">
        <v>4.0718883275985718E-2</v>
      </c>
      <c r="I169" s="35"/>
      <c r="J169" s="66">
        <v>1.1123064211103751E-2</v>
      </c>
      <c r="K169" s="76">
        <v>3.0521786109044351</v>
      </c>
      <c r="L169" s="75">
        <v>36.443031778561988</v>
      </c>
      <c r="M169" s="60"/>
      <c r="N169" s="29">
        <v>526.10299999999995</v>
      </c>
      <c r="O169" s="89">
        <v>558.36798095703125</v>
      </c>
      <c r="P169" s="89">
        <v>563.4019775390625</v>
      </c>
      <c r="Q169" s="39"/>
      <c r="R169" s="60">
        <v>17.70286817394657</v>
      </c>
      <c r="S169" s="39">
        <f t="shared" si="8"/>
        <v>99.738309373148297</v>
      </c>
      <c r="T169" s="39">
        <f t="shared" si="9"/>
        <v>3.0441913455649257</v>
      </c>
      <c r="U169" s="39"/>
      <c r="V169" s="34">
        <v>9</v>
      </c>
      <c r="W169" s="34" t="s">
        <v>21</v>
      </c>
    </row>
    <row r="170" spans="1:23" s="5" customFormat="1" x14ac:dyDescent="0.2">
      <c r="A170" s="32">
        <v>740</v>
      </c>
      <c r="B170" s="32" t="s">
        <v>135</v>
      </c>
      <c r="C170" s="34" t="s">
        <v>136</v>
      </c>
      <c r="D170" s="34" t="s">
        <v>42</v>
      </c>
      <c r="E170" s="34" t="s">
        <v>41</v>
      </c>
      <c r="F170" s="33">
        <v>2010</v>
      </c>
      <c r="G170" s="42" t="s">
        <v>139</v>
      </c>
      <c r="H170" s="91">
        <v>4.0718883275985718E-2</v>
      </c>
      <c r="I170" s="35"/>
      <c r="J170" s="66">
        <v>1.4016069868123541E-2</v>
      </c>
      <c r="K170" s="76">
        <v>3.7162085957443991</v>
      </c>
      <c r="L170" s="75">
        <v>37.716047167465213</v>
      </c>
      <c r="M170" s="60"/>
      <c r="N170" s="29">
        <v>526.10299999999995</v>
      </c>
      <c r="O170" s="89">
        <v>558.36798095703125</v>
      </c>
      <c r="P170" s="89">
        <v>563.4019775390625</v>
      </c>
      <c r="Q170" s="39"/>
      <c r="R170" s="60">
        <v>28.234983569926342</v>
      </c>
      <c r="S170" s="39">
        <f t="shared" ref="S170:S201" si="10">P170*(R170/100)</f>
        <v>159.0764557907944</v>
      </c>
      <c r="T170" s="39">
        <f t="shared" ref="T170:T201" si="11">S170*(K170/100)</f>
        <v>5.9116129239030402</v>
      </c>
      <c r="U170" s="39"/>
      <c r="V170" s="34">
        <v>9</v>
      </c>
      <c r="W170" s="34" t="s">
        <v>21</v>
      </c>
    </row>
    <row r="171" spans="1:23" s="5" customFormat="1" x14ac:dyDescent="0.2">
      <c r="A171" s="32">
        <v>740</v>
      </c>
      <c r="B171" s="32" t="s">
        <v>135</v>
      </c>
      <c r="C171" s="34" t="s">
        <v>136</v>
      </c>
      <c r="D171" s="34" t="s">
        <v>42</v>
      </c>
      <c r="E171" s="34" t="s">
        <v>41</v>
      </c>
      <c r="F171" s="33">
        <v>2010</v>
      </c>
      <c r="G171" s="42" t="s">
        <v>140</v>
      </c>
      <c r="H171" s="91">
        <v>4.0718883275985718E-2</v>
      </c>
      <c r="I171" s="35"/>
      <c r="J171" s="66">
        <v>2.0531318213205016E-2</v>
      </c>
      <c r="K171" s="76">
        <v>5.8323678587241083</v>
      </c>
      <c r="L171" s="75">
        <v>35.202371850558237</v>
      </c>
      <c r="M171" s="60"/>
      <c r="N171" s="29">
        <v>526.10299999999995</v>
      </c>
      <c r="O171" s="89">
        <v>558.36798095703125</v>
      </c>
      <c r="P171" s="89">
        <v>563.4019775390625</v>
      </c>
      <c r="Q171" s="39"/>
      <c r="R171" s="60">
        <v>14.198233562655741</v>
      </c>
      <c r="S171" s="39">
        <f t="shared" si="10"/>
        <v>79.993128667617327</v>
      </c>
      <c r="T171" s="39">
        <f t="shared" si="11"/>
        <v>4.6654935255979337</v>
      </c>
      <c r="U171" s="39"/>
      <c r="V171" s="34">
        <v>9</v>
      </c>
      <c r="W171" s="34" t="s">
        <v>21</v>
      </c>
    </row>
    <row r="172" spans="1:23" s="5" customFormat="1" x14ac:dyDescent="0.2">
      <c r="A172" s="32">
        <v>740</v>
      </c>
      <c r="B172" s="32" t="s">
        <v>135</v>
      </c>
      <c r="C172" s="34" t="s">
        <v>136</v>
      </c>
      <c r="D172" s="34" t="s">
        <v>42</v>
      </c>
      <c r="E172" s="34" t="s">
        <v>41</v>
      </c>
      <c r="F172" s="33">
        <v>2010</v>
      </c>
      <c r="G172" s="42" t="s">
        <v>141</v>
      </c>
      <c r="H172" s="91">
        <v>4.0718883275985718E-2</v>
      </c>
      <c r="I172" s="35"/>
      <c r="J172" s="66">
        <v>1.6788317909628599E-2</v>
      </c>
      <c r="K172" s="76">
        <v>4.7342454593541419</v>
      </c>
      <c r="L172" s="75">
        <v>35.46144375859825</v>
      </c>
      <c r="M172" s="60"/>
      <c r="N172" s="29">
        <v>526.10299999999995</v>
      </c>
      <c r="O172" s="89">
        <v>558.36798095703125</v>
      </c>
      <c r="P172" s="89">
        <v>563.4019775390625</v>
      </c>
      <c r="Q172" s="39"/>
      <c r="R172" s="60">
        <v>9.7013681268749163</v>
      </c>
      <c r="S172" s="39">
        <f t="shared" si="10"/>
        <v>54.657699875157583</v>
      </c>
      <c r="T172" s="39">
        <f t="shared" si="11"/>
        <v>2.5876296745270624</v>
      </c>
      <c r="U172" s="39"/>
      <c r="V172" s="34">
        <v>9</v>
      </c>
      <c r="W172" s="34" t="s">
        <v>21</v>
      </c>
    </row>
    <row r="173" spans="1:23" s="5" customFormat="1" x14ac:dyDescent="0.2">
      <c r="A173" s="32">
        <v>740</v>
      </c>
      <c r="B173" s="32" t="s">
        <v>135</v>
      </c>
      <c r="C173" s="34" t="s">
        <v>136</v>
      </c>
      <c r="D173" s="34" t="s">
        <v>42</v>
      </c>
      <c r="E173" s="34" t="s">
        <v>41</v>
      </c>
      <c r="F173" s="33">
        <v>2010</v>
      </c>
      <c r="G173" s="42" t="s">
        <v>142</v>
      </c>
      <c r="H173" s="91">
        <v>4.0718883275985718E-2</v>
      </c>
      <c r="I173" s="35"/>
      <c r="J173" s="66">
        <v>4.9044004426689542E-3</v>
      </c>
      <c r="K173" s="76">
        <v>1.1115592779220611</v>
      </c>
      <c r="L173" s="75">
        <v>44.121807447257297</v>
      </c>
      <c r="M173" s="60"/>
      <c r="N173" s="29">
        <v>526.10299999999995</v>
      </c>
      <c r="O173" s="89">
        <v>558.36798095703125</v>
      </c>
      <c r="P173" s="89">
        <v>563.4019775390625</v>
      </c>
      <c r="Q173" s="39"/>
      <c r="R173" s="60">
        <v>1.6091257677417519</v>
      </c>
      <c r="S173" s="39">
        <f t="shared" si="10"/>
        <v>9.0658463965476521</v>
      </c>
      <c r="T173" s="39">
        <f t="shared" si="11"/>
        <v>0.10077225674298827</v>
      </c>
      <c r="U173" s="39"/>
      <c r="V173" s="34">
        <v>9</v>
      </c>
      <c r="W173" s="34" t="s">
        <v>21</v>
      </c>
    </row>
    <row r="174" spans="1:23" s="5" customFormat="1" x14ac:dyDescent="0.2">
      <c r="A174" s="32">
        <v>740</v>
      </c>
      <c r="B174" s="32" t="s">
        <v>135</v>
      </c>
      <c r="C174" s="34" t="s">
        <v>136</v>
      </c>
      <c r="D174" s="34" t="s">
        <v>42</v>
      </c>
      <c r="E174" s="34" t="s">
        <v>41</v>
      </c>
      <c r="F174" s="33">
        <v>2010</v>
      </c>
      <c r="G174" s="42" t="s">
        <v>271</v>
      </c>
      <c r="H174" s="91">
        <v>4.0718883275985718E-2</v>
      </c>
      <c r="I174" s="35"/>
      <c r="J174" s="66">
        <v>9.4878701734415774E-2</v>
      </c>
      <c r="K174" s="76">
        <v>24.397380445992624</v>
      </c>
      <c r="L174" s="75">
        <v>38.888888888888893</v>
      </c>
      <c r="M174" s="60"/>
      <c r="N174" s="29">
        <v>526.10299999999995</v>
      </c>
      <c r="O174" s="89">
        <v>558.36798095703125</v>
      </c>
      <c r="P174" s="89">
        <v>563.4019775390625</v>
      </c>
      <c r="Q174" s="39"/>
      <c r="R174" s="60">
        <v>5.6640074833828186E-2</v>
      </c>
      <c r="S174" s="39">
        <f t="shared" si="10"/>
        <v>0.31911130169339286</v>
      </c>
      <c r="T174" s="39">
        <f t="shared" si="11"/>
        <v>7.7854798320296362E-2</v>
      </c>
      <c r="U174" s="39"/>
      <c r="V174" s="34">
        <v>9</v>
      </c>
      <c r="W174" s="34" t="s">
        <v>21</v>
      </c>
    </row>
    <row r="175" spans="1:23" s="5" customFormat="1" x14ac:dyDescent="0.2">
      <c r="A175" s="56">
        <v>768</v>
      </c>
      <c r="B175" s="32" t="s">
        <v>224</v>
      </c>
      <c r="C175" s="34" t="s">
        <v>225</v>
      </c>
      <c r="D175" s="34" t="s">
        <v>46</v>
      </c>
      <c r="E175" s="34" t="s">
        <v>162</v>
      </c>
      <c r="F175" s="34" t="s">
        <v>226</v>
      </c>
      <c r="G175" s="41" t="s">
        <v>227</v>
      </c>
      <c r="H175" s="91">
        <v>0.24868223071098328</v>
      </c>
      <c r="I175" s="1"/>
      <c r="J175" s="62">
        <v>0.20959226169942846</v>
      </c>
      <c r="K175" s="71">
        <v>41.335726244246167</v>
      </c>
      <c r="L175" s="71">
        <v>50.704869792532833</v>
      </c>
      <c r="M175" s="1"/>
      <c r="N175" s="89">
        <v>7228.9150390625</v>
      </c>
      <c r="O175" s="89">
        <v>7606.3740234375</v>
      </c>
      <c r="P175" s="89">
        <v>7797.69384765625</v>
      </c>
      <c r="Q175" s="1"/>
      <c r="R175" s="70">
        <v>41.574956359746054</v>
      </c>
      <c r="S175" s="39">
        <f t="shared" si="10"/>
        <v>3241.8878142296885</v>
      </c>
      <c r="T175" s="39">
        <f t="shared" si="11"/>
        <v>1340.0578720355597</v>
      </c>
      <c r="U175" s="1"/>
      <c r="V175" s="5">
        <v>10</v>
      </c>
      <c r="W175" s="1"/>
    </row>
    <row r="176" spans="1:23" s="5" customFormat="1" x14ac:dyDescent="0.2">
      <c r="A176" s="56">
        <v>768</v>
      </c>
      <c r="B176" s="32" t="s">
        <v>224</v>
      </c>
      <c r="C176" s="34" t="s">
        <v>225</v>
      </c>
      <c r="D176" s="34" t="s">
        <v>46</v>
      </c>
      <c r="E176" s="34" t="s">
        <v>162</v>
      </c>
      <c r="F176" s="34" t="s">
        <v>226</v>
      </c>
      <c r="G176" s="41" t="s">
        <v>228</v>
      </c>
      <c r="H176" s="91">
        <v>0.24868223071098328</v>
      </c>
      <c r="I176" s="1"/>
      <c r="J176" s="62">
        <v>0.23597599325157051</v>
      </c>
      <c r="K176" s="71">
        <v>46.303188085541045</v>
      </c>
      <c r="L176" s="71">
        <v>50.963228021281324</v>
      </c>
      <c r="M176" s="1"/>
      <c r="N176" s="89">
        <v>7228.9150390625</v>
      </c>
      <c r="O176" s="89">
        <v>7606.3740234375</v>
      </c>
      <c r="P176" s="89">
        <v>7797.69384765625</v>
      </c>
      <c r="Q176" s="1"/>
      <c r="R176" s="70">
        <v>25.918418831461359</v>
      </c>
      <c r="S176" s="39">
        <f t="shared" si="10"/>
        <v>2021.0389506306415</v>
      </c>
      <c r="T176" s="39">
        <f t="shared" si="11"/>
        <v>935.80546659255094</v>
      </c>
      <c r="U176" s="1"/>
      <c r="V176" s="5">
        <v>10</v>
      </c>
      <c r="W176" s="1"/>
    </row>
    <row r="177" spans="1:23" s="1" customFormat="1" x14ac:dyDescent="0.2">
      <c r="A177" s="56">
        <v>768</v>
      </c>
      <c r="B177" s="32" t="s">
        <v>224</v>
      </c>
      <c r="C177" s="34" t="s">
        <v>225</v>
      </c>
      <c r="D177" s="34" t="s">
        <v>46</v>
      </c>
      <c r="E177" s="34" t="s">
        <v>162</v>
      </c>
      <c r="F177" s="34" t="s">
        <v>226</v>
      </c>
      <c r="G177" s="41" t="s">
        <v>229</v>
      </c>
      <c r="H177" s="91">
        <v>0.24868223071098328</v>
      </c>
      <c r="J177" s="62">
        <v>0.24227889878719308</v>
      </c>
      <c r="K177" s="71">
        <v>49.825006021144333</v>
      </c>
      <c r="L177" s="71">
        <v>48.625964778484274</v>
      </c>
      <c r="N177" s="89">
        <v>7228.9150390625</v>
      </c>
      <c r="O177" s="89">
        <v>7606.3740234375</v>
      </c>
      <c r="P177" s="89">
        <v>7797.69384765625</v>
      </c>
      <c r="R177" s="70">
        <v>4.1745884441548604</v>
      </c>
      <c r="S177" s="39">
        <f t="shared" si="10"/>
        <v>325.52162627483233</v>
      </c>
      <c r="T177" s="39">
        <f t="shared" si="11"/>
        <v>162.19116989156214</v>
      </c>
      <c r="V177" s="5">
        <v>10</v>
      </c>
    </row>
    <row r="178" spans="1:23" s="1" customFormat="1" x14ac:dyDescent="0.2">
      <c r="A178" s="56">
        <v>768</v>
      </c>
      <c r="B178" s="32" t="s">
        <v>224</v>
      </c>
      <c r="C178" s="34" t="s">
        <v>225</v>
      </c>
      <c r="D178" s="34" t="s">
        <v>46</v>
      </c>
      <c r="E178" s="34" t="s">
        <v>162</v>
      </c>
      <c r="F178" s="34" t="s">
        <v>226</v>
      </c>
      <c r="G178" s="41" t="s">
        <v>230</v>
      </c>
      <c r="H178" s="91">
        <v>0.24868223071098328</v>
      </c>
      <c r="J178" s="62">
        <v>0.19303456200480315</v>
      </c>
      <c r="K178" s="71">
        <v>44.333068863519522</v>
      </c>
      <c r="L178" s="71">
        <v>43.541890275871694</v>
      </c>
      <c r="N178" s="89">
        <v>7228.9150390625</v>
      </c>
      <c r="O178" s="89">
        <v>7606.3740234375</v>
      </c>
      <c r="P178" s="89">
        <v>7797.69384765625</v>
      </c>
      <c r="R178" s="70">
        <v>2.8663259920659185</v>
      </c>
      <c r="S178" s="39">
        <f t="shared" si="10"/>
        <v>223.50732553709611</v>
      </c>
      <c r="T178" s="39">
        <f t="shared" si="11"/>
        <v>99.087656545371573</v>
      </c>
      <c r="V178" s="5">
        <v>10</v>
      </c>
    </row>
    <row r="179" spans="1:23" s="1" customFormat="1" x14ac:dyDescent="0.2">
      <c r="A179" s="56">
        <v>768</v>
      </c>
      <c r="B179" s="32" t="s">
        <v>224</v>
      </c>
      <c r="C179" s="34" t="s">
        <v>225</v>
      </c>
      <c r="D179" s="34" t="s">
        <v>46</v>
      </c>
      <c r="E179" s="34" t="s">
        <v>162</v>
      </c>
      <c r="F179" s="34" t="s">
        <v>226</v>
      </c>
      <c r="G179" s="41" t="s">
        <v>231</v>
      </c>
      <c r="H179" s="91">
        <v>0.24868223071098328</v>
      </c>
      <c r="J179" s="62">
        <v>0.384563075873671</v>
      </c>
      <c r="K179" s="71">
        <v>67.163422763337806</v>
      </c>
      <c r="L179" s="71">
        <v>57.257813859300612</v>
      </c>
      <c r="N179" s="89">
        <v>7228.9150390625</v>
      </c>
      <c r="O179" s="89">
        <v>7606.3740234375</v>
      </c>
      <c r="P179" s="89">
        <v>7797.69384765625</v>
      </c>
      <c r="R179" s="70">
        <v>19.347797019682254</v>
      </c>
      <c r="S179" s="39">
        <f t="shared" si="10"/>
        <v>1508.6819778607824</v>
      </c>
      <c r="T179" s="39">
        <f t="shared" si="11"/>
        <v>1013.2824549449238</v>
      </c>
      <c r="V179" s="5">
        <v>10</v>
      </c>
    </row>
    <row r="180" spans="1:23" s="1" customFormat="1" x14ac:dyDescent="0.2">
      <c r="A180" s="56">
        <v>768</v>
      </c>
      <c r="B180" s="32" t="s">
        <v>224</v>
      </c>
      <c r="C180" s="34" t="s">
        <v>225</v>
      </c>
      <c r="D180" s="34" t="s">
        <v>46</v>
      </c>
      <c r="E180" s="34" t="s">
        <v>162</v>
      </c>
      <c r="F180" s="34" t="s">
        <v>226</v>
      </c>
      <c r="G180" s="41" t="s">
        <v>232</v>
      </c>
      <c r="H180" s="91">
        <v>0.24868223071098328</v>
      </c>
      <c r="J180" s="62">
        <v>0.48251306544263423</v>
      </c>
      <c r="K180" s="71">
        <v>79.048120151731155</v>
      </c>
      <c r="L180" s="71">
        <v>61.040422532055274</v>
      </c>
      <c r="N180" s="89">
        <v>7228.9150390625</v>
      </c>
      <c r="O180" s="89">
        <v>7606.3740234375</v>
      </c>
      <c r="P180" s="89">
        <v>7797.69384765625</v>
      </c>
      <c r="R180" s="70">
        <v>1.8914739148677213</v>
      </c>
      <c r="S180" s="39">
        <f t="shared" si="10"/>
        <v>147.49134508966313</v>
      </c>
      <c r="T180" s="39">
        <f t="shared" si="11"/>
        <v>116.58913567988132</v>
      </c>
      <c r="V180" s="5">
        <v>10</v>
      </c>
    </row>
    <row r="181" spans="1:23" s="1" customFormat="1" x14ac:dyDescent="0.2">
      <c r="A181" s="56">
        <v>768</v>
      </c>
      <c r="B181" s="32" t="s">
        <v>224</v>
      </c>
      <c r="C181" s="34" t="s">
        <v>225</v>
      </c>
      <c r="D181" s="34" t="s">
        <v>46</v>
      </c>
      <c r="E181" s="34" t="s">
        <v>162</v>
      </c>
      <c r="F181" s="34" t="s">
        <v>226</v>
      </c>
      <c r="G181" s="41" t="s">
        <v>233</v>
      </c>
      <c r="H181" s="91">
        <v>0.24868223071098328</v>
      </c>
      <c r="J181" s="62">
        <v>0.13643990953743934</v>
      </c>
      <c r="K181" s="71">
        <v>28.550838985051026</v>
      </c>
      <c r="L181" s="71">
        <v>47.788406361325521</v>
      </c>
      <c r="N181" s="89">
        <v>7228.9150390625</v>
      </c>
      <c r="O181" s="89">
        <v>7606.3740234375</v>
      </c>
      <c r="P181" s="89">
        <v>7797.69384765625</v>
      </c>
      <c r="R181" s="70">
        <v>4.2264394380194137</v>
      </c>
      <c r="S181" s="39">
        <f t="shared" si="10"/>
        <v>329.56480803335722</v>
      </c>
      <c r="T181" s="39">
        <f t="shared" si="11"/>
        <v>94.093517692996329</v>
      </c>
      <c r="V181" s="5">
        <v>10</v>
      </c>
    </row>
    <row r="182" spans="1:23" s="1" customFormat="1" x14ac:dyDescent="0.2">
      <c r="A182" s="32">
        <v>780</v>
      </c>
      <c r="B182" s="32" t="s">
        <v>143</v>
      </c>
      <c r="C182" s="33" t="s">
        <v>144</v>
      </c>
      <c r="D182" s="33" t="s">
        <v>42</v>
      </c>
      <c r="E182" s="33" t="s">
        <v>41</v>
      </c>
      <c r="F182" s="33" t="s">
        <v>113</v>
      </c>
      <c r="G182" s="34" t="s">
        <v>101</v>
      </c>
      <c r="H182" s="91">
        <v>2.4179248139262199E-3</v>
      </c>
      <c r="I182" s="35"/>
      <c r="J182" s="30">
        <v>1.9658466116293208E-3</v>
      </c>
      <c r="K182" s="68">
        <v>0.55302002362794511</v>
      </c>
      <c r="L182" s="68">
        <v>35.547476178762778</v>
      </c>
      <c r="M182" s="60"/>
      <c r="N182" s="89">
        <v>1334.7879638671875</v>
      </c>
      <c r="O182" s="89">
        <v>1364.9620361328125</v>
      </c>
      <c r="P182" s="89">
        <v>1369.125</v>
      </c>
      <c r="Q182" s="29"/>
      <c r="R182" s="77">
        <v>36.197471230174898</v>
      </c>
      <c r="S182" s="39">
        <f t="shared" si="10"/>
        <v>495.58862798013206</v>
      </c>
      <c r="T182" s="39">
        <f t="shared" si="11"/>
        <v>2.7407043475531352</v>
      </c>
      <c r="U182" s="39"/>
      <c r="V182" s="34">
        <v>10</v>
      </c>
      <c r="W182" s="34"/>
    </row>
    <row r="183" spans="1:23" s="1" customFormat="1" x14ac:dyDescent="0.2">
      <c r="A183" s="32">
        <v>780</v>
      </c>
      <c r="B183" s="32" t="s">
        <v>143</v>
      </c>
      <c r="C183" s="33" t="s">
        <v>144</v>
      </c>
      <c r="D183" s="33" t="s">
        <v>42</v>
      </c>
      <c r="E183" s="33" t="s">
        <v>41</v>
      </c>
      <c r="F183" s="33" t="s">
        <v>113</v>
      </c>
      <c r="G183" s="34" t="s">
        <v>139</v>
      </c>
      <c r="H183" s="91">
        <v>2.4179248139262199E-3</v>
      </c>
      <c r="I183" s="35"/>
      <c r="J183" s="35">
        <v>3.0955458956927547E-3</v>
      </c>
      <c r="K183" s="68">
        <v>0.76989853819456588</v>
      </c>
      <c r="L183" s="37">
        <v>40.207192793895913</v>
      </c>
      <c r="M183" s="60"/>
      <c r="N183" s="29">
        <v>1334.788</v>
      </c>
      <c r="O183" s="89">
        <v>1364.9620361328125</v>
      </c>
      <c r="P183" s="89">
        <v>1369.125</v>
      </c>
      <c r="Q183" s="39"/>
      <c r="R183" s="77">
        <v>40.093137741224851</v>
      </c>
      <c r="S183" s="39">
        <f t="shared" si="10"/>
        <v>548.92517209954474</v>
      </c>
      <c r="T183" s="39">
        <f t="shared" si="11"/>
        <v>4.2261668757763999</v>
      </c>
      <c r="U183" s="39"/>
      <c r="V183" s="34">
        <v>10</v>
      </c>
      <c r="W183" s="34"/>
    </row>
    <row r="184" spans="1:23" s="1" customFormat="1" x14ac:dyDescent="0.2">
      <c r="A184" s="32">
        <v>780</v>
      </c>
      <c r="B184" s="32" t="s">
        <v>143</v>
      </c>
      <c r="C184" s="33" t="s">
        <v>144</v>
      </c>
      <c r="D184" s="33" t="s">
        <v>42</v>
      </c>
      <c r="E184" s="33" t="s">
        <v>41</v>
      </c>
      <c r="F184" s="33" t="s">
        <v>113</v>
      </c>
      <c r="G184" s="34" t="s">
        <v>145</v>
      </c>
      <c r="H184" s="91">
        <v>2.4179248139262199E-3</v>
      </c>
      <c r="I184" s="35"/>
      <c r="J184" s="30">
        <v>2.1095558366663355E-3</v>
      </c>
      <c r="K184" s="68">
        <v>0.57906182672416373</v>
      </c>
      <c r="L184" s="37">
        <v>36.430580281908711</v>
      </c>
      <c r="M184" s="60"/>
      <c r="N184" s="29">
        <v>1334.788</v>
      </c>
      <c r="O184" s="89">
        <v>1364.9620361328125</v>
      </c>
      <c r="P184" s="89">
        <v>1369.125</v>
      </c>
      <c r="Q184" s="39"/>
      <c r="R184" s="77">
        <v>22.053763750460075</v>
      </c>
      <c r="S184" s="39">
        <f t="shared" si="10"/>
        <v>301.94359294848653</v>
      </c>
      <c r="T184" s="39">
        <f t="shared" si="11"/>
        <v>1.7484400850040793</v>
      </c>
      <c r="U184" s="39"/>
      <c r="V184" s="34">
        <v>10</v>
      </c>
      <c r="W184" s="34"/>
    </row>
    <row r="185" spans="1:23" s="1" customFormat="1" x14ac:dyDescent="0.2">
      <c r="A185" s="32">
        <v>780</v>
      </c>
      <c r="B185" s="32" t="s">
        <v>143</v>
      </c>
      <c r="C185" s="33" t="s">
        <v>144</v>
      </c>
      <c r="D185" s="33" t="s">
        <v>42</v>
      </c>
      <c r="E185" s="33" t="s">
        <v>41</v>
      </c>
      <c r="F185" s="33" t="s">
        <v>113</v>
      </c>
      <c r="G185" s="34" t="s">
        <v>146</v>
      </c>
      <c r="H185" s="91">
        <v>2.4179248139262199E-3</v>
      </c>
      <c r="I185" s="35"/>
      <c r="J185" s="30">
        <v>0</v>
      </c>
      <c r="K185" s="31">
        <v>0</v>
      </c>
      <c r="L185" s="31"/>
      <c r="M185" s="60"/>
      <c r="N185" s="29">
        <v>1334.788</v>
      </c>
      <c r="O185" s="89">
        <v>1364.9620361328125</v>
      </c>
      <c r="P185" s="89">
        <v>1369.125</v>
      </c>
      <c r="Q185" s="39"/>
      <c r="R185" s="77">
        <v>1.6556272781529289</v>
      </c>
      <c r="S185" s="39">
        <f t="shared" si="10"/>
        <v>22.667606972011288</v>
      </c>
      <c r="T185" s="39">
        <f t="shared" si="11"/>
        <v>0</v>
      </c>
      <c r="U185" s="39"/>
      <c r="V185" s="34">
        <v>10</v>
      </c>
      <c r="W185" s="34"/>
    </row>
    <row r="186" spans="1:23" s="1" customFormat="1" x14ac:dyDescent="0.2">
      <c r="A186" s="56">
        <v>800</v>
      </c>
      <c r="B186" s="32" t="s">
        <v>209</v>
      </c>
      <c r="C186" s="34" t="s">
        <v>210</v>
      </c>
      <c r="D186" s="34" t="s">
        <v>46</v>
      </c>
      <c r="E186" s="34" t="s">
        <v>162</v>
      </c>
      <c r="F186" s="33">
        <v>2016</v>
      </c>
      <c r="G186" s="41" t="s">
        <v>211</v>
      </c>
      <c r="H186" s="91">
        <v>0.26884636282920837</v>
      </c>
      <c r="I186" s="5"/>
      <c r="J186" s="62">
        <v>0.34100476983596556</v>
      </c>
      <c r="K186" s="71">
        <v>68.663376472262556</v>
      </c>
      <c r="L186" s="71">
        <v>49.663268449042675</v>
      </c>
      <c r="M186" s="5"/>
      <c r="N186" s="89">
        <v>41487.96484375</v>
      </c>
      <c r="O186" s="89">
        <v>41487.96484375</v>
      </c>
      <c r="P186" s="89">
        <v>42862.95703125</v>
      </c>
      <c r="Q186" s="5"/>
      <c r="R186" s="63">
        <v>5.3677172412266332</v>
      </c>
      <c r="S186" s="39">
        <f t="shared" si="10"/>
        <v>2300.7623346659698</v>
      </c>
      <c r="T186" s="39">
        <f t="shared" si="11"/>
        <v>1579.7811035837124</v>
      </c>
      <c r="U186" s="5"/>
      <c r="V186" s="34">
        <v>10</v>
      </c>
      <c r="W186" s="5"/>
    </row>
    <row r="187" spans="1:23" s="1" customFormat="1" x14ac:dyDescent="0.2">
      <c r="A187" s="56">
        <v>800</v>
      </c>
      <c r="B187" s="32" t="s">
        <v>209</v>
      </c>
      <c r="C187" s="34" t="s">
        <v>210</v>
      </c>
      <c r="D187" s="34" t="s">
        <v>46</v>
      </c>
      <c r="E187" s="34" t="s">
        <v>162</v>
      </c>
      <c r="F187" s="33">
        <v>2016</v>
      </c>
      <c r="G187" s="41" t="s">
        <v>212</v>
      </c>
      <c r="H187" s="91">
        <v>0.26884636282920837</v>
      </c>
      <c r="I187" s="5"/>
      <c r="J187" s="62">
        <v>0.45154667031195506</v>
      </c>
      <c r="K187" s="71">
        <v>81.503246037615241</v>
      </c>
      <c r="L187" s="71">
        <v>55.402292824454868</v>
      </c>
      <c r="M187" s="5"/>
      <c r="N187" s="89">
        <v>41487.96484375</v>
      </c>
      <c r="O187" s="89">
        <v>41487.96484375</v>
      </c>
      <c r="P187" s="89">
        <v>42862.95703125</v>
      </c>
      <c r="Q187" s="5"/>
      <c r="R187" s="63">
        <v>2.6214712108960527</v>
      </c>
      <c r="S187" s="39">
        <f t="shared" si="10"/>
        <v>1123.6400787129642</v>
      </c>
      <c r="T187" s="39">
        <f t="shared" si="11"/>
        <v>915.80313793068069</v>
      </c>
      <c r="U187" s="5"/>
      <c r="V187" s="34">
        <v>10</v>
      </c>
      <c r="W187" s="5"/>
    </row>
    <row r="188" spans="1:23" s="1" customFormat="1" x14ac:dyDescent="0.2">
      <c r="A188" s="56">
        <v>800</v>
      </c>
      <c r="B188" s="32" t="s">
        <v>209</v>
      </c>
      <c r="C188" s="34" t="s">
        <v>210</v>
      </c>
      <c r="D188" s="34" t="s">
        <v>46</v>
      </c>
      <c r="E188" s="34" t="s">
        <v>162</v>
      </c>
      <c r="F188" s="33">
        <v>2016</v>
      </c>
      <c r="G188" s="41" t="s">
        <v>213</v>
      </c>
      <c r="H188" s="91">
        <v>0.26884636282920837</v>
      </c>
      <c r="I188" s="5"/>
      <c r="J188" s="62">
        <v>0.11133381374194694</v>
      </c>
      <c r="K188" s="71">
        <v>25.875437574646821</v>
      </c>
      <c r="L188" s="71">
        <v>43.026833235482613</v>
      </c>
      <c r="M188" s="5"/>
      <c r="N188" s="89">
        <v>41487.96484375</v>
      </c>
      <c r="O188" s="89">
        <v>41487.96484375</v>
      </c>
      <c r="P188" s="89">
        <v>42862.95703125</v>
      </c>
      <c r="Q188" s="5"/>
      <c r="R188" s="63">
        <v>15.981635380312692</v>
      </c>
      <c r="S188" s="39">
        <f t="shared" si="10"/>
        <v>6850.2015059544765</v>
      </c>
      <c r="T188" s="39">
        <f t="shared" si="11"/>
        <v>1772.519614410767</v>
      </c>
      <c r="U188" s="5"/>
      <c r="V188" s="34">
        <v>10</v>
      </c>
      <c r="W188" s="5"/>
    </row>
    <row r="189" spans="1:23" s="1" customFormat="1" x14ac:dyDescent="0.2">
      <c r="A189" s="56">
        <v>800</v>
      </c>
      <c r="B189" s="32" t="s">
        <v>209</v>
      </c>
      <c r="C189" s="34" t="s">
        <v>210</v>
      </c>
      <c r="D189" s="34" t="s">
        <v>46</v>
      </c>
      <c r="E189" s="34" t="s">
        <v>162</v>
      </c>
      <c r="F189" s="33">
        <v>2016</v>
      </c>
      <c r="G189" s="41" t="s">
        <v>214</v>
      </c>
      <c r="H189" s="91">
        <v>0.26884636282920837</v>
      </c>
      <c r="I189" s="5"/>
      <c r="J189" s="62">
        <v>0.27589631356685401</v>
      </c>
      <c r="K189" s="71">
        <v>58.671406240474752</v>
      </c>
      <c r="L189" s="71">
        <v>47.023981739255746</v>
      </c>
      <c r="M189" s="5"/>
      <c r="N189" s="89">
        <v>41487.96484375</v>
      </c>
      <c r="O189" s="89">
        <v>41487.96484375</v>
      </c>
      <c r="P189" s="89">
        <v>42862.95703125</v>
      </c>
      <c r="Q189" s="5"/>
      <c r="R189" s="63">
        <v>4.3547878488802798</v>
      </c>
      <c r="S189" s="39">
        <f t="shared" si="10"/>
        <v>1866.5908444676504</v>
      </c>
      <c r="T189" s="39">
        <f t="shared" si="11"/>
        <v>1095.1550972051234</v>
      </c>
      <c r="U189" s="5"/>
      <c r="V189" s="34">
        <v>10</v>
      </c>
      <c r="W189" s="5"/>
    </row>
    <row r="190" spans="1:23" s="1" customFormat="1" x14ac:dyDescent="0.2">
      <c r="A190" s="56">
        <v>800</v>
      </c>
      <c r="B190" s="32" t="s">
        <v>209</v>
      </c>
      <c r="C190" s="34" t="s">
        <v>210</v>
      </c>
      <c r="D190" s="34" t="s">
        <v>46</v>
      </c>
      <c r="E190" s="34" t="s">
        <v>162</v>
      </c>
      <c r="F190" s="33">
        <v>2016</v>
      </c>
      <c r="G190" s="41" t="s">
        <v>215</v>
      </c>
      <c r="H190" s="91">
        <v>0.26884636282920837</v>
      </c>
      <c r="I190" s="5"/>
      <c r="J190" s="62">
        <v>0.3355476892104704</v>
      </c>
      <c r="K190" s="71">
        <v>66.271701788423385</v>
      </c>
      <c r="L190" s="71">
        <v>50.632122030263794</v>
      </c>
      <c r="M190" s="5"/>
      <c r="N190" s="89">
        <v>41487.96484375</v>
      </c>
      <c r="O190" s="89">
        <v>41487.96484375</v>
      </c>
      <c r="P190" s="89">
        <v>42862.95703125</v>
      </c>
      <c r="Q190" s="5"/>
      <c r="R190" s="63">
        <v>6.6822883842149103</v>
      </c>
      <c r="S190" s="39">
        <f t="shared" si="10"/>
        <v>2864.2263988302466</v>
      </c>
      <c r="T190" s="39">
        <f t="shared" si="11"/>
        <v>1898.1715775780792</v>
      </c>
      <c r="U190" s="5"/>
      <c r="V190" s="34">
        <v>10</v>
      </c>
      <c r="W190" s="5"/>
    </row>
    <row r="191" spans="1:23" s="1" customFormat="1" x14ac:dyDescent="0.2">
      <c r="A191" s="56">
        <v>800</v>
      </c>
      <c r="B191" s="32" t="s">
        <v>209</v>
      </c>
      <c r="C191" s="34" t="s">
        <v>210</v>
      </c>
      <c r="D191" s="34" t="s">
        <v>46</v>
      </c>
      <c r="E191" s="34" t="s">
        <v>162</v>
      </c>
      <c r="F191" s="33">
        <v>2016</v>
      </c>
      <c r="G191" s="41" t="s">
        <v>216</v>
      </c>
      <c r="H191" s="91">
        <v>0.26884636282920837</v>
      </c>
      <c r="I191" s="5"/>
      <c r="J191" s="62">
        <v>0.33235465689072258</v>
      </c>
      <c r="K191" s="71">
        <v>69.812498278237499</v>
      </c>
      <c r="L191" s="71">
        <v>47.60675596597676</v>
      </c>
      <c r="M191" s="5"/>
      <c r="N191" s="89">
        <v>41487.96484375</v>
      </c>
      <c r="O191" s="89">
        <v>41487.96484375</v>
      </c>
      <c r="P191" s="89">
        <v>42862.95703125</v>
      </c>
      <c r="Q191" s="5"/>
      <c r="R191" s="63">
        <v>2.6642635175744931</v>
      </c>
      <c r="S191" s="39">
        <f t="shared" si="10"/>
        <v>1141.9821267372247</v>
      </c>
      <c r="T191" s="39">
        <f t="shared" si="11"/>
        <v>797.24625256620493</v>
      </c>
      <c r="U191" s="5"/>
      <c r="V191" s="34">
        <v>10</v>
      </c>
      <c r="W191" s="5"/>
    </row>
    <row r="192" spans="1:23" s="1" customFormat="1" x14ac:dyDescent="0.2">
      <c r="A192" s="56">
        <v>800</v>
      </c>
      <c r="B192" s="32" t="s">
        <v>209</v>
      </c>
      <c r="C192" s="34" t="s">
        <v>210</v>
      </c>
      <c r="D192" s="34" t="s">
        <v>46</v>
      </c>
      <c r="E192" s="34" t="s">
        <v>162</v>
      </c>
      <c r="F192" s="33">
        <v>2016</v>
      </c>
      <c r="G192" s="41" t="s">
        <v>217</v>
      </c>
      <c r="H192" s="91">
        <v>0.26884636282920837</v>
      </c>
      <c r="I192" s="5"/>
      <c r="J192" s="62">
        <v>0.2366120864334697</v>
      </c>
      <c r="K192" s="71">
        <v>51.228322830367169</v>
      </c>
      <c r="L192" s="71">
        <v>46.187747980148707</v>
      </c>
      <c r="M192" s="5"/>
      <c r="N192" s="89">
        <v>41487.96484375</v>
      </c>
      <c r="O192" s="89">
        <v>41487.96484375</v>
      </c>
      <c r="P192" s="89">
        <v>42862.95703125</v>
      </c>
      <c r="Q192" s="5"/>
      <c r="R192" s="63">
        <v>9.9220791816131175</v>
      </c>
      <c r="S192" s="39">
        <f t="shared" si="10"/>
        <v>4252.8965362214321</v>
      </c>
      <c r="T192" s="39">
        <f t="shared" si="11"/>
        <v>2178.6875672170186</v>
      </c>
      <c r="U192" s="5"/>
      <c r="V192" s="34">
        <v>10</v>
      </c>
      <c r="W192" s="5"/>
    </row>
    <row r="193" spans="1:23" s="1" customFormat="1" x14ac:dyDescent="0.2">
      <c r="A193" s="56">
        <v>800</v>
      </c>
      <c r="B193" s="32" t="s">
        <v>209</v>
      </c>
      <c r="C193" s="34" t="s">
        <v>210</v>
      </c>
      <c r="D193" s="34" t="s">
        <v>46</v>
      </c>
      <c r="E193" s="34" t="s">
        <v>162</v>
      </c>
      <c r="F193" s="33">
        <v>2016</v>
      </c>
      <c r="G193" s="41" t="s">
        <v>218</v>
      </c>
      <c r="H193" s="91">
        <v>0.26884636282920837</v>
      </c>
      <c r="I193" s="5"/>
      <c r="J193" s="62">
        <v>0.20744972216591567</v>
      </c>
      <c r="K193" s="71">
        <v>45.652465547426438</v>
      </c>
      <c r="L193" s="71">
        <v>45.441077426673658</v>
      </c>
      <c r="M193" s="5"/>
      <c r="N193" s="89">
        <v>41487.96484375</v>
      </c>
      <c r="O193" s="89">
        <v>41487.96484375</v>
      </c>
      <c r="P193" s="89">
        <v>42862.95703125</v>
      </c>
      <c r="Q193" s="5"/>
      <c r="R193" s="63">
        <v>2.8517612316551215</v>
      </c>
      <c r="S193" s="39">
        <f t="shared" si="10"/>
        <v>1222.3491913581804</v>
      </c>
      <c r="T193" s="39">
        <f t="shared" si="11"/>
        <v>558.03254345403889</v>
      </c>
      <c r="U193" s="5"/>
      <c r="V193" s="34">
        <v>10</v>
      </c>
      <c r="W193" s="5"/>
    </row>
    <row r="194" spans="1:23" s="1" customFormat="1" x14ac:dyDescent="0.2">
      <c r="A194" s="56">
        <v>800</v>
      </c>
      <c r="B194" s="32" t="s">
        <v>209</v>
      </c>
      <c r="C194" s="34" t="s">
        <v>210</v>
      </c>
      <c r="D194" s="34" t="s">
        <v>46</v>
      </c>
      <c r="E194" s="34" t="s">
        <v>162</v>
      </c>
      <c r="F194" s="33">
        <v>2016</v>
      </c>
      <c r="G194" s="42" t="s">
        <v>219</v>
      </c>
      <c r="H194" s="91">
        <v>0.26884636282920837</v>
      </c>
      <c r="I194" s="5"/>
      <c r="J194" s="30">
        <v>0.22031624812874509</v>
      </c>
      <c r="K194" s="31">
        <v>49.377437039582247</v>
      </c>
      <c r="L194" s="31">
        <v>44.618809994559619</v>
      </c>
      <c r="M194" s="5"/>
      <c r="N194" s="89">
        <v>41487.96484375</v>
      </c>
      <c r="O194" s="89">
        <v>41487.96484375</v>
      </c>
      <c r="P194" s="89">
        <v>42862.95703125</v>
      </c>
      <c r="Q194" s="5"/>
      <c r="R194" s="63">
        <v>8.1672740285427157</v>
      </c>
      <c r="S194" s="39">
        <f t="shared" si="10"/>
        <v>3500.7351574787053</v>
      </c>
      <c r="T194" s="39">
        <f t="shared" si="11"/>
        <v>1728.5732983065682</v>
      </c>
      <c r="U194" s="5"/>
      <c r="V194" s="34">
        <v>10</v>
      </c>
      <c r="W194" s="5"/>
    </row>
    <row r="195" spans="1:23" s="1" customFormat="1" x14ac:dyDescent="0.2">
      <c r="A195" s="56">
        <v>800</v>
      </c>
      <c r="B195" s="32" t="s">
        <v>209</v>
      </c>
      <c r="C195" s="34" t="s">
        <v>210</v>
      </c>
      <c r="D195" s="34" t="s">
        <v>46</v>
      </c>
      <c r="E195" s="34" t="s">
        <v>162</v>
      </c>
      <c r="F195" s="33">
        <v>2016</v>
      </c>
      <c r="G195" s="42" t="s">
        <v>220</v>
      </c>
      <c r="H195" s="91">
        <v>0.26884636282920837</v>
      </c>
      <c r="I195" s="5"/>
      <c r="J195" s="30">
        <v>0.23952343796242598</v>
      </c>
      <c r="K195" s="31">
        <v>51.119142153317064</v>
      </c>
      <c r="L195" s="31">
        <v>46.855918912732299</v>
      </c>
      <c r="M195" s="5"/>
      <c r="N195" s="89">
        <v>41487.96484375</v>
      </c>
      <c r="O195" s="89">
        <v>41487.96484375</v>
      </c>
      <c r="P195" s="89">
        <v>42862.95703125</v>
      </c>
      <c r="Q195" s="5"/>
      <c r="R195" s="63">
        <v>2.9904490289060641</v>
      </c>
      <c r="S195" s="39">
        <f t="shared" si="10"/>
        <v>1281.7948823014392</v>
      </c>
      <c r="T195" s="39">
        <f t="shared" si="11"/>
        <v>655.24254799761582</v>
      </c>
      <c r="U195" s="5"/>
      <c r="V195" s="34">
        <v>10</v>
      </c>
      <c r="W195" s="5"/>
    </row>
    <row r="196" spans="1:23" s="1" customFormat="1" x14ac:dyDescent="0.2">
      <c r="A196" s="56">
        <v>800</v>
      </c>
      <c r="B196" s="32" t="s">
        <v>209</v>
      </c>
      <c r="C196" s="34" t="s">
        <v>210</v>
      </c>
      <c r="D196" s="34" t="s">
        <v>46</v>
      </c>
      <c r="E196" s="34" t="s">
        <v>162</v>
      </c>
      <c r="F196" s="33">
        <v>2016</v>
      </c>
      <c r="G196" s="42" t="s">
        <v>221</v>
      </c>
      <c r="H196" s="91">
        <v>0.26884636282920837</v>
      </c>
      <c r="I196" s="5"/>
      <c r="J196" s="30">
        <v>0.30938830936742356</v>
      </c>
      <c r="K196" s="31">
        <v>63.720914143977026</v>
      </c>
      <c r="L196" s="31">
        <v>48.553652050308401</v>
      </c>
      <c r="M196" s="5"/>
      <c r="N196" s="89">
        <v>41487.96484375</v>
      </c>
      <c r="O196" s="89">
        <v>41487.96484375</v>
      </c>
      <c r="P196" s="89">
        <v>42862.95703125</v>
      </c>
      <c r="Q196" s="5"/>
      <c r="R196" s="63">
        <v>8.107713970549133</v>
      </c>
      <c r="S196" s="39">
        <f t="shared" si="10"/>
        <v>3475.2059554131279</v>
      </c>
      <c r="T196" s="39">
        <f t="shared" si="11"/>
        <v>2214.4330031751756</v>
      </c>
      <c r="U196" s="5"/>
      <c r="V196" s="34">
        <v>10</v>
      </c>
      <c r="W196" s="5"/>
    </row>
    <row r="197" spans="1:23" s="1" customFormat="1" x14ac:dyDescent="0.2">
      <c r="A197" s="56">
        <v>800</v>
      </c>
      <c r="B197" s="32" t="s">
        <v>209</v>
      </c>
      <c r="C197" s="34" t="s">
        <v>210</v>
      </c>
      <c r="D197" s="34" t="s">
        <v>46</v>
      </c>
      <c r="E197" s="34" t="s">
        <v>162</v>
      </c>
      <c r="F197" s="33">
        <v>2016</v>
      </c>
      <c r="G197" s="42" t="s">
        <v>222</v>
      </c>
      <c r="H197" s="91">
        <v>0.26884636282920837</v>
      </c>
      <c r="I197" s="5"/>
      <c r="J197" s="30">
        <v>0.32996722371458803</v>
      </c>
      <c r="K197" s="31">
        <v>66.779907347969186</v>
      </c>
      <c r="L197" s="31">
        <v>49.411153267289244</v>
      </c>
      <c r="M197" s="5"/>
      <c r="N197" s="89">
        <v>41487.96484375</v>
      </c>
      <c r="O197" s="89">
        <v>41487.96484375</v>
      </c>
      <c r="P197" s="89">
        <v>42862.95703125</v>
      </c>
      <c r="Q197" s="5"/>
      <c r="R197" s="63">
        <v>6.3473691597992969</v>
      </c>
      <c r="S197" s="39">
        <f t="shared" si="10"/>
        <v>2720.6701155795868</v>
      </c>
      <c r="T197" s="39">
        <f t="shared" si="11"/>
        <v>1816.860982427934</v>
      </c>
      <c r="U197" s="5"/>
      <c r="V197" s="34">
        <v>10</v>
      </c>
      <c r="W197" s="5"/>
    </row>
    <row r="198" spans="1:23" s="1" customFormat="1" x14ac:dyDescent="0.2">
      <c r="A198" s="56">
        <v>800</v>
      </c>
      <c r="B198" s="32" t="s">
        <v>209</v>
      </c>
      <c r="C198" s="34" t="s">
        <v>210</v>
      </c>
      <c r="D198" s="34" t="s">
        <v>46</v>
      </c>
      <c r="E198" s="34" t="s">
        <v>162</v>
      </c>
      <c r="F198" s="33">
        <v>2016</v>
      </c>
      <c r="G198" s="42" t="s">
        <v>223</v>
      </c>
      <c r="H198" s="91">
        <v>0.26884636282920837</v>
      </c>
      <c r="I198" s="5"/>
      <c r="J198" s="30">
        <v>0.37904361413937993</v>
      </c>
      <c r="K198" s="31">
        <v>70.999051289512792</v>
      </c>
      <c r="L198" s="31">
        <v>53.387137891991543</v>
      </c>
      <c r="M198" s="5"/>
      <c r="N198" s="89">
        <v>41487.96484375</v>
      </c>
      <c r="O198" s="89">
        <v>41487.96484375</v>
      </c>
      <c r="P198" s="89">
        <v>42862.95703125</v>
      </c>
      <c r="Q198" s="5"/>
      <c r="R198" s="63">
        <v>2.7333228555434337</v>
      </c>
      <c r="S198" s="39">
        <f t="shared" si="10"/>
        <v>1171.5830010969175</v>
      </c>
      <c r="T198" s="39">
        <f t="shared" si="11"/>
        <v>831.81281584801377</v>
      </c>
      <c r="U198" s="5"/>
      <c r="V198" s="34">
        <v>10</v>
      </c>
      <c r="W198" s="5"/>
    </row>
    <row r="199" spans="1:23" s="1" customFormat="1" x14ac:dyDescent="0.2">
      <c r="A199" s="56">
        <v>800</v>
      </c>
      <c r="B199" s="32" t="s">
        <v>209</v>
      </c>
      <c r="C199" s="34" t="s">
        <v>210</v>
      </c>
      <c r="D199" s="34" t="s">
        <v>46</v>
      </c>
      <c r="E199" s="34" t="s">
        <v>162</v>
      </c>
      <c r="F199" s="33">
        <v>2016</v>
      </c>
      <c r="G199" s="42" t="s">
        <v>64</v>
      </c>
      <c r="H199" s="91">
        <v>0.26884636282920837</v>
      </c>
      <c r="I199" s="5"/>
      <c r="J199" s="30">
        <v>0.34591803006977256</v>
      </c>
      <c r="K199" s="31">
        <v>66.04195738892588</v>
      </c>
      <c r="L199" s="31">
        <v>52.378524766102288</v>
      </c>
      <c r="M199" s="5"/>
      <c r="N199" s="89">
        <v>41487.96484375</v>
      </c>
      <c r="O199" s="89">
        <v>41487.96484375</v>
      </c>
      <c r="P199" s="89">
        <v>42862.95703125</v>
      </c>
      <c r="Q199" s="5"/>
      <c r="R199" s="63">
        <v>21.207866960286641</v>
      </c>
      <c r="S199" s="39">
        <f t="shared" si="10"/>
        <v>9090.3189024323274</v>
      </c>
      <c r="T199" s="39">
        <f t="shared" si="11"/>
        <v>6003.4245360618324</v>
      </c>
      <c r="U199" s="5"/>
      <c r="V199" s="34">
        <v>10</v>
      </c>
      <c r="W199" s="5"/>
    </row>
    <row r="200" spans="1:23" s="1" customFormat="1" x14ac:dyDescent="0.2">
      <c r="A200" s="32">
        <v>704</v>
      </c>
      <c r="B200" s="32" t="s">
        <v>147</v>
      </c>
      <c r="C200" s="33" t="s">
        <v>315</v>
      </c>
      <c r="D200" s="33" t="s">
        <v>126</v>
      </c>
      <c r="E200" s="33" t="s">
        <v>41</v>
      </c>
      <c r="F200" s="33" t="s">
        <v>226</v>
      </c>
      <c r="G200" s="34" t="s">
        <v>148</v>
      </c>
      <c r="H200" s="91">
        <v>1.9334172829985619E-2</v>
      </c>
      <c r="I200" s="35"/>
      <c r="J200" s="66">
        <v>1.1036940166643156E-2</v>
      </c>
      <c r="K200" s="75">
        <v>2.9882467802733887</v>
      </c>
      <c r="L200" s="75">
        <v>36.934500321400535</v>
      </c>
      <c r="M200" s="60"/>
      <c r="N200" s="89">
        <v>92544.9140625</v>
      </c>
      <c r="O200" s="89">
        <v>94569.0703125</v>
      </c>
      <c r="P200" s="89">
        <v>95540.796875</v>
      </c>
      <c r="Q200" s="39"/>
      <c r="R200" s="60">
        <v>86.050277356354428</v>
      </c>
      <c r="S200" s="39">
        <f t="shared" si="10"/>
        <v>82213.120699408712</v>
      </c>
      <c r="T200" s="39">
        <f t="shared" si="11"/>
        <v>2456.730932262356</v>
      </c>
      <c r="U200" s="39"/>
      <c r="V200" s="34">
        <v>9</v>
      </c>
      <c r="W200" s="34" t="s">
        <v>20</v>
      </c>
    </row>
    <row r="201" spans="1:23" s="1" customFormat="1" x14ac:dyDescent="0.2">
      <c r="A201" s="32">
        <v>704</v>
      </c>
      <c r="B201" s="32" t="s">
        <v>147</v>
      </c>
      <c r="C201" s="33" t="s">
        <v>315</v>
      </c>
      <c r="D201" s="33" t="s">
        <v>126</v>
      </c>
      <c r="E201" s="33" t="s">
        <v>41</v>
      </c>
      <c r="F201" s="33" t="s">
        <v>226</v>
      </c>
      <c r="G201" s="34" t="s">
        <v>149</v>
      </c>
      <c r="H201" s="91">
        <v>1.9334172829985619E-2</v>
      </c>
      <c r="I201" s="35"/>
      <c r="J201" s="66">
        <v>7.0516494947331004E-2</v>
      </c>
      <c r="K201" s="75">
        <v>16.658276697593294</v>
      </c>
      <c r="L201" s="75">
        <v>42.331206419160303</v>
      </c>
      <c r="M201" s="60"/>
      <c r="N201" s="29">
        <v>92544.914999999994</v>
      </c>
      <c r="O201" s="89">
        <v>94569.0703125</v>
      </c>
      <c r="P201" s="89">
        <v>95540.796875</v>
      </c>
      <c r="Q201" s="39"/>
      <c r="R201" s="60">
        <v>13.94972264364432</v>
      </c>
      <c r="S201" s="39">
        <f t="shared" si="10"/>
        <v>13327.676175590099</v>
      </c>
      <c r="T201" s="39">
        <f t="shared" si="11"/>
        <v>2220.1611746890185</v>
      </c>
      <c r="U201" s="39"/>
      <c r="V201" s="34">
        <v>9</v>
      </c>
      <c r="W201" s="34" t="s">
        <v>20</v>
      </c>
    </row>
    <row r="202" spans="1:23" s="1" customFormat="1" x14ac:dyDescent="0.2"/>
    <row r="203" spans="1:23" s="111" customFormat="1" ht="24" x14ac:dyDescent="0.3">
      <c r="A203" s="110" t="s">
        <v>309</v>
      </c>
      <c r="G203" s="112"/>
      <c r="H203" s="112"/>
      <c r="I203" s="112"/>
      <c r="J203" s="112"/>
      <c r="K203" s="112"/>
      <c r="L203" s="112"/>
      <c r="O203" s="113"/>
    </row>
    <row r="204" spans="1:23" s="114" customFormat="1" ht="25" customHeight="1" x14ac:dyDescent="0.25">
      <c r="A204" s="114" t="s">
        <v>311</v>
      </c>
      <c r="G204" s="115"/>
      <c r="H204" s="115"/>
      <c r="I204" s="115"/>
      <c r="J204" s="115"/>
      <c r="K204" s="115"/>
      <c r="L204" s="115"/>
    </row>
    <row r="205" spans="1:23" s="114" customFormat="1" ht="25" customHeight="1" x14ac:dyDescent="0.25">
      <c r="A205" s="114" t="s">
        <v>310</v>
      </c>
      <c r="G205" s="115"/>
      <c r="H205" s="115"/>
      <c r="I205" s="115"/>
      <c r="J205" s="115"/>
      <c r="K205" s="115"/>
      <c r="L205" s="115"/>
    </row>
    <row r="206" spans="1:23" s="1" customFormat="1" x14ac:dyDescent="0.2"/>
    <row r="207" spans="1:23" s="1" customFormat="1" x14ac:dyDescent="0.2"/>
    <row r="208" spans="1:23" s="1" customFormat="1" x14ac:dyDescent="0.2"/>
    <row r="209" s="1" customFormat="1" x14ac:dyDescent="0.2"/>
    <row r="210" s="1" customFormat="1" x14ac:dyDescent="0.2"/>
    <row r="211" s="1" customFormat="1" x14ac:dyDescent="0.2"/>
    <row r="212" s="1" customFormat="1" x14ac:dyDescent="0.2"/>
  </sheetData>
  <autoFilter ref="A9:W9" xr:uid="{00000000-0009-0000-0000-000000000000}">
    <sortState xmlns:xlrd2="http://schemas.microsoft.com/office/spreadsheetml/2017/richdata2" ref="A10:W201">
      <sortCondition ref="C9:C201"/>
    </sortState>
  </autoFilter>
  <sortState xmlns:xlrd2="http://schemas.microsoft.com/office/spreadsheetml/2017/richdata2" ref="A10:W201">
    <sortCondition ref="C10:C201"/>
  </sortState>
  <mergeCells count="24">
    <mergeCell ref="L6:L7"/>
    <mergeCell ref="G5:G8"/>
    <mergeCell ref="T6:T7"/>
    <mergeCell ref="H5:H7"/>
    <mergeCell ref="V5:W5"/>
    <mergeCell ref="V6:V8"/>
    <mergeCell ref="W6:W8"/>
    <mergeCell ref="J5:L5"/>
    <mergeCell ref="N6:N7"/>
    <mergeCell ref="O6:O7"/>
    <mergeCell ref="P6:P7"/>
    <mergeCell ref="N5:P5"/>
    <mergeCell ref="R5:T5"/>
    <mergeCell ref="R6:R7"/>
    <mergeCell ref="S6:S7"/>
    <mergeCell ref="J6:J7"/>
    <mergeCell ref="K6:K7"/>
    <mergeCell ref="A5:A8"/>
    <mergeCell ref="B5:B8"/>
    <mergeCell ref="D5:D8"/>
    <mergeCell ref="E5:F6"/>
    <mergeCell ref="E7:E8"/>
    <mergeCell ref="C5:C8"/>
    <mergeCell ref="F7:F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205"/>
  <sheetViews>
    <sheetView showGridLines="0" zoomScale="80" zoomScaleNormal="80" workbookViewId="0"/>
  </sheetViews>
  <sheetFormatPr baseColWidth="10" defaultColWidth="8.83203125" defaultRowHeight="15" x14ac:dyDescent="0.2"/>
  <cols>
    <col min="1" max="1" width="10.6640625" customWidth="1"/>
    <col min="2" max="2" width="10.33203125" customWidth="1"/>
    <col min="3" max="3" width="25.6640625" customWidth="1"/>
    <col min="4" max="4" width="30.6640625" customWidth="1"/>
    <col min="5" max="6" width="13.33203125" customWidth="1"/>
    <col min="7" max="7" width="30.6640625" customWidth="1"/>
    <col min="8" max="9" width="13.33203125" customWidth="1"/>
    <col min="10" max="10" width="2.33203125" customWidth="1"/>
    <col min="11" max="12" width="12.6640625" customWidth="1"/>
    <col min="13" max="13" width="2.5" customWidth="1"/>
    <col min="14" max="14" width="12.6640625" customWidth="1"/>
    <col min="15" max="15" width="14.5" customWidth="1"/>
    <col min="16" max="16" width="2.6640625" customWidth="1"/>
    <col min="17" max="17" width="12.6640625" customWidth="1"/>
    <col min="18" max="18" width="14.33203125" customWidth="1"/>
    <col min="19" max="22" width="12.6640625" customWidth="1"/>
    <col min="23" max="23" width="1.83203125" customWidth="1"/>
    <col min="24" max="24" width="12.6640625" customWidth="1"/>
    <col min="25" max="25" width="14.6640625" customWidth="1"/>
    <col min="26" max="26" width="14" customWidth="1"/>
    <col min="27" max="27" width="1.5" customWidth="1"/>
    <col min="28" max="28" width="14.33203125" customWidth="1"/>
    <col min="29" max="29" width="14.5" customWidth="1"/>
    <col min="30" max="30" width="1.83203125" customWidth="1"/>
    <col min="31" max="32" width="12.6640625" customWidth="1"/>
  </cols>
  <sheetData>
    <row r="1" spans="1:35" s="3" customFormat="1" ht="21" customHeight="1" x14ac:dyDescent="0.2">
      <c r="A1" s="2" t="s">
        <v>93</v>
      </c>
      <c r="B1" s="4"/>
      <c r="C1" s="4"/>
      <c r="D1" s="4"/>
    </row>
    <row r="2" spans="1:35" s="3" customFormat="1" ht="21" customHeight="1" x14ac:dyDescent="0.2">
      <c r="A2" s="3" t="s">
        <v>80</v>
      </c>
    </row>
    <row r="3" spans="1:35" s="3" customFormat="1" ht="21" customHeight="1" x14ac:dyDescent="0.2">
      <c r="A3" s="3" t="str">
        <f>'8.1 MPI Ethnicity'!A3</f>
        <v xml:space="preserve">Citation:  </v>
      </c>
      <c r="B3" s="3" t="s">
        <v>317</v>
      </c>
    </row>
    <row r="4" spans="1:35" s="1" customFormat="1" x14ac:dyDescent="0.2">
      <c r="X4" s="27"/>
      <c r="Y4" s="27"/>
      <c r="Z4" s="27"/>
      <c r="AA4" s="27"/>
      <c r="AB4" s="27"/>
      <c r="AC4" s="27"/>
      <c r="AD4" s="27"/>
    </row>
    <row r="5" spans="1:35" s="1" customFormat="1" ht="30" customHeight="1" x14ac:dyDescent="0.2">
      <c r="A5" s="123" t="s">
        <v>0</v>
      </c>
      <c r="B5" s="123" t="s">
        <v>1</v>
      </c>
      <c r="C5" s="126" t="s">
        <v>2</v>
      </c>
      <c r="D5" s="126" t="s">
        <v>3</v>
      </c>
      <c r="E5" s="126" t="s">
        <v>4</v>
      </c>
      <c r="F5" s="126"/>
      <c r="G5" s="121" t="s">
        <v>59</v>
      </c>
      <c r="H5" s="121" t="s">
        <v>53</v>
      </c>
      <c r="I5" s="121" t="s">
        <v>151</v>
      </c>
      <c r="J5" s="26"/>
      <c r="K5" s="130" t="s">
        <v>16</v>
      </c>
      <c r="L5" s="130"/>
      <c r="M5" s="130"/>
      <c r="N5" s="130"/>
      <c r="O5" s="130"/>
      <c r="P5" s="130"/>
      <c r="Q5" s="130"/>
      <c r="R5" s="130"/>
      <c r="S5" s="130"/>
      <c r="T5" s="130"/>
      <c r="U5" s="130"/>
      <c r="V5" s="130"/>
      <c r="W5" s="7"/>
      <c r="X5" s="128" t="s">
        <v>54</v>
      </c>
      <c r="Y5" s="128"/>
      <c r="Z5" s="128"/>
      <c r="AA5" s="10"/>
      <c r="AB5" s="131" t="s">
        <v>284</v>
      </c>
      <c r="AC5" s="131"/>
      <c r="AD5" s="131"/>
      <c r="AE5" s="131" t="s">
        <v>56</v>
      </c>
      <c r="AF5" s="131"/>
    </row>
    <row r="6" spans="1:35" s="1" customFormat="1" ht="30" customHeight="1" x14ac:dyDescent="0.2">
      <c r="A6" s="124"/>
      <c r="B6" s="124"/>
      <c r="C6" s="127"/>
      <c r="D6" s="127"/>
      <c r="E6" s="128"/>
      <c r="F6" s="128"/>
      <c r="G6" s="129"/>
      <c r="H6" s="129"/>
      <c r="I6" s="129"/>
      <c r="J6" s="25"/>
      <c r="K6" s="122" t="s">
        <v>17</v>
      </c>
      <c r="L6" s="122"/>
      <c r="M6" s="12"/>
      <c r="N6" s="122" t="s">
        <v>18</v>
      </c>
      <c r="O6" s="122"/>
      <c r="P6" s="12"/>
      <c r="Q6" s="122" t="s">
        <v>19</v>
      </c>
      <c r="R6" s="122"/>
      <c r="S6" s="122"/>
      <c r="T6" s="122"/>
      <c r="U6" s="122"/>
      <c r="V6" s="122"/>
      <c r="W6" s="10"/>
      <c r="X6" s="121" t="s">
        <v>10</v>
      </c>
      <c r="Y6" s="121" t="s">
        <v>11</v>
      </c>
      <c r="Z6" s="121" t="s">
        <v>280</v>
      </c>
      <c r="AA6" s="10"/>
      <c r="AB6" s="132" t="s">
        <v>65</v>
      </c>
      <c r="AC6" s="132" t="s">
        <v>66</v>
      </c>
      <c r="AD6" s="10"/>
      <c r="AE6" s="129" t="s">
        <v>52</v>
      </c>
      <c r="AF6" s="129" t="s">
        <v>12</v>
      </c>
    </row>
    <row r="7" spans="1:35" s="1" customFormat="1" ht="30" customHeight="1" x14ac:dyDescent="0.2">
      <c r="A7" s="124"/>
      <c r="B7" s="124"/>
      <c r="C7" s="127"/>
      <c r="D7" s="127"/>
      <c r="E7" s="127" t="s">
        <v>5</v>
      </c>
      <c r="F7" s="127" t="s">
        <v>6</v>
      </c>
      <c r="G7" s="129"/>
      <c r="H7" s="122"/>
      <c r="I7" s="122"/>
      <c r="J7" s="25"/>
      <c r="K7" s="19" t="s">
        <v>20</v>
      </c>
      <c r="L7" s="19" t="s">
        <v>21</v>
      </c>
      <c r="M7" s="22"/>
      <c r="N7" s="19" t="s">
        <v>22</v>
      </c>
      <c r="O7" s="19" t="s">
        <v>23</v>
      </c>
      <c r="P7" s="22"/>
      <c r="Q7" s="14" t="s">
        <v>29</v>
      </c>
      <c r="R7" s="14" t="s">
        <v>24</v>
      </c>
      <c r="S7" s="14" t="s">
        <v>25</v>
      </c>
      <c r="T7" s="14" t="s">
        <v>26</v>
      </c>
      <c r="U7" s="14" t="s">
        <v>27</v>
      </c>
      <c r="V7" s="14" t="s">
        <v>28</v>
      </c>
      <c r="W7" s="10"/>
      <c r="X7" s="122"/>
      <c r="Y7" s="122"/>
      <c r="Z7" s="122"/>
      <c r="AA7" s="10"/>
      <c r="AB7" s="122"/>
      <c r="AC7" s="122"/>
      <c r="AD7" s="10"/>
      <c r="AE7" s="129"/>
      <c r="AF7" s="129"/>
    </row>
    <row r="8" spans="1:35" s="1" customFormat="1" ht="30" customHeight="1" x14ac:dyDescent="0.2">
      <c r="A8" s="125"/>
      <c r="B8" s="125"/>
      <c r="C8" s="128"/>
      <c r="D8" s="128"/>
      <c r="E8" s="128"/>
      <c r="F8" s="128"/>
      <c r="G8" s="122"/>
      <c r="H8" s="15" t="s">
        <v>34</v>
      </c>
      <c r="I8" s="15" t="s">
        <v>34</v>
      </c>
      <c r="J8" s="15"/>
      <c r="K8" s="15" t="s">
        <v>13</v>
      </c>
      <c r="L8" s="15" t="s">
        <v>13</v>
      </c>
      <c r="M8" s="15"/>
      <c r="N8" s="15" t="s">
        <v>13</v>
      </c>
      <c r="O8" s="15" t="s">
        <v>13</v>
      </c>
      <c r="P8" s="15"/>
      <c r="Q8" s="15" t="s">
        <v>13</v>
      </c>
      <c r="R8" s="15" t="s">
        <v>13</v>
      </c>
      <c r="S8" s="15" t="s">
        <v>13</v>
      </c>
      <c r="T8" s="15" t="s">
        <v>13</v>
      </c>
      <c r="U8" s="15" t="s">
        <v>13</v>
      </c>
      <c r="V8" s="15" t="s">
        <v>13</v>
      </c>
      <c r="W8" s="11"/>
      <c r="X8" s="16" t="s">
        <v>15</v>
      </c>
      <c r="Y8" s="16" t="s">
        <v>15</v>
      </c>
      <c r="Z8" s="16" t="s">
        <v>15</v>
      </c>
      <c r="AA8" s="16"/>
      <c r="AB8" s="15" t="s">
        <v>13</v>
      </c>
      <c r="AC8" s="16" t="s">
        <v>15</v>
      </c>
      <c r="AD8" s="11"/>
      <c r="AE8" s="122"/>
      <c r="AF8" s="122"/>
    </row>
    <row r="9" spans="1:35" s="1" customFormat="1" x14ac:dyDescent="0.2">
      <c r="A9" s="56"/>
      <c r="B9" s="56"/>
      <c r="G9" s="5"/>
      <c r="H9" s="5"/>
      <c r="I9" s="5"/>
      <c r="J9" s="5"/>
      <c r="X9" s="5"/>
      <c r="Y9" s="5"/>
      <c r="Z9" s="5"/>
      <c r="AA9" s="5"/>
      <c r="AB9" s="5"/>
      <c r="AC9" s="5"/>
      <c r="AD9" s="5"/>
    </row>
    <row r="10" spans="1:35" s="44" customFormat="1" x14ac:dyDescent="0.2">
      <c r="A10" s="32">
        <v>84</v>
      </c>
      <c r="B10" s="32" t="s">
        <v>43</v>
      </c>
      <c r="C10" s="34" t="s">
        <v>44</v>
      </c>
      <c r="D10" s="34" t="s">
        <v>42</v>
      </c>
      <c r="E10" s="34" t="s">
        <v>41</v>
      </c>
      <c r="F10" s="34" t="s">
        <v>40</v>
      </c>
      <c r="G10" s="34" t="s">
        <v>60</v>
      </c>
      <c r="H10" s="91">
        <v>1.710883155465126E-2</v>
      </c>
      <c r="I10" s="35">
        <v>3.7676673767136162E-3</v>
      </c>
      <c r="J10" s="35"/>
      <c r="K10" s="59">
        <v>0.54120531000000005</v>
      </c>
      <c r="L10" s="59">
        <v>0</v>
      </c>
      <c r="M10" s="37"/>
      <c r="N10" s="59">
        <v>0.12287301</v>
      </c>
      <c r="O10" s="59">
        <v>0.43460988</v>
      </c>
      <c r="P10" s="37"/>
      <c r="Q10" s="59">
        <v>7.6378719999999997E-2</v>
      </c>
      <c r="R10" s="59">
        <v>0.19925171999999999</v>
      </c>
      <c r="S10" s="59">
        <v>7.6378719999999997E-2</v>
      </c>
      <c r="T10" s="59">
        <v>0.22946844</v>
      </c>
      <c r="U10" s="59">
        <v>3.0216719999999999E-2</v>
      </c>
      <c r="V10" s="59">
        <v>0.22946844</v>
      </c>
      <c r="W10" s="60"/>
      <c r="X10" s="39">
        <v>366.95400000000001</v>
      </c>
      <c r="Y10" s="39">
        <v>366.95400000000001</v>
      </c>
      <c r="Z10" s="89">
        <v>374.68099975585938</v>
      </c>
      <c r="AA10" s="39"/>
      <c r="AB10" s="61">
        <v>22.916001411886199</v>
      </c>
      <c r="AC10" s="39">
        <f t="shared" ref="AC10:AC41" si="0">Z10*(AB10/100)</f>
        <v>85.861903194122064</v>
      </c>
      <c r="AD10" s="39"/>
      <c r="AE10" s="34">
        <v>10</v>
      </c>
      <c r="AF10" s="34"/>
      <c r="AG10" s="40"/>
      <c r="AH10" s="40"/>
      <c r="AI10" s="40"/>
    </row>
    <row r="11" spans="1:35" s="44" customFormat="1" x14ac:dyDescent="0.2">
      <c r="A11" s="32">
        <v>84</v>
      </c>
      <c r="B11" s="32" t="s">
        <v>43</v>
      </c>
      <c r="C11" s="34" t="s">
        <v>44</v>
      </c>
      <c r="D11" s="34" t="s">
        <v>42</v>
      </c>
      <c r="E11" s="34" t="s">
        <v>41</v>
      </c>
      <c r="F11" s="34" t="s">
        <v>40</v>
      </c>
      <c r="G11" s="34" t="s">
        <v>61</v>
      </c>
      <c r="H11" s="91">
        <v>1.710883155465126E-2</v>
      </c>
      <c r="I11" s="35">
        <v>7.8921510646844814E-2</v>
      </c>
      <c r="J11" s="35"/>
      <c r="K11" s="59">
        <v>13.655208999999999</v>
      </c>
      <c r="L11" s="59">
        <v>1.2076480999999999</v>
      </c>
      <c r="M11" s="37"/>
      <c r="N11" s="59">
        <v>2.1309521</v>
      </c>
      <c r="O11" s="59">
        <v>4.5398212999999998</v>
      </c>
      <c r="P11" s="37"/>
      <c r="Q11" s="59">
        <v>14.987418999999999</v>
      </c>
      <c r="R11" s="59">
        <v>6.7753174999999999</v>
      </c>
      <c r="S11" s="59">
        <v>2.9633276999999998</v>
      </c>
      <c r="T11" s="59">
        <v>12.446120000000001</v>
      </c>
      <c r="U11" s="59">
        <v>14.199631999999999</v>
      </c>
      <c r="V11" s="59">
        <v>5.8063928000000002</v>
      </c>
      <c r="W11" s="60"/>
      <c r="X11" s="39">
        <v>366.95400000000001</v>
      </c>
      <c r="Y11" s="39">
        <v>366.95400000000001</v>
      </c>
      <c r="Z11" s="89">
        <v>374.68099975585938</v>
      </c>
      <c r="AA11" s="39"/>
      <c r="AB11" s="60">
        <v>11.76672339245248</v>
      </c>
      <c r="AC11" s="39">
        <f t="shared" si="0"/>
        <v>44.087676845347524</v>
      </c>
      <c r="AD11" s="39"/>
      <c r="AE11" s="34">
        <v>10</v>
      </c>
      <c r="AF11" s="34"/>
      <c r="AG11" s="40"/>
      <c r="AH11" s="40"/>
      <c r="AI11" s="40"/>
    </row>
    <row r="12" spans="1:35" s="44" customFormat="1" x14ac:dyDescent="0.2">
      <c r="A12" s="32">
        <v>84</v>
      </c>
      <c r="B12" s="32" t="s">
        <v>43</v>
      </c>
      <c r="C12" s="34" t="s">
        <v>44</v>
      </c>
      <c r="D12" s="34" t="s">
        <v>42</v>
      </c>
      <c r="E12" s="34" t="s">
        <v>41</v>
      </c>
      <c r="F12" s="34" t="s">
        <v>40</v>
      </c>
      <c r="G12" s="34" t="s">
        <v>62</v>
      </c>
      <c r="H12" s="91">
        <v>1.710883155465126E-2</v>
      </c>
      <c r="I12" s="35">
        <v>1.0510609447176897E-2</v>
      </c>
      <c r="J12" s="35"/>
      <c r="K12" s="59">
        <v>1.6456966</v>
      </c>
      <c r="L12" s="59">
        <v>0.12959077999999999</v>
      </c>
      <c r="M12" s="37"/>
      <c r="N12" s="59">
        <v>0.56558361999999995</v>
      </c>
      <c r="O12" s="59">
        <v>0.85271567000000004</v>
      </c>
      <c r="P12" s="37"/>
      <c r="Q12" s="59">
        <v>1.1164825</v>
      </c>
      <c r="R12" s="59">
        <v>0.46378425000000001</v>
      </c>
      <c r="S12" s="59">
        <v>0.51478493000000003</v>
      </c>
      <c r="T12" s="59">
        <v>0.86262139000000004</v>
      </c>
      <c r="U12" s="59">
        <v>1.0634469</v>
      </c>
      <c r="V12" s="59">
        <v>0.29943772000000002</v>
      </c>
      <c r="W12" s="60"/>
      <c r="X12" s="39">
        <v>366.95400000000001</v>
      </c>
      <c r="Y12" s="39">
        <v>366.95400000000001</v>
      </c>
      <c r="Z12" s="89">
        <v>374.68099975585938</v>
      </c>
      <c r="AA12" s="39"/>
      <c r="AB12" s="60">
        <v>50.962070136155354</v>
      </c>
      <c r="AC12" s="39">
        <f t="shared" si="0"/>
        <v>190.94519388242915</v>
      </c>
      <c r="AD12" s="39"/>
      <c r="AE12" s="34">
        <v>10</v>
      </c>
      <c r="AF12" s="34"/>
      <c r="AG12" s="40"/>
      <c r="AH12" s="40"/>
      <c r="AI12" s="40"/>
    </row>
    <row r="13" spans="1:35" s="44" customFormat="1" x14ac:dyDescent="0.2">
      <c r="A13" s="32">
        <v>84</v>
      </c>
      <c r="B13" s="32" t="s">
        <v>43</v>
      </c>
      <c r="C13" s="34" t="s">
        <v>44</v>
      </c>
      <c r="D13" s="34" t="s">
        <v>42</v>
      </c>
      <c r="E13" s="34" t="s">
        <v>41</v>
      </c>
      <c r="F13" s="34" t="s">
        <v>40</v>
      </c>
      <c r="G13" s="34" t="s">
        <v>63</v>
      </c>
      <c r="H13" s="91">
        <v>1.710883155465126E-2</v>
      </c>
      <c r="I13" s="35">
        <v>3.8873081818357517E-3</v>
      </c>
      <c r="J13" s="35"/>
      <c r="K13" s="59">
        <v>0.20732707</v>
      </c>
      <c r="L13" s="59">
        <v>0</v>
      </c>
      <c r="M13" s="37"/>
      <c r="N13" s="59">
        <v>0</v>
      </c>
      <c r="O13" s="59">
        <v>0</v>
      </c>
      <c r="P13" s="37"/>
      <c r="Q13" s="59">
        <v>0.20732707</v>
      </c>
      <c r="R13" s="59">
        <v>0.20732707</v>
      </c>
      <c r="S13" s="59">
        <v>0</v>
      </c>
      <c r="T13" s="59">
        <v>0.20732707</v>
      </c>
      <c r="U13" s="59">
        <v>0.20732707</v>
      </c>
      <c r="V13" s="59">
        <v>0.20732707</v>
      </c>
      <c r="W13" s="60"/>
      <c r="X13" s="39">
        <v>366.95400000000001</v>
      </c>
      <c r="Y13" s="39">
        <v>366.95400000000001</v>
      </c>
      <c r="Z13" s="89">
        <v>374.68099975585938</v>
      </c>
      <c r="AA13" s="39"/>
      <c r="AB13" s="60">
        <v>5.2514309663654144</v>
      </c>
      <c r="AC13" s="39">
        <f t="shared" si="0"/>
        <v>19.676114046266722</v>
      </c>
      <c r="AD13" s="39"/>
      <c r="AE13" s="34">
        <v>10</v>
      </c>
      <c r="AF13" s="34"/>
      <c r="AG13" s="40"/>
      <c r="AH13" s="40"/>
      <c r="AI13" s="40"/>
    </row>
    <row r="14" spans="1:35" s="44" customFormat="1" x14ac:dyDescent="0.2">
      <c r="A14" s="32">
        <v>84</v>
      </c>
      <c r="B14" s="32" t="s">
        <v>43</v>
      </c>
      <c r="C14" s="34" t="s">
        <v>44</v>
      </c>
      <c r="D14" s="34" t="s">
        <v>42</v>
      </c>
      <c r="E14" s="34" t="s">
        <v>41</v>
      </c>
      <c r="F14" s="34" t="s">
        <v>40</v>
      </c>
      <c r="G14" s="34" t="s">
        <v>64</v>
      </c>
      <c r="H14" s="91">
        <v>1.710883155465126E-2</v>
      </c>
      <c r="I14" s="35">
        <v>1.7722831364840479E-2</v>
      </c>
      <c r="J14" s="35"/>
      <c r="K14" s="59">
        <v>3.7749651000000002</v>
      </c>
      <c r="L14" s="59">
        <v>0.50962450000000004</v>
      </c>
      <c r="M14" s="37"/>
      <c r="N14" s="59">
        <v>0</v>
      </c>
      <c r="O14" s="59">
        <v>2.1392289</v>
      </c>
      <c r="P14" s="37"/>
      <c r="Q14" s="59">
        <v>2.8596689999999998</v>
      </c>
      <c r="R14" s="59">
        <v>0.66366199000000003</v>
      </c>
      <c r="S14" s="59">
        <v>0</v>
      </c>
      <c r="T14" s="59">
        <v>1.991765</v>
      </c>
      <c r="U14" s="59">
        <v>2.2552167000000001</v>
      </c>
      <c r="V14" s="59">
        <v>0.92646536000000002</v>
      </c>
      <c r="W14" s="60"/>
      <c r="X14" s="39">
        <v>366.95400000000001</v>
      </c>
      <c r="Y14" s="39">
        <v>366.95400000000001</v>
      </c>
      <c r="Z14" s="89">
        <v>374.68099975585938</v>
      </c>
      <c r="AA14" s="39"/>
      <c r="AB14" s="60">
        <v>9.1037740931397</v>
      </c>
      <c r="AC14" s="39">
        <f t="shared" si="0"/>
        <v>34.110111787690748</v>
      </c>
      <c r="AD14" s="39"/>
      <c r="AE14" s="34">
        <v>10</v>
      </c>
      <c r="AF14" s="34"/>
      <c r="AG14" s="40"/>
      <c r="AH14" s="40"/>
      <c r="AI14" s="40"/>
    </row>
    <row r="15" spans="1:35" s="44" customFormat="1" x14ac:dyDescent="0.2">
      <c r="A15" s="32">
        <v>140</v>
      </c>
      <c r="B15" s="32" t="s">
        <v>50</v>
      </c>
      <c r="C15" s="34" t="s">
        <v>51</v>
      </c>
      <c r="D15" s="34" t="s">
        <v>46</v>
      </c>
      <c r="E15" s="34" t="s">
        <v>41</v>
      </c>
      <c r="F15" s="34" t="s">
        <v>47</v>
      </c>
      <c r="G15" s="41" t="s">
        <v>68</v>
      </c>
      <c r="H15" s="91">
        <v>0.46486374735832214</v>
      </c>
      <c r="I15" s="62">
        <v>0.52313831355508755</v>
      </c>
      <c r="J15" s="35"/>
      <c r="K15" s="59">
        <v>37.422504000000004</v>
      </c>
      <c r="L15" s="59">
        <v>38.797080000000001</v>
      </c>
      <c r="M15" s="37"/>
      <c r="N15" s="59">
        <v>61.058075000000002</v>
      </c>
      <c r="O15" s="59">
        <v>49.121245999999999</v>
      </c>
      <c r="P15" s="37"/>
      <c r="Q15" s="59">
        <v>84.469106999999994</v>
      </c>
      <c r="R15" s="59">
        <v>56.145727000000001</v>
      </c>
      <c r="S15" s="59">
        <v>61.819091999999998</v>
      </c>
      <c r="T15" s="59">
        <v>80.454811000000007</v>
      </c>
      <c r="U15" s="59">
        <v>65.089545000000001</v>
      </c>
      <c r="V15" s="59">
        <v>34.473967999999999</v>
      </c>
      <c r="W15" s="60"/>
      <c r="X15" s="39">
        <v>4448.5249999999996</v>
      </c>
      <c r="Y15" s="39">
        <v>4594.6210000000001</v>
      </c>
      <c r="Z15" s="89">
        <v>4659.080078125</v>
      </c>
      <c r="AA15" s="39"/>
      <c r="AB15" s="63">
        <v>4.4870716245315103</v>
      </c>
      <c r="AC15" s="39">
        <f t="shared" si="0"/>
        <v>209.0562601497474</v>
      </c>
      <c r="AD15" s="39"/>
      <c r="AE15" s="34">
        <v>10</v>
      </c>
      <c r="AF15" s="40"/>
      <c r="AG15" s="40"/>
      <c r="AH15" s="40"/>
      <c r="AI15" s="40"/>
    </row>
    <row r="16" spans="1:35" s="44" customFormat="1" x14ac:dyDescent="0.2">
      <c r="A16" s="32">
        <v>140</v>
      </c>
      <c r="B16" s="32" t="s">
        <v>50</v>
      </c>
      <c r="C16" s="34" t="s">
        <v>51</v>
      </c>
      <c r="D16" s="34" t="s">
        <v>46</v>
      </c>
      <c r="E16" s="34" t="s">
        <v>41</v>
      </c>
      <c r="F16" s="34" t="s">
        <v>47</v>
      </c>
      <c r="G16" s="41" t="s">
        <v>69</v>
      </c>
      <c r="H16" s="91">
        <v>0.46486374735832214</v>
      </c>
      <c r="I16" s="62">
        <v>0.49841829272891858</v>
      </c>
      <c r="J16" s="35"/>
      <c r="K16" s="59">
        <v>40.516699000000003</v>
      </c>
      <c r="L16" s="59">
        <v>51.691592</v>
      </c>
      <c r="M16" s="37"/>
      <c r="N16" s="59">
        <v>38.257091000000003</v>
      </c>
      <c r="O16" s="59">
        <v>28.57358</v>
      </c>
      <c r="P16" s="37"/>
      <c r="Q16" s="59">
        <v>84.483233999999996</v>
      </c>
      <c r="R16" s="59">
        <v>80.022645999999995</v>
      </c>
      <c r="S16" s="59">
        <v>51.211418000000002</v>
      </c>
      <c r="T16" s="59">
        <v>83.035113999999993</v>
      </c>
      <c r="U16" s="59">
        <v>82.840294</v>
      </c>
      <c r="V16" s="59">
        <v>38.443333000000003</v>
      </c>
      <c r="W16" s="60"/>
      <c r="X16" s="39">
        <v>4448.5249999999996</v>
      </c>
      <c r="Y16" s="39">
        <v>4594.6210000000001</v>
      </c>
      <c r="Z16" s="89">
        <v>4659.080078125</v>
      </c>
      <c r="AA16" s="39"/>
      <c r="AB16" s="63">
        <v>6.5561771685472907</v>
      </c>
      <c r="AC16" s="39">
        <f t="shared" si="0"/>
        <v>305.45754434636649</v>
      </c>
      <c r="AD16" s="39"/>
      <c r="AE16" s="34">
        <v>10</v>
      </c>
      <c r="AF16" s="40"/>
      <c r="AG16" s="40"/>
      <c r="AH16" s="40"/>
      <c r="AI16" s="40"/>
    </row>
    <row r="17" spans="1:35" s="44" customFormat="1" x14ac:dyDescent="0.2">
      <c r="A17" s="32">
        <v>140</v>
      </c>
      <c r="B17" s="32" t="s">
        <v>50</v>
      </c>
      <c r="C17" s="34" t="s">
        <v>51</v>
      </c>
      <c r="D17" s="34" t="s">
        <v>46</v>
      </c>
      <c r="E17" s="34" t="s">
        <v>41</v>
      </c>
      <c r="F17" s="34" t="s">
        <v>47</v>
      </c>
      <c r="G17" s="41" t="s">
        <v>70</v>
      </c>
      <c r="H17" s="91">
        <v>0.46486374735832214</v>
      </c>
      <c r="I17" s="62">
        <v>0.49497320335443451</v>
      </c>
      <c r="J17" s="35"/>
      <c r="K17" s="59">
        <v>37.615147</v>
      </c>
      <c r="L17" s="59">
        <v>42.853386999999998</v>
      </c>
      <c r="M17" s="37"/>
      <c r="N17" s="59">
        <v>48.607970999999999</v>
      </c>
      <c r="O17" s="59">
        <v>26.392786999999998</v>
      </c>
      <c r="P17" s="37"/>
      <c r="Q17" s="59">
        <v>84.168294000000003</v>
      </c>
      <c r="R17" s="59">
        <v>78.006463999999994</v>
      </c>
      <c r="S17" s="59">
        <v>44.793585999999998</v>
      </c>
      <c r="T17" s="59">
        <v>84.192929000000007</v>
      </c>
      <c r="U17" s="59">
        <v>78.333257000000003</v>
      </c>
      <c r="V17" s="59">
        <v>55.049362000000002</v>
      </c>
      <c r="W17" s="60"/>
      <c r="X17" s="39">
        <v>4448.5249999999996</v>
      </c>
      <c r="Y17" s="39">
        <v>4594.6210000000001</v>
      </c>
      <c r="Z17" s="89">
        <v>4659.080078125</v>
      </c>
      <c r="AA17" s="39"/>
      <c r="AB17" s="63">
        <v>6.1977864901231596</v>
      </c>
      <c r="AC17" s="39">
        <f t="shared" si="0"/>
        <v>288.75983564605082</v>
      </c>
      <c r="AD17" s="39"/>
      <c r="AE17" s="34">
        <v>10</v>
      </c>
      <c r="AF17" s="40"/>
      <c r="AG17" s="40"/>
      <c r="AH17" s="40"/>
      <c r="AI17" s="40"/>
    </row>
    <row r="18" spans="1:35" s="44" customFormat="1" x14ac:dyDescent="0.2">
      <c r="A18" s="32">
        <v>140</v>
      </c>
      <c r="B18" s="32" t="s">
        <v>50</v>
      </c>
      <c r="C18" s="34" t="s">
        <v>51</v>
      </c>
      <c r="D18" s="34" t="s">
        <v>46</v>
      </c>
      <c r="E18" s="34" t="s">
        <v>41</v>
      </c>
      <c r="F18" s="34" t="s">
        <v>47</v>
      </c>
      <c r="G18" s="41" t="s">
        <v>71</v>
      </c>
      <c r="H18" s="91">
        <v>0.46486374735832214</v>
      </c>
      <c r="I18" s="62">
        <v>0.51227293784022865</v>
      </c>
      <c r="J18" s="35"/>
      <c r="K18" s="59">
        <v>41.216011999999999</v>
      </c>
      <c r="L18" s="59">
        <v>43.438530999999998</v>
      </c>
      <c r="M18" s="37"/>
      <c r="N18" s="59">
        <v>43.631242</v>
      </c>
      <c r="O18" s="59">
        <v>39.226281999999998</v>
      </c>
      <c r="P18" s="37"/>
      <c r="Q18" s="59">
        <v>83.871267000000003</v>
      </c>
      <c r="R18" s="59">
        <v>72.717776999999998</v>
      </c>
      <c r="S18" s="59">
        <v>59.709102000000001</v>
      </c>
      <c r="T18" s="59">
        <v>81.446977000000004</v>
      </c>
      <c r="U18" s="59">
        <v>79.186212999999995</v>
      </c>
      <c r="V18" s="59">
        <v>42.623750000000001</v>
      </c>
      <c r="W18" s="60"/>
      <c r="X18" s="39">
        <v>4448.5249999999996</v>
      </c>
      <c r="Y18" s="39">
        <v>4594.6210000000001</v>
      </c>
      <c r="Z18" s="89">
        <v>4659.080078125</v>
      </c>
      <c r="AA18" s="39"/>
      <c r="AB18" s="63">
        <v>29.154838671813859</v>
      </c>
      <c r="AC18" s="39">
        <f t="shared" si="0"/>
        <v>1358.3472803679629</v>
      </c>
      <c r="AD18" s="39"/>
      <c r="AE18" s="34">
        <v>10</v>
      </c>
      <c r="AF18" s="40"/>
      <c r="AG18" s="40"/>
      <c r="AH18" s="40"/>
      <c r="AI18" s="40"/>
    </row>
    <row r="19" spans="1:35" s="44" customFormat="1" x14ac:dyDescent="0.2">
      <c r="A19" s="32">
        <v>140</v>
      </c>
      <c r="B19" s="32" t="s">
        <v>50</v>
      </c>
      <c r="C19" s="34" t="s">
        <v>51</v>
      </c>
      <c r="D19" s="34" t="s">
        <v>46</v>
      </c>
      <c r="E19" s="34" t="s">
        <v>41</v>
      </c>
      <c r="F19" s="34" t="s">
        <v>47</v>
      </c>
      <c r="G19" s="41" t="s">
        <v>72</v>
      </c>
      <c r="H19" s="91">
        <v>0.46486374735832214</v>
      </c>
      <c r="I19" s="62">
        <v>0.40923436249760425</v>
      </c>
      <c r="J19" s="35"/>
      <c r="K19" s="59">
        <v>35.238863000000002</v>
      </c>
      <c r="L19" s="59">
        <v>34.724176</v>
      </c>
      <c r="M19" s="37"/>
      <c r="N19" s="59">
        <v>27.053756</v>
      </c>
      <c r="O19" s="59">
        <v>28.273430000000001</v>
      </c>
      <c r="P19" s="37"/>
      <c r="Q19" s="59">
        <v>73.688992999999996</v>
      </c>
      <c r="R19" s="59">
        <v>63.062409000000002</v>
      </c>
      <c r="S19" s="59">
        <v>48.865425999999999</v>
      </c>
      <c r="T19" s="59">
        <v>70.021236000000002</v>
      </c>
      <c r="U19" s="59">
        <v>69.642741000000001</v>
      </c>
      <c r="V19" s="59">
        <v>35.470376999999999</v>
      </c>
      <c r="W19" s="60"/>
      <c r="X19" s="39">
        <v>4448.5249999999996</v>
      </c>
      <c r="Y19" s="39">
        <v>4594.6210000000001</v>
      </c>
      <c r="Z19" s="89">
        <v>4659.080078125</v>
      </c>
      <c r="AA19" s="39"/>
      <c r="AB19" s="63">
        <v>8.5094101827391757</v>
      </c>
      <c r="AC19" s="39">
        <f t="shared" si="0"/>
        <v>396.46023458994108</v>
      </c>
      <c r="AD19" s="39"/>
      <c r="AE19" s="34">
        <v>10</v>
      </c>
      <c r="AF19" s="40"/>
      <c r="AG19" s="40"/>
      <c r="AH19" s="40"/>
      <c r="AI19" s="40"/>
    </row>
    <row r="20" spans="1:35" s="44" customFormat="1" x14ac:dyDescent="0.2">
      <c r="A20" s="32">
        <v>140</v>
      </c>
      <c r="B20" s="32" t="s">
        <v>50</v>
      </c>
      <c r="C20" s="34" t="s">
        <v>51</v>
      </c>
      <c r="D20" s="34" t="s">
        <v>46</v>
      </c>
      <c r="E20" s="34" t="s">
        <v>41</v>
      </c>
      <c r="F20" s="34" t="s">
        <v>47</v>
      </c>
      <c r="G20" s="41" t="s">
        <v>73</v>
      </c>
      <c r="H20" s="91">
        <v>0.46486374735832214</v>
      </c>
      <c r="I20" s="62">
        <v>0.45230049136368894</v>
      </c>
      <c r="J20" s="35"/>
      <c r="K20" s="59">
        <v>32.888592000000003</v>
      </c>
      <c r="L20" s="59">
        <v>38.370469</v>
      </c>
      <c r="M20" s="37"/>
      <c r="N20" s="59">
        <v>39.160196999999997</v>
      </c>
      <c r="O20" s="59">
        <v>31.332229999999999</v>
      </c>
      <c r="P20" s="37"/>
      <c r="Q20" s="59">
        <v>77.572128000000006</v>
      </c>
      <c r="R20" s="59">
        <v>68.352784999999997</v>
      </c>
      <c r="S20" s="59">
        <v>58.870759</v>
      </c>
      <c r="T20" s="59">
        <v>74.421684999999997</v>
      </c>
      <c r="U20" s="59">
        <v>72.863060000000004</v>
      </c>
      <c r="V20" s="59">
        <v>36.806001999999999</v>
      </c>
      <c r="W20" s="60"/>
      <c r="X20" s="39">
        <v>4448.5249999999996</v>
      </c>
      <c r="Y20" s="39">
        <v>4594.6210000000001</v>
      </c>
      <c r="Z20" s="89">
        <v>4659.080078125</v>
      </c>
      <c r="AA20" s="39"/>
      <c r="AB20" s="63">
        <v>21.339037357927111</v>
      </c>
      <c r="AC20" s="39">
        <f t="shared" si="0"/>
        <v>994.20283840683351</v>
      </c>
      <c r="AD20" s="39"/>
      <c r="AE20" s="34">
        <v>10</v>
      </c>
      <c r="AF20" s="40"/>
      <c r="AG20" s="40"/>
      <c r="AH20" s="40"/>
      <c r="AI20" s="40"/>
    </row>
    <row r="21" spans="1:35" s="44" customFormat="1" x14ac:dyDescent="0.2">
      <c r="A21" s="32">
        <v>140</v>
      </c>
      <c r="B21" s="32" t="s">
        <v>50</v>
      </c>
      <c r="C21" s="34" t="s">
        <v>51</v>
      </c>
      <c r="D21" s="34" t="s">
        <v>46</v>
      </c>
      <c r="E21" s="34" t="s">
        <v>41</v>
      </c>
      <c r="F21" s="34" t="s">
        <v>47</v>
      </c>
      <c r="G21" s="41" t="s">
        <v>74</v>
      </c>
      <c r="H21" s="91">
        <v>0.46486374735832214</v>
      </c>
      <c r="I21" s="62">
        <v>0.42380447531043353</v>
      </c>
      <c r="J21" s="35"/>
      <c r="K21" s="59">
        <v>46.497399999999999</v>
      </c>
      <c r="L21" s="59">
        <v>45.864966000000003</v>
      </c>
      <c r="M21" s="37"/>
      <c r="N21" s="59">
        <v>19.845361</v>
      </c>
      <c r="O21" s="59">
        <v>24.848727</v>
      </c>
      <c r="P21" s="37"/>
      <c r="Q21" s="59">
        <v>76.130341000000001</v>
      </c>
      <c r="R21" s="59">
        <v>56.244695</v>
      </c>
      <c r="S21" s="59">
        <v>50.486238999999998</v>
      </c>
      <c r="T21" s="59">
        <v>71.818962999999997</v>
      </c>
      <c r="U21" s="59">
        <v>67.416659999999993</v>
      </c>
      <c r="V21" s="59">
        <v>29.581793000000001</v>
      </c>
      <c r="W21" s="60"/>
      <c r="X21" s="39">
        <v>4448.5249999999996</v>
      </c>
      <c r="Y21" s="39">
        <v>4594.6210000000001</v>
      </c>
      <c r="Z21" s="89">
        <v>4659.080078125</v>
      </c>
      <c r="AA21" s="39"/>
      <c r="AB21" s="63">
        <v>8.0613152393220773</v>
      </c>
      <c r="AC21" s="39">
        <f t="shared" si="0"/>
        <v>375.58313235010957</v>
      </c>
      <c r="AD21" s="39"/>
      <c r="AE21" s="34">
        <v>10</v>
      </c>
      <c r="AF21" s="40"/>
      <c r="AG21" s="40"/>
      <c r="AH21" s="40"/>
      <c r="AI21" s="40"/>
    </row>
    <row r="22" spans="1:35" s="44" customFormat="1" x14ac:dyDescent="0.2">
      <c r="A22" s="32">
        <v>140</v>
      </c>
      <c r="B22" s="32" t="s">
        <v>50</v>
      </c>
      <c r="C22" s="34" t="s">
        <v>51</v>
      </c>
      <c r="D22" s="34" t="s">
        <v>46</v>
      </c>
      <c r="E22" s="34" t="s">
        <v>41</v>
      </c>
      <c r="F22" s="34" t="s">
        <v>47</v>
      </c>
      <c r="G22" s="41" t="s">
        <v>75</v>
      </c>
      <c r="H22" s="91">
        <v>0.46486374735832214</v>
      </c>
      <c r="I22" s="62">
        <v>0.36993400827892226</v>
      </c>
      <c r="J22" s="35"/>
      <c r="K22" s="59">
        <v>27.606636000000002</v>
      </c>
      <c r="L22" s="59">
        <v>31.975911</v>
      </c>
      <c r="M22" s="37"/>
      <c r="N22" s="59">
        <v>26.537399000000001</v>
      </c>
      <c r="O22" s="59">
        <v>29.753375999999999</v>
      </c>
      <c r="P22" s="37"/>
      <c r="Q22" s="59">
        <v>66.004980000000003</v>
      </c>
      <c r="R22" s="59">
        <v>56.500132000000001</v>
      </c>
      <c r="S22" s="59">
        <v>48.742111000000001</v>
      </c>
      <c r="T22" s="59">
        <v>58.474392999999999</v>
      </c>
      <c r="U22" s="59">
        <v>60.048779000000003</v>
      </c>
      <c r="V22" s="59">
        <v>28.490855</v>
      </c>
      <c r="W22" s="60"/>
      <c r="X22" s="39">
        <v>4448.5249999999996</v>
      </c>
      <c r="Y22" s="39">
        <v>4594.6210000000001</v>
      </c>
      <c r="Z22" s="89">
        <v>4659.080078125</v>
      </c>
      <c r="AA22" s="39"/>
      <c r="AB22" s="63">
        <v>6.2097333883412063</v>
      </c>
      <c r="AC22" s="39">
        <f t="shared" si="0"/>
        <v>289.31645120088166</v>
      </c>
      <c r="AD22" s="39"/>
      <c r="AE22" s="34">
        <v>10</v>
      </c>
      <c r="AF22" s="40"/>
      <c r="AG22" s="40"/>
      <c r="AH22" s="40"/>
      <c r="AI22" s="40"/>
    </row>
    <row r="23" spans="1:35" s="44" customFormat="1" x14ac:dyDescent="0.2">
      <c r="A23" s="32">
        <v>140</v>
      </c>
      <c r="B23" s="32" t="s">
        <v>50</v>
      </c>
      <c r="C23" s="34" t="s">
        <v>51</v>
      </c>
      <c r="D23" s="34" t="s">
        <v>46</v>
      </c>
      <c r="E23" s="34" t="s">
        <v>41</v>
      </c>
      <c r="F23" s="34" t="s">
        <v>47</v>
      </c>
      <c r="G23" s="42" t="s">
        <v>76</v>
      </c>
      <c r="H23" s="91">
        <v>0.46486374735832214</v>
      </c>
      <c r="I23" s="30">
        <v>0.40258931933567849</v>
      </c>
      <c r="J23" s="35"/>
      <c r="K23" s="59">
        <v>27.311364999999999</v>
      </c>
      <c r="L23" s="59">
        <v>29.120384000000001</v>
      </c>
      <c r="M23" s="37"/>
      <c r="N23" s="59">
        <v>37.274070000000002</v>
      </c>
      <c r="O23" s="59">
        <v>21.045940000000002</v>
      </c>
      <c r="P23" s="37"/>
      <c r="Q23" s="59">
        <v>74.611080000000001</v>
      </c>
      <c r="R23" s="59">
        <v>65.740319999999997</v>
      </c>
      <c r="S23" s="59">
        <v>57.906844999999997</v>
      </c>
      <c r="T23" s="59">
        <v>72.433560999999997</v>
      </c>
      <c r="U23" s="59">
        <v>71.116495</v>
      </c>
      <c r="V23" s="59">
        <v>38.597195999999997</v>
      </c>
      <c r="W23" s="60"/>
      <c r="X23" s="39">
        <v>4448.5249999999996</v>
      </c>
      <c r="Y23" s="39">
        <v>4594.6210000000001</v>
      </c>
      <c r="Z23" s="89">
        <v>4659.080078125</v>
      </c>
      <c r="AA23" s="39"/>
      <c r="AB23" s="63">
        <v>2.5649937384024302</v>
      </c>
      <c r="AC23" s="39">
        <f t="shared" si="0"/>
        <v>119.50511227106131</v>
      </c>
      <c r="AD23" s="39"/>
      <c r="AE23" s="34">
        <v>10</v>
      </c>
      <c r="AF23" s="40"/>
      <c r="AG23" s="40"/>
      <c r="AH23" s="40"/>
      <c r="AI23" s="40"/>
    </row>
    <row r="24" spans="1:35" s="44" customFormat="1" x14ac:dyDescent="0.2">
      <c r="A24" s="32">
        <v>140</v>
      </c>
      <c r="B24" s="32" t="s">
        <v>50</v>
      </c>
      <c r="C24" s="34" t="s">
        <v>51</v>
      </c>
      <c r="D24" s="34" t="s">
        <v>46</v>
      </c>
      <c r="E24" s="34" t="s">
        <v>41</v>
      </c>
      <c r="F24" s="34" t="s">
        <v>47</v>
      </c>
      <c r="G24" s="42" t="s">
        <v>77</v>
      </c>
      <c r="H24" s="91">
        <v>0.46486374735832214</v>
      </c>
      <c r="I24" s="30">
        <v>0.48113032002482259</v>
      </c>
      <c r="J24" s="35"/>
      <c r="K24" s="59">
        <v>39.870882000000002</v>
      </c>
      <c r="L24" s="59">
        <v>35.728729000000001</v>
      </c>
      <c r="M24" s="37"/>
      <c r="N24" s="59">
        <v>46.108908</v>
      </c>
      <c r="O24" s="59">
        <v>39.725459000000001</v>
      </c>
      <c r="P24" s="37"/>
      <c r="Q24" s="59">
        <v>80.503781000000004</v>
      </c>
      <c r="R24" s="59">
        <v>63.733434000000003</v>
      </c>
      <c r="S24" s="59">
        <v>51.125843000000003</v>
      </c>
      <c r="T24" s="59">
        <v>77.884845999999996</v>
      </c>
      <c r="U24" s="59">
        <v>70.076875999999999</v>
      </c>
      <c r="V24" s="59">
        <v>38.407862000000002</v>
      </c>
      <c r="W24" s="60"/>
      <c r="X24" s="39">
        <v>4448.5249999999996</v>
      </c>
      <c r="Y24" s="39">
        <v>4594.6210000000001</v>
      </c>
      <c r="Z24" s="89">
        <v>4659.080078125</v>
      </c>
      <c r="AA24" s="39"/>
      <c r="AB24" s="63">
        <v>3.5651614062194503</v>
      </c>
      <c r="AC24" s="39">
        <f t="shared" si="0"/>
        <v>166.10372483017153</v>
      </c>
      <c r="AD24" s="39"/>
      <c r="AE24" s="34">
        <v>10</v>
      </c>
      <c r="AF24" s="40"/>
      <c r="AG24" s="40"/>
      <c r="AH24" s="40"/>
      <c r="AI24" s="40"/>
    </row>
    <row r="25" spans="1:35" s="44" customFormat="1" x14ac:dyDescent="0.2">
      <c r="A25" s="32">
        <v>140</v>
      </c>
      <c r="B25" s="32" t="s">
        <v>50</v>
      </c>
      <c r="C25" s="34" t="s">
        <v>51</v>
      </c>
      <c r="D25" s="34" t="s">
        <v>46</v>
      </c>
      <c r="E25" s="34" t="s">
        <v>41</v>
      </c>
      <c r="F25" s="34" t="s">
        <v>47</v>
      </c>
      <c r="G25" s="42" t="s">
        <v>78</v>
      </c>
      <c r="H25" s="91">
        <v>0.46486374735832214</v>
      </c>
      <c r="I25" s="30">
        <v>0.36779112743215175</v>
      </c>
      <c r="J25" s="35"/>
      <c r="K25" s="59">
        <v>29.324543999999999</v>
      </c>
      <c r="L25" s="59">
        <v>27.938665</v>
      </c>
      <c r="M25" s="37"/>
      <c r="N25" s="59">
        <v>35.947647000000003</v>
      </c>
      <c r="O25" s="59">
        <v>29.894828</v>
      </c>
      <c r="P25" s="37"/>
      <c r="Q25" s="59">
        <v>67.198285999999996</v>
      </c>
      <c r="R25" s="59">
        <v>50.238017999999997</v>
      </c>
      <c r="S25" s="59">
        <v>40.767322</v>
      </c>
      <c r="T25" s="59">
        <v>57.101757999999997</v>
      </c>
      <c r="U25" s="59">
        <v>51.744649000000003</v>
      </c>
      <c r="V25" s="59">
        <v>25.656941</v>
      </c>
      <c r="W25" s="60"/>
      <c r="X25" s="39">
        <v>4448.5249999999996</v>
      </c>
      <c r="Y25" s="39">
        <v>4594.6210000000001</v>
      </c>
      <c r="Z25" s="89">
        <v>4659.080078125</v>
      </c>
      <c r="AA25" s="39"/>
      <c r="AB25" s="63">
        <v>2.8212096741249542</v>
      </c>
      <c r="AC25" s="39">
        <f t="shared" si="0"/>
        <v>131.44241788929097</v>
      </c>
      <c r="AD25" s="39"/>
      <c r="AE25" s="34">
        <v>10</v>
      </c>
      <c r="AF25" s="40"/>
      <c r="AG25" s="40"/>
      <c r="AH25" s="40"/>
      <c r="AI25" s="40"/>
    </row>
    <row r="26" spans="1:35" s="44" customFormat="1" x14ac:dyDescent="0.2">
      <c r="A26" s="32">
        <v>140</v>
      </c>
      <c r="B26" s="32" t="s">
        <v>50</v>
      </c>
      <c r="C26" s="34" t="s">
        <v>51</v>
      </c>
      <c r="D26" s="34" t="s">
        <v>46</v>
      </c>
      <c r="E26" s="34" t="s">
        <v>41</v>
      </c>
      <c r="F26" s="34" t="s">
        <v>47</v>
      </c>
      <c r="G26" s="42" t="s">
        <v>79</v>
      </c>
      <c r="H26" s="91">
        <v>0.46486374735832214</v>
      </c>
      <c r="I26" s="30">
        <v>0.44095779013064285</v>
      </c>
      <c r="J26" s="35"/>
      <c r="K26" s="59">
        <v>35.070644999999999</v>
      </c>
      <c r="L26" s="59">
        <v>28.980270999999998</v>
      </c>
      <c r="M26" s="37"/>
      <c r="N26" s="59">
        <v>46.405723000000002</v>
      </c>
      <c r="O26" s="59">
        <v>26.377348999999999</v>
      </c>
      <c r="P26" s="37"/>
      <c r="Q26" s="59">
        <v>74.275751</v>
      </c>
      <c r="R26" s="59">
        <v>65.547319999999999</v>
      </c>
      <c r="S26" s="59">
        <v>47.548577999999999</v>
      </c>
      <c r="T26" s="59">
        <v>74.275751</v>
      </c>
      <c r="U26" s="59">
        <v>71.423894000000004</v>
      </c>
      <c r="V26" s="59">
        <v>50.150765</v>
      </c>
      <c r="W26" s="60"/>
      <c r="X26" s="39">
        <v>4448.5249999999996</v>
      </c>
      <c r="Y26" s="39">
        <v>4594.6210000000001</v>
      </c>
      <c r="Z26" s="89">
        <v>4659.080078125</v>
      </c>
      <c r="AA26" s="39"/>
      <c r="AB26" s="63">
        <v>0.53326505790314982</v>
      </c>
      <c r="AC26" s="39">
        <f t="shared" si="0"/>
        <v>24.845246076367399</v>
      </c>
      <c r="AD26" s="39"/>
      <c r="AE26" s="34">
        <v>10</v>
      </c>
      <c r="AF26" s="40"/>
      <c r="AG26" s="40"/>
      <c r="AH26" s="40"/>
      <c r="AI26" s="40"/>
    </row>
    <row r="27" spans="1:35" s="44" customFormat="1" x14ac:dyDescent="0.2">
      <c r="A27" s="32">
        <v>148</v>
      </c>
      <c r="B27" s="32" t="s">
        <v>164</v>
      </c>
      <c r="C27" s="34" t="s">
        <v>165</v>
      </c>
      <c r="D27" s="34" t="s">
        <v>46</v>
      </c>
      <c r="E27" s="34" t="s">
        <v>162</v>
      </c>
      <c r="F27" s="34" t="s">
        <v>166</v>
      </c>
      <c r="G27" s="42" t="s">
        <v>167</v>
      </c>
      <c r="H27" s="91">
        <v>0.53344196081161499</v>
      </c>
      <c r="I27" s="62">
        <v>0.62873884835427574</v>
      </c>
      <c r="J27" s="35"/>
      <c r="K27" s="59">
        <v>67.626869999999997</v>
      </c>
      <c r="L27" s="59">
        <v>11.27839</v>
      </c>
      <c r="M27" s="37"/>
      <c r="N27" s="59">
        <v>81.271829999999994</v>
      </c>
      <c r="O27" s="59">
        <v>59.231670000000001</v>
      </c>
      <c r="P27" s="37"/>
      <c r="Q27" s="59">
        <v>90.232050000000001</v>
      </c>
      <c r="R27" s="59">
        <v>88.919499999999999</v>
      </c>
      <c r="S27" s="59">
        <v>60.967550000000003</v>
      </c>
      <c r="T27" s="59">
        <v>87.259169999999997</v>
      </c>
      <c r="U27" s="59">
        <v>90.360330000000005</v>
      </c>
      <c r="V27" s="59">
        <v>55.765039999999999</v>
      </c>
      <c r="W27" s="60"/>
      <c r="X27" s="89">
        <v>14009.4130859375</v>
      </c>
      <c r="Y27" s="89">
        <v>14452.54296875</v>
      </c>
      <c r="Z27" s="89">
        <v>14899.994140625</v>
      </c>
      <c r="AA27" s="39"/>
      <c r="AB27" s="64">
        <v>5.7434977211440907</v>
      </c>
      <c r="AC27" s="39">
        <f t="shared" si="0"/>
        <v>855.78082391739986</v>
      </c>
      <c r="AD27" s="39"/>
      <c r="AE27" s="34">
        <v>10</v>
      </c>
      <c r="AF27" s="40"/>
      <c r="AG27" s="40"/>
      <c r="AH27" s="40"/>
      <c r="AI27" s="40"/>
    </row>
    <row r="28" spans="1:35" s="44" customFormat="1" x14ac:dyDescent="0.2">
      <c r="A28" s="32">
        <v>148</v>
      </c>
      <c r="B28" s="32" t="s">
        <v>164</v>
      </c>
      <c r="C28" s="34" t="s">
        <v>165</v>
      </c>
      <c r="D28" s="34" t="s">
        <v>46</v>
      </c>
      <c r="E28" s="34" t="s">
        <v>162</v>
      </c>
      <c r="F28" s="34" t="s">
        <v>166</v>
      </c>
      <c r="G28" s="42" t="s">
        <v>168</v>
      </c>
      <c r="H28" s="91">
        <v>0.53344196081161499</v>
      </c>
      <c r="I28" s="62">
        <v>0.59118818815111274</v>
      </c>
      <c r="J28" s="35"/>
      <c r="K28" s="59">
        <v>62.968640000000001</v>
      </c>
      <c r="L28" s="59">
        <v>14.498130000000002</v>
      </c>
      <c r="M28" s="37"/>
      <c r="N28" s="59">
        <v>77.372479999999996</v>
      </c>
      <c r="O28" s="59">
        <v>56.726419999999997</v>
      </c>
      <c r="P28" s="37"/>
      <c r="Q28" s="59">
        <v>90.160939999999997</v>
      </c>
      <c r="R28" s="59">
        <v>84.460009999999997</v>
      </c>
      <c r="S28" s="59">
        <v>50.351190000000003</v>
      </c>
      <c r="T28" s="59">
        <v>82.030069999999995</v>
      </c>
      <c r="U28" s="59">
        <v>84.685609999999997</v>
      </c>
      <c r="V28" s="59">
        <v>37.753930000000004</v>
      </c>
      <c r="W28" s="60"/>
      <c r="X28" s="89">
        <v>14009.4130859375</v>
      </c>
      <c r="Y28" s="89">
        <v>14452.54296875</v>
      </c>
      <c r="Z28" s="89">
        <v>14899.994140625</v>
      </c>
      <c r="AA28" s="39"/>
      <c r="AB28" s="64">
        <v>9.5732426382493205</v>
      </c>
      <c r="AC28" s="39">
        <f t="shared" si="0"/>
        <v>1426.4125921669629</v>
      </c>
      <c r="AD28" s="39"/>
      <c r="AE28" s="34">
        <v>10</v>
      </c>
      <c r="AF28" s="40"/>
      <c r="AG28" s="40"/>
      <c r="AH28" s="40"/>
      <c r="AI28" s="40"/>
    </row>
    <row r="29" spans="1:35" s="44" customFormat="1" x14ac:dyDescent="0.2">
      <c r="A29" s="32">
        <v>148</v>
      </c>
      <c r="B29" s="32" t="s">
        <v>164</v>
      </c>
      <c r="C29" s="34" t="s">
        <v>165</v>
      </c>
      <c r="D29" s="34" t="s">
        <v>46</v>
      </c>
      <c r="E29" s="34" t="s">
        <v>162</v>
      </c>
      <c r="F29" s="34" t="s">
        <v>166</v>
      </c>
      <c r="G29" s="42" t="s">
        <v>169</v>
      </c>
      <c r="H29" s="91">
        <v>0.53344196081161499</v>
      </c>
      <c r="I29" s="62">
        <v>0.50408210157669497</v>
      </c>
      <c r="J29" s="35"/>
      <c r="K29" s="59">
        <v>52.072989999999997</v>
      </c>
      <c r="L29" s="59">
        <v>34.83164</v>
      </c>
      <c r="M29" s="37"/>
      <c r="N29" s="59">
        <v>48.93486</v>
      </c>
      <c r="O29" s="59">
        <v>44.23115</v>
      </c>
      <c r="P29" s="37"/>
      <c r="Q29" s="59">
        <v>82.060460000000006</v>
      </c>
      <c r="R29" s="59">
        <v>79.714439999999996</v>
      </c>
      <c r="S29" s="59">
        <v>24.364169999999998</v>
      </c>
      <c r="T29" s="59">
        <v>81.529390000000006</v>
      </c>
      <c r="U29" s="59">
        <v>82.599869999999996</v>
      </c>
      <c r="V29" s="59">
        <v>16.867550000000001</v>
      </c>
      <c r="W29" s="60"/>
      <c r="X29" s="89">
        <v>14009.4130859375</v>
      </c>
      <c r="Y29" s="89">
        <v>14452.54296875</v>
      </c>
      <c r="Z29" s="89">
        <v>14899.994140625</v>
      </c>
      <c r="AA29" s="39"/>
      <c r="AB29" s="64">
        <v>1.1090738881928524</v>
      </c>
      <c r="AC29" s="39">
        <f t="shared" si="0"/>
        <v>165.25194435593687</v>
      </c>
      <c r="AD29" s="39"/>
      <c r="AE29" s="34">
        <v>10</v>
      </c>
      <c r="AF29" s="40"/>
      <c r="AG29" s="40"/>
      <c r="AH29" s="40"/>
      <c r="AI29" s="40"/>
    </row>
    <row r="30" spans="1:35" s="44" customFormat="1" x14ac:dyDescent="0.2">
      <c r="A30" s="32">
        <v>148</v>
      </c>
      <c r="B30" s="32" t="s">
        <v>164</v>
      </c>
      <c r="C30" s="34" t="s">
        <v>165</v>
      </c>
      <c r="D30" s="34" t="s">
        <v>46</v>
      </c>
      <c r="E30" s="34" t="s">
        <v>162</v>
      </c>
      <c r="F30" s="34" t="s">
        <v>166</v>
      </c>
      <c r="G30" s="42" t="s">
        <v>170</v>
      </c>
      <c r="H30" s="91">
        <v>0.53344196081161499</v>
      </c>
      <c r="I30" s="62">
        <v>0.66216867819805003</v>
      </c>
      <c r="J30" s="35"/>
      <c r="K30" s="59">
        <v>67.189800000000005</v>
      </c>
      <c r="L30" s="59">
        <v>15.563289999999999</v>
      </c>
      <c r="M30" s="37"/>
      <c r="N30" s="59">
        <v>88.878299999999996</v>
      </c>
      <c r="O30" s="59">
        <v>67.919390000000007</v>
      </c>
      <c r="P30" s="37"/>
      <c r="Q30" s="59">
        <v>95.063230000000004</v>
      </c>
      <c r="R30" s="59">
        <v>92.081130000000002</v>
      </c>
      <c r="S30" s="59">
        <v>48.598610000000001</v>
      </c>
      <c r="T30" s="59">
        <v>91.809089999999998</v>
      </c>
      <c r="U30" s="59">
        <v>92.615589999999997</v>
      </c>
      <c r="V30" s="59">
        <v>53.083619999999996</v>
      </c>
      <c r="W30" s="60"/>
      <c r="X30" s="89">
        <v>14009.4130859375</v>
      </c>
      <c r="Y30" s="89">
        <v>14452.54296875</v>
      </c>
      <c r="Z30" s="89">
        <v>14899.994140625</v>
      </c>
      <c r="AA30" s="39"/>
      <c r="AB30" s="64">
        <v>10.148566498057283</v>
      </c>
      <c r="AC30" s="39">
        <f t="shared" si="0"/>
        <v>1512.135813567967</v>
      </c>
      <c r="AD30" s="39"/>
      <c r="AE30" s="34">
        <v>10</v>
      </c>
      <c r="AF30" s="40"/>
      <c r="AG30" s="40"/>
      <c r="AH30" s="40"/>
      <c r="AI30" s="40"/>
    </row>
    <row r="31" spans="1:35" s="44" customFormat="1" x14ac:dyDescent="0.2">
      <c r="A31" s="32">
        <v>148</v>
      </c>
      <c r="B31" s="32" t="s">
        <v>164</v>
      </c>
      <c r="C31" s="34" t="s">
        <v>165</v>
      </c>
      <c r="D31" s="34" t="s">
        <v>46</v>
      </c>
      <c r="E31" s="34" t="s">
        <v>162</v>
      </c>
      <c r="F31" s="34" t="s">
        <v>166</v>
      </c>
      <c r="G31" s="42" t="s">
        <v>171</v>
      </c>
      <c r="H31" s="91">
        <v>0.53344196081161499</v>
      </c>
      <c r="I31" s="62">
        <v>0.60059785630882456</v>
      </c>
      <c r="J31" s="35"/>
      <c r="K31" s="59">
        <v>59.688670000000002</v>
      </c>
      <c r="L31" s="59">
        <v>15.498470000000001</v>
      </c>
      <c r="M31" s="37"/>
      <c r="N31" s="59">
        <v>75.871740000000003</v>
      </c>
      <c r="O31" s="59">
        <v>65.458159999999992</v>
      </c>
      <c r="P31" s="37"/>
      <c r="Q31" s="59">
        <v>92.765349999999998</v>
      </c>
      <c r="R31" s="59">
        <v>89.535430000000005</v>
      </c>
      <c r="S31" s="59">
        <v>36.935030000000005</v>
      </c>
      <c r="T31" s="59">
        <v>85.89188</v>
      </c>
      <c r="U31" s="59">
        <v>90.1327</v>
      </c>
      <c r="V31" s="59">
        <v>36.264620000000001</v>
      </c>
      <c r="W31" s="60"/>
      <c r="X31" s="89">
        <v>14009.4130859375</v>
      </c>
      <c r="Y31" s="89">
        <v>14452.54296875</v>
      </c>
      <c r="Z31" s="89">
        <v>14899.994140625</v>
      </c>
      <c r="AA31" s="39"/>
      <c r="AB31" s="64">
        <v>3.426301748814411</v>
      </c>
      <c r="AC31" s="39">
        <f t="shared" si="0"/>
        <v>510.51875981347911</v>
      </c>
      <c r="AD31" s="39"/>
      <c r="AE31" s="34">
        <v>10</v>
      </c>
      <c r="AF31" s="40"/>
      <c r="AG31" s="40"/>
      <c r="AH31" s="40"/>
      <c r="AI31" s="40"/>
    </row>
    <row r="32" spans="1:35" s="44" customFormat="1" x14ac:dyDescent="0.2">
      <c r="A32" s="32">
        <v>148</v>
      </c>
      <c r="B32" s="32" t="s">
        <v>164</v>
      </c>
      <c r="C32" s="34" t="s">
        <v>165</v>
      </c>
      <c r="D32" s="34" t="s">
        <v>46</v>
      </c>
      <c r="E32" s="34" t="s">
        <v>162</v>
      </c>
      <c r="F32" s="34" t="s">
        <v>166</v>
      </c>
      <c r="G32" s="42" t="s">
        <v>172</v>
      </c>
      <c r="H32" s="91">
        <v>0.53344196081161499</v>
      </c>
      <c r="I32" s="62">
        <v>0.6235061359069386</v>
      </c>
      <c r="J32" s="35"/>
      <c r="K32" s="59">
        <v>56.200649999999996</v>
      </c>
      <c r="L32" s="59">
        <v>11.841559999999999</v>
      </c>
      <c r="M32" s="37"/>
      <c r="N32" s="59">
        <v>83.497860000000003</v>
      </c>
      <c r="O32" s="59">
        <v>59.560959999999994</v>
      </c>
      <c r="P32" s="37"/>
      <c r="Q32" s="59">
        <v>89.359350000000006</v>
      </c>
      <c r="R32" s="59">
        <v>87.009689999999992</v>
      </c>
      <c r="S32" s="59">
        <v>75.130680000000012</v>
      </c>
      <c r="T32" s="59">
        <v>85.930799999999991</v>
      </c>
      <c r="U32" s="59">
        <v>86.647589999999994</v>
      </c>
      <c r="V32" s="59">
        <v>64.929869999999994</v>
      </c>
      <c r="W32" s="60"/>
      <c r="X32" s="89">
        <v>14009.4130859375</v>
      </c>
      <c r="Y32" s="89">
        <v>14452.54296875</v>
      </c>
      <c r="Z32" s="89">
        <v>14899.994140625</v>
      </c>
      <c r="AA32" s="39"/>
      <c r="AB32" s="64">
        <v>7.7060739884120624</v>
      </c>
      <c r="AC32" s="39">
        <f t="shared" si="0"/>
        <v>1148.2045727456245</v>
      </c>
      <c r="AD32" s="39"/>
      <c r="AE32" s="34">
        <v>10</v>
      </c>
      <c r="AF32" s="40"/>
      <c r="AG32" s="40"/>
      <c r="AH32" s="40"/>
      <c r="AI32" s="40"/>
    </row>
    <row r="33" spans="1:35" s="44" customFormat="1" x14ac:dyDescent="0.2">
      <c r="A33" s="32">
        <v>148</v>
      </c>
      <c r="B33" s="32" t="s">
        <v>164</v>
      </c>
      <c r="C33" s="34" t="s">
        <v>165</v>
      </c>
      <c r="D33" s="34" t="s">
        <v>46</v>
      </c>
      <c r="E33" s="34" t="s">
        <v>162</v>
      </c>
      <c r="F33" s="34" t="s">
        <v>166</v>
      </c>
      <c r="G33" s="42" t="s">
        <v>173</v>
      </c>
      <c r="H33" s="91">
        <v>0.53344196081161499</v>
      </c>
      <c r="I33" s="62">
        <v>0.5829380297069382</v>
      </c>
      <c r="J33" s="35"/>
      <c r="K33" s="59">
        <v>63.653210000000001</v>
      </c>
      <c r="L33" s="59">
        <v>9.0550599999999992</v>
      </c>
      <c r="M33" s="37"/>
      <c r="N33" s="59">
        <v>68.297699999999992</v>
      </c>
      <c r="O33" s="59">
        <v>57.507249999999999</v>
      </c>
      <c r="P33" s="37"/>
      <c r="Q33" s="59">
        <v>88.976939999999999</v>
      </c>
      <c r="R33" s="59">
        <v>77.82580999999999</v>
      </c>
      <c r="S33" s="59">
        <v>70.961309999999997</v>
      </c>
      <c r="T33" s="59">
        <v>78.019989999999993</v>
      </c>
      <c r="U33" s="59">
        <v>86.326639999999998</v>
      </c>
      <c r="V33" s="59">
        <v>51.638079999999995</v>
      </c>
      <c r="W33" s="60"/>
      <c r="X33" s="89">
        <v>14009.4130859375</v>
      </c>
      <c r="Y33" s="89">
        <v>14452.54296875</v>
      </c>
      <c r="Z33" s="89">
        <v>14899.994140625</v>
      </c>
      <c r="AA33" s="39"/>
      <c r="AB33" s="64">
        <v>1.1225310661588439</v>
      </c>
      <c r="AC33" s="39">
        <f t="shared" si="0"/>
        <v>167.2570630843631</v>
      </c>
      <c r="AD33" s="39"/>
      <c r="AE33" s="34">
        <v>10</v>
      </c>
      <c r="AF33" s="40"/>
      <c r="AG33" s="40"/>
      <c r="AH33" s="40"/>
      <c r="AI33" s="40"/>
    </row>
    <row r="34" spans="1:35" s="44" customFormat="1" x14ac:dyDescent="0.2">
      <c r="A34" s="32">
        <v>148</v>
      </c>
      <c r="B34" s="32" t="s">
        <v>164</v>
      </c>
      <c r="C34" s="34" t="s">
        <v>165</v>
      </c>
      <c r="D34" s="34" t="s">
        <v>46</v>
      </c>
      <c r="E34" s="34" t="s">
        <v>162</v>
      </c>
      <c r="F34" s="34" t="s">
        <v>166</v>
      </c>
      <c r="G34" s="42" t="s">
        <v>174</v>
      </c>
      <c r="H34" s="91">
        <v>0.53344196081161499</v>
      </c>
      <c r="I34" s="62">
        <v>0.60844835528984798</v>
      </c>
      <c r="J34" s="35"/>
      <c r="K34" s="59">
        <v>60.006</v>
      </c>
      <c r="L34" s="59">
        <v>17.675699999999999</v>
      </c>
      <c r="M34" s="37"/>
      <c r="N34" s="59">
        <v>76.483509999999995</v>
      </c>
      <c r="O34" s="59">
        <v>53.646410000000003</v>
      </c>
      <c r="P34" s="37"/>
      <c r="Q34" s="59">
        <v>91.407719999999998</v>
      </c>
      <c r="R34" s="59">
        <v>85.721379999999996</v>
      </c>
      <c r="S34" s="59">
        <v>58.422399999999996</v>
      </c>
      <c r="T34" s="59">
        <v>86.9268</v>
      </c>
      <c r="U34" s="59">
        <v>91.081670000000003</v>
      </c>
      <c r="V34" s="59">
        <v>58.212240000000001</v>
      </c>
      <c r="W34" s="60"/>
      <c r="X34" s="89">
        <v>14009.4130859375</v>
      </c>
      <c r="Y34" s="89">
        <v>14452.54296875</v>
      </c>
      <c r="Z34" s="89">
        <v>14899.994140625</v>
      </c>
      <c r="AA34" s="39"/>
      <c r="AB34" s="65">
        <v>2.4155194689839385</v>
      </c>
      <c r="AC34" s="39">
        <f t="shared" si="0"/>
        <v>359.91225934426296</v>
      </c>
      <c r="AD34" s="39"/>
      <c r="AE34" s="34">
        <v>10</v>
      </c>
      <c r="AF34" s="40"/>
      <c r="AG34" s="40"/>
      <c r="AH34" s="40"/>
      <c r="AI34" s="40"/>
    </row>
    <row r="35" spans="1:35" s="44" customFormat="1" x14ac:dyDescent="0.2">
      <c r="A35" s="32">
        <v>148</v>
      </c>
      <c r="B35" s="32" t="s">
        <v>164</v>
      </c>
      <c r="C35" s="34" t="s">
        <v>165</v>
      </c>
      <c r="D35" s="34" t="s">
        <v>46</v>
      </c>
      <c r="E35" s="34" t="s">
        <v>162</v>
      </c>
      <c r="F35" s="34" t="s">
        <v>166</v>
      </c>
      <c r="G35" s="42" t="s">
        <v>181</v>
      </c>
      <c r="H35" s="91">
        <v>0.53344196081161499</v>
      </c>
      <c r="I35" s="30">
        <v>0.58343864130622403</v>
      </c>
      <c r="J35" s="35"/>
      <c r="K35" s="59">
        <v>60.603189999999998</v>
      </c>
      <c r="L35" s="59">
        <v>18.827179999999998</v>
      </c>
      <c r="M35" s="37"/>
      <c r="N35" s="59">
        <v>67.673459999999992</v>
      </c>
      <c r="O35" s="59">
        <v>43.455799999999996</v>
      </c>
      <c r="P35" s="37"/>
      <c r="Q35" s="59">
        <v>90.149630000000002</v>
      </c>
      <c r="R35" s="59">
        <v>89.086520000000007</v>
      </c>
      <c r="S35" s="59">
        <v>58.888600000000004</v>
      </c>
      <c r="T35" s="59">
        <v>88.129300000000001</v>
      </c>
      <c r="U35" s="59">
        <v>88.703829999999996</v>
      </c>
      <c r="V35" s="59">
        <v>63.552770000000002</v>
      </c>
      <c r="W35" s="60"/>
      <c r="X35" s="89">
        <v>14009.4130859375</v>
      </c>
      <c r="Y35" s="89">
        <v>14452.54296875</v>
      </c>
      <c r="Z35" s="89">
        <v>14899.994140625</v>
      </c>
      <c r="AA35" s="39"/>
      <c r="AB35" s="65">
        <v>2.5428520307870892</v>
      </c>
      <c r="AC35" s="39">
        <f t="shared" si="0"/>
        <v>378.8848035920401</v>
      </c>
      <c r="AD35" s="39"/>
      <c r="AE35" s="34">
        <v>10</v>
      </c>
      <c r="AF35" s="40"/>
      <c r="AG35" s="40"/>
      <c r="AH35" s="40"/>
      <c r="AI35" s="40"/>
    </row>
    <row r="36" spans="1:35" s="44" customFormat="1" x14ac:dyDescent="0.2">
      <c r="A36" s="32">
        <v>148</v>
      </c>
      <c r="B36" s="32" t="s">
        <v>164</v>
      </c>
      <c r="C36" s="34" t="s">
        <v>165</v>
      </c>
      <c r="D36" s="34" t="s">
        <v>46</v>
      </c>
      <c r="E36" s="34" t="s">
        <v>162</v>
      </c>
      <c r="F36" s="34" t="s">
        <v>166</v>
      </c>
      <c r="G36" s="42" t="s">
        <v>182</v>
      </c>
      <c r="H36" s="91">
        <v>0.53344196081161499</v>
      </c>
      <c r="I36" s="30">
        <v>0.39590000977457751</v>
      </c>
      <c r="J36" s="35"/>
      <c r="K36" s="59">
        <v>55.468689999999995</v>
      </c>
      <c r="L36" s="59">
        <v>11.90147</v>
      </c>
      <c r="M36" s="37"/>
      <c r="N36" s="59">
        <v>5.1015699999999997</v>
      </c>
      <c r="O36" s="59">
        <v>39.852559999999997</v>
      </c>
      <c r="P36" s="37"/>
      <c r="Q36" s="59">
        <v>73.378500000000003</v>
      </c>
      <c r="R36" s="59">
        <v>71.596490000000003</v>
      </c>
      <c r="S36" s="59">
        <v>61.380610000000004</v>
      </c>
      <c r="T36" s="59">
        <v>73.13655</v>
      </c>
      <c r="U36" s="59">
        <v>69.644970000000001</v>
      </c>
      <c r="V36" s="59">
        <v>26.51003</v>
      </c>
      <c r="W36" s="60"/>
      <c r="X36" s="89">
        <v>14009.4130859375</v>
      </c>
      <c r="Y36" s="89">
        <v>14452.54296875</v>
      </c>
      <c r="Z36" s="89">
        <v>14899.994140625</v>
      </c>
      <c r="AA36" s="39"/>
      <c r="AB36" s="65">
        <v>2.7886525546124568</v>
      </c>
      <c r="AC36" s="39">
        <f t="shared" si="0"/>
        <v>415.50906723964545</v>
      </c>
      <c r="AD36" s="39"/>
      <c r="AE36" s="34">
        <v>10</v>
      </c>
      <c r="AF36" s="40"/>
      <c r="AG36" s="40"/>
      <c r="AH36" s="40"/>
      <c r="AI36" s="40"/>
    </row>
    <row r="37" spans="1:35" s="44" customFormat="1" x14ac:dyDescent="0.2">
      <c r="A37" s="32">
        <v>148</v>
      </c>
      <c r="B37" s="32" t="s">
        <v>164</v>
      </c>
      <c r="C37" s="34" t="s">
        <v>165</v>
      </c>
      <c r="D37" s="34" t="s">
        <v>46</v>
      </c>
      <c r="E37" s="34" t="s">
        <v>162</v>
      </c>
      <c r="F37" s="34" t="s">
        <v>166</v>
      </c>
      <c r="G37" s="42" t="s">
        <v>183</v>
      </c>
      <c r="H37" s="91">
        <v>0.53344196081161499</v>
      </c>
      <c r="I37" s="30">
        <v>0.5437052527486822</v>
      </c>
      <c r="J37" s="35"/>
      <c r="K37" s="59">
        <v>62.75244</v>
      </c>
      <c r="L37" s="59">
        <v>31.724380000000004</v>
      </c>
      <c r="M37" s="37"/>
      <c r="N37" s="59">
        <v>30.789729999999999</v>
      </c>
      <c r="O37" s="59">
        <v>52.634150000000005</v>
      </c>
      <c r="P37" s="37"/>
      <c r="Q37" s="59">
        <v>90.152100000000004</v>
      </c>
      <c r="R37" s="59">
        <v>87.079549999999998</v>
      </c>
      <c r="S37" s="59">
        <v>59.396139999999995</v>
      </c>
      <c r="T37" s="59">
        <v>89.246899999999997</v>
      </c>
      <c r="U37" s="59">
        <v>89.104280000000003</v>
      </c>
      <c r="V37" s="59">
        <v>29.988369999999996</v>
      </c>
      <c r="W37" s="60"/>
      <c r="X37" s="89">
        <v>14009.4130859375</v>
      </c>
      <c r="Y37" s="89">
        <v>14452.54296875</v>
      </c>
      <c r="Z37" s="89">
        <v>14899.994140625</v>
      </c>
      <c r="AA37" s="39"/>
      <c r="AB37" s="65">
        <v>5.2084359602129755</v>
      </c>
      <c r="AC37" s="39">
        <f t="shared" si="0"/>
        <v>776.05665288993873</v>
      </c>
      <c r="AD37" s="39"/>
      <c r="AE37" s="34">
        <v>10</v>
      </c>
      <c r="AF37" s="40"/>
      <c r="AG37" s="40"/>
      <c r="AH37" s="40"/>
      <c r="AI37" s="40"/>
    </row>
    <row r="38" spans="1:35" s="44" customFormat="1" x14ac:dyDescent="0.2">
      <c r="A38" s="32">
        <v>148</v>
      </c>
      <c r="B38" s="32" t="s">
        <v>164</v>
      </c>
      <c r="C38" s="34" t="s">
        <v>165</v>
      </c>
      <c r="D38" s="34" t="s">
        <v>46</v>
      </c>
      <c r="E38" s="34" t="s">
        <v>162</v>
      </c>
      <c r="F38" s="34" t="s">
        <v>166</v>
      </c>
      <c r="G38" s="42" t="s">
        <v>184</v>
      </c>
      <c r="H38" s="91">
        <v>0.53344196081161499</v>
      </c>
      <c r="I38" s="30">
        <v>0.46938233378307487</v>
      </c>
      <c r="J38" s="35"/>
      <c r="K38" s="59">
        <v>53.383809999999997</v>
      </c>
      <c r="L38" s="59">
        <v>20.365600000000001</v>
      </c>
      <c r="M38" s="37"/>
      <c r="N38" s="59">
        <v>30.430059999999997</v>
      </c>
      <c r="O38" s="59">
        <v>35.822140000000005</v>
      </c>
      <c r="P38" s="37"/>
      <c r="Q38" s="59">
        <v>78.044670000000011</v>
      </c>
      <c r="R38" s="59">
        <v>77.054590000000005</v>
      </c>
      <c r="S38" s="59">
        <v>64.438270000000003</v>
      </c>
      <c r="T38" s="59">
        <v>78.668499999999995</v>
      </c>
      <c r="U38" s="59">
        <v>77.766390000000001</v>
      </c>
      <c r="V38" s="59">
        <v>48.910940000000004</v>
      </c>
      <c r="W38" s="60"/>
      <c r="X38" s="89">
        <v>14009.4130859375</v>
      </c>
      <c r="Y38" s="89">
        <v>14452.54296875</v>
      </c>
      <c r="Z38" s="89">
        <v>14899.994140625</v>
      </c>
      <c r="AA38" s="39"/>
      <c r="AB38" s="65">
        <v>2.0967887214017948</v>
      </c>
      <c r="AC38" s="39">
        <f t="shared" si="0"/>
        <v>312.42139663015325</v>
      </c>
      <c r="AD38" s="39"/>
      <c r="AE38" s="34">
        <v>10</v>
      </c>
      <c r="AF38" s="40"/>
      <c r="AG38" s="40"/>
      <c r="AH38" s="40"/>
      <c r="AI38" s="40"/>
    </row>
    <row r="39" spans="1:35" s="44" customFormat="1" x14ac:dyDescent="0.2">
      <c r="A39" s="32">
        <v>148</v>
      </c>
      <c r="B39" s="32" t="s">
        <v>164</v>
      </c>
      <c r="C39" s="34" t="s">
        <v>165</v>
      </c>
      <c r="D39" s="34" t="s">
        <v>46</v>
      </c>
      <c r="E39" s="34" t="s">
        <v>162</v>
      </c>
      <c r="F39" s="34" t="s">
        <v>166</v>
      </c>
      <c r="G39" s="42" t="s">
        <v>185</v>
      </c>
      <c r="H39" s="91">
        <v>0.53344196081161499</v>
      </c>
      <c r="I39" s="30">
        <v>0.43029284164930409</v>
      </c>
      <c r="J39" s="35"/>
      <c r="K39" s="59">
        <v>39.270600000000002</v>
      </c>
      <c r="L39" s="59">
        <v>20.886750000000003</v>
      </c>
      <c r="M39" s="37"/>
      <c r="N39" s="59">
        <v>35.146470000000001</v>
      </c>
      <c r="O39" s="59">
        <v>29.827340000000003</v>
      </c>
      <c r="P39" s="37"/>
      <c r="Q39" s="59">
        <v>75.652299999999997</v>
      </c>
      <c r="R39" s="59">
        <v>74.220979999999997</v>
      </c>
      <c r="S39" s="59">
        <v>59.765570000000004</v>
      </c>
      <c r="T39" s="59">
        <v>75.082970000000003</v>
      </c>
      <c r="U39" s="59">
        <v>74.767119999999991</v>
      </c>
      <c r="V39" s="59">
        <v>39.644669999999998</v>
      </c>
      <c r="W39" s="60"/>
      <c r="X39" s="89">
        <v>14009.4130859375</v>
      </c>
      <c r="Y39" s="89">
        <v>14452.54296875</v>
      </c>
      <c r="Z39" s="89">
        <v>14899.994140625</v>
      </c>
      <c r="AA39" s="39"/>
      <c r="AB39" s="65">
        <v>31.123004582055273</v>
      </c>
      <c r="AC39" s="39">
        <f t="shared" si="0"/>
        <v>4637.325859112686</v>
      </c>
      <c r="AD39" s="39"/>
      <c r="AE39" s="34">
        <v>10</v>
      </c>
      <c r="AF39" s="40"/>
      <c r="AG39" s="40"/>
      <c r="AH39" s="40"/>
      <c r="AI39" s="40"/>
    </row>
    <row r="40" spans="1:35" s="44" customFormat="1" x14ac:dyDescent="0.2">
      <c r="A40" s="32">
        <v>148</v>
      </c>
      <c r="B40" s="32" t="s">
        <v>164</v>
      </c>
      <c r="C40" s="34" t="s">
        <v>165</v>
      </c>
      <c r="D40" s="34" t="s">
        <v>46</v>
      </c>
      <c r="E40" s="34" t="s">
        <v>162</v>
      </c>
      <c r="F40" s="34" t="s">
        <v>166</v>
      </c>
      <c r="G40" s="42" t="s">
        <v>175</v>
      </c>
      <c r="H40" s="91">
        <v>0.53344196081161499</v>
      </c>
      <c r="I40" s="30">
        <v>0.61175148359705567</v>
      </c>
      <c r="J40" s="35"/>
      <c r="K40" s="59">
        <v>66.239159999999998</v>
      </c>
      <c r="L40" s="59">
        <v>25.149880000000003</v>
      </c>
      <c r="M40" s="37"/>
      <c r="N40" s="59">
        <v>76.229169999999996</v>
      </c>
      <c r="O40" s="59">
        <v>58.982869999999998</v>
      </c>
      <c r="P40" s="37"/>
      <c r="Q40" s="59">
        <v>89.908609999999996</v>
      </c>
      <c r="R40" s="59">
        <v>83.112769999999998</v>
      </c>
      <c r="S40" s="59">
        <v>48.665140000000001</v>
      </c>
      <c r="T40" s="59">
        <v>81.373469999999998</v>
      </c>
      <c r="U40" s="59">
        <v>81.102019999999996</v>
      </c>
      <c r="V40" s="59">
        <v>37.187440000000002</v>
      </c>
      <c r="W40" s="60"/>
      <c r="X40" s="89">
        <v>14009.4130859375</v>
      </c>
      <c r="Y40" s="89">
        <v>14452.54296875</v>
      </c>
      <c r="Z40" s="89">
        <v>14899.994140625</v>
      </c>
      <c r="AA40" s="39"/>
      <c r="AB40" s="65">
        <v>1.7350988214844438</v>
      </c>
      <c r="AC40" s="39">
        <f t="shared" si="0"/>
        <v>258.52962273523559</v>
      </c>
      <c r="AD40" s="39"/>
      <c r="AE40" s="34">
        <v>10</v>
      </c>
      <c r="AF40" s="40"/>
      <c r="AG40" s="40"/>
      <c r="AH40" s="40"/>
      <c r="AI40" s="40"/>
    </row>
    <row r="41" spans="1:35" s="44" customFormat="1" x14ac:dyDescent="0.2">
      <c r="A41" s="32">
        <v>148</v>
      </c>
      <c r="B41" s="32" t="s">
        <v>164</v>
      </c>
      <c r="C41" s="34" t="s">
        <v>165</v>
      </c>
      <c r="D41" s="34" t="s">
        <v>46</v>
      </c>
      <c r="E41" s="34" t="s">
        <v>162</v>
      </c>
      <c r="F41" s="34" t="s">
        <v>166</v>
      </c>
      <c r="G41" s="42" t="s">
        <v>176</v>
      </c>
      <c r="H41" s="91">
        <v>0.53344196081161499</v>
      </c>
      <c r="I41" s="30">
        <v>0.70012162882080864</v>
      </c>
      <c r="J41" s="35"/>
      <c r="K41" s="59">
        <v>61.225580000000001</v>
      </c>
      <c r="L41" s="59">
        <v>11.613999999999999</v>
      </c>
      <c r="M41" s="37"/>
      <c r="N41" s="59">
        <v>91.915679999999995</v>
      </c>
      <c r="O41" s="59">
        <v>67.142480000000006</v>
      </c>
      <c r="P41" s="37"/>
      <c r="Q41" s="59">
        <v>98.564520000000002</v>
      </c>
      <c r="R41" s="59">
        <v>95.544939999999997</v>
      </c>
      <c r="S41" s="59">
        <v>94.164060000000006</v>
      </c>
      <c r="T41" s="59">
        <v>98.502579999999995</v>
      </c>
      <c r="U41" s="59">
        <v>96.551469999999995</v>
      </c>
      <c r="V41" s="59">
        <v>81.198099999999997</v>
      </c>
      <c r="W41" s="60"/>
      <c r="X41" s="89">
        <v>14009.4130859375</v>
      </c>
      <c r="Y41" s="89">
        <v>14452.54296875</v>
      </c>
      <c r="Z41" s="89">
        <v>14899.994140625</v>
      </c>
      <c r="AA41" s="39"/>
      <c r="AB41" s="65">
        <v>1.1609028030066229</v>
      </c>
      <c r="AC41" s="39">
        <f t="shared" si="0"/>
        <v>172.97444962633818</v>
      </c>
      <c r="AD41" s="39"/>
      <c r="AE41" s="34">
        <v>10</v>
      </c>
      <c r="AF41" s="40"/>
      <c r="AG41" s="40"/>
      <c r="AH41" s="40"/>
      <c r="AI41" s="40"/>
    </row>
    <row r="42" spans="1:35" s="44" customFormat="1" x14ac:dyDescent="0.2">
      <c r="A42" s="32">
        <v>148</v>
      </c>
      <c r="B42" s="32" t="s">
        <v>164</v>
      </c>
      <c r="C42" s="34" t="s">
        <v>165</v>
      </c>
      <c r="D42" s="34" t="s">
        <v>46</v>
      </c>
      <c r="E42" s="34" t="s">
        <v>162</v>
      </c>
      <c r="F42" s="34" t="s">
        <v>166</v>
      </c>
      <c r="G42" s="42" t="s">
        <v>186</v>
      </c>
      <c r="H42" s="91">
        <v>0.53344196081161499</v>
      </c>
      <c r="I42" s="30">
        <v>0.392860322803262</v>
      </c>
      <c r="J42" s="35"/>
      <c r="K42" s="59">
        <v>31.351400000000002</v>
      </c>
      <c r="L42" s="59">
        <v>21.746220000000001</v>
      </c>
      <c r="M42" s="37"/>
      <c r="N42" s="59">
        <v>25.887719999999998</v>
      </c>
      <c r="O42" s="59">
        <v>27.57272</v>
      </c>
      <c r="P42" s="37"/>
      <c r="Q42" s="59">
        <v>72.373400000000004</v>
      </c>
      <c r="R42" s="59">
        <v>70.075029999999998</v>
      </c>
      <c r="S42" s="59">
        <v>54.302569999999996</v>
      </c>
      <c r="T42" s="59">
        <v>73.197550000000007</v>
      </c>
      <c r="U42" s="59">
        <v>72.300150000000002</v>
      </c>
      <c r="V42" s="59">
        <v>45.225680000000004</v>
      </c>
      <c r="W42" s="60"/>
      <c r="X42" s="89">
        <v>14009.4130859375</v>
      </c>
      <c r="Y42" s="89">
        <v>14452.54296875</v>
      </c>
      <c r="Z42" s="89">
        <v>14899.994140625</v>
      </c>
      <c r="AA42" s="39"/>
      <c r="AB42" s="65">
        <v>1.8931089915754884</v>
      </c>
      <c r="AC42" s="39">
        <f t="shared" ref="AC42:AC73" si="1">Z42*(AB42/100)</f>
        <v>282.07312882039281</v>
      </c>
      <c r="AD42" s="39"/>
      <c r="AE42" s="34">
        <v>10</v>
      </c>
      <c r="AF42" s="40"/>
      <c r="AG42" s="40"/>
      <c r="AH42" s="40"/>
      <c r="AI42" s="40"/>
    </row>
    <row r="43" spans="1:35" s="44" customFormat="1" x14ac:dyDescent="0.2">
      <c r="A43" s="32">
        <v>148</v>
      </c>
      <c r="B43" s="32" t="s">
        <v>164</v>
      </c>
      <c r="C43" s="34" t="s">
        <v>165</v>
      </c>
      <c r="D43" s="34" t="s">
        <v>46</v>
      </c>
      <c r="E43" s="34" t="s">
        <v>162</v>
      </c>
      <c r="F43" s="34" t="s">
        <v>166</v>
      </c>
      <c r="G43" s="42" t="s">
        <v>177</v>
      </c>
      <c r="H43" s="91">
        <v>0.53344196081161499</v>
      </c>
      <c r="I43" s="30">
        <v>0.45601222966571509</v>
      </c>
      <c r="J43" s="35"/>
      <c r="K43" s="59">
        <v>50.153630000000007</v>
      </c>
      <c r="L43" s="59">
        <v>21.232419999999998</v>
      </c>
      <c r="M43" s="37"/>
      <c r="N43" s="59">
        <v>24.686859999999999</v>
      </c>
      <c r="O43" s="59">
        <v>43.152499999999996</v>
      </c>
      <c r="P43" s="37"/>
      <c r="Q43" s="59">
        <v>78.15795</v>
      </c>
      <c r="R43" s="59">
        <v>76.447609999999997</v>
      </c>
      <c r="S43" s="59">
        <v>65.690420000000003</v>
      </c>
      <c r="T43" s="59">
        <v>78.123400000000004</v>
      </c>
      <c r="U43" s="59">
        <v>78.022630000000007</v>
      </c>
      <c r="V43" s="59">
        <v>26.703769999999999</v>
      </c>
      <c r="W43" s="60"/>
      <c r="X43" s="89">
        <v>14009.4130859375</v>
      </c>
      <c r="Y43" s="89">
        <v>14452.54296875</v>
      </c>
      <c r="Z43" s="89">
        <v>14899.994140625</v>
      </c>
      <c r="AA43" s="39"/>
      <c r="AB43" s="65">
        <v>3.9314605274870122</v>
      </c>
      <c r="AC43" s="39">
        <f t="shared" si="1"/>
        <v>585.78738823654953</v>
      </c>
      <c r="AD43" s="39"/>
      <c r="AE43" s="34">
        <v>10</v>
      </c>
      <c r="AF43" s="40"/>
      <c r="AG43" s="40"/>
      <c r="AH43" s="40"/>
      <c r="AI43" s="40"/>
    </row>
    <row r="44" spans="1:35" s="44" customFormat="1" x14ac:dyDescent="0.2">
      <c r="A44" s="32">
        <v>148</v>
      </c>
      <c r="B44" s="32" t="s">
        <v>164</v>
      </c>
      <c r="C44" s="34" t="s">
        <v>165</v>
      </c>
      <c r="D44" s="34" t="s">
        <v>46</v>
      </c>
      <c r="E44" s="34" t="s">
        <v>162</v>
      </c>
      <c r="F44" s="34" t="s">
        <v>166</v>
      </c>
      <c r="G44" s="42" t="s">
        <v>178</v>
      </c>
      <c r="H44" s="91">
        <v>0.53344196081161499</v>
      </c>
      <c r="I44" s="30">
        <v>0.71327043192488915</v>
      </c>
      <c r="J44" s="35"/>
      <c r="K44" s="59">
        <v>59.408050000000003</v>
      </c>
      <c r="L44" s="59">
        <v>23.37866</v>
      </c>
      <c r="M44" s="37"/>
      <c r="N44" s="59">
        <v>85.939300000000003</v>
      </c>
      <c r="O44" s="59">
        <v>69.203590000000005</v>
      </c>
      <c r="P44" s="37"/>
      <c r="Q44" s="59">
        <v>99.203530000000001</v>
      </c>
      <c r="R44" s="59">
        <v>100</v>
      </c>
      <c r="S44" s="59">
        <v>93.583680000000001</v>
      </c>
      <c r="T44" s="59">
        <v>97.585509999999999</v>
      </c>
      <c r="U44" s="59">
        <v>98.381979999999999</v>
      </c>
      <c r="V44" s="59">
        <v>81.343260000000001</v>
      </c>
      <c r="W44" s="60"/>
      <c r="X44" s="89">
        <v>14009.4130859375</v>
      </c>
      <c r="Y44" s="89">
        <v>14452.54296875</v>
      </c>
      <c r="Z44" s="89">
        <v>14899.994140625</v>
      </c>
      <c r="AA44" s="39"/>
      <c r="AB44" s="65">
        <v>0.70563107411798787</v>
      </c>
      <c r="AC44" s="39">
        <f t="shared" si="1"/>
        <v>105.13898869800944</v>
      </c>
      <c r="AD44" s="39"/>
      <c r="AE44" s="34">
        <v>10</v>
      </c>
      <c r="AF44" s="40"/>
      <c r="AG44" s="40"/>
      <c r="AH44" s="40"/>
      <c r="AI44" s="40"/>
    </row>
    <row r="45" spans="1:35" s="44" customFormat="1" x14ac:dyDescent="0.2">
      <c r="A45" s="32">
        <v>148</v>
      </c>
      <c r="B45" s="32" t="s">
        <v>164</v>
      </c>
      <c r="C45" s="34" t="s">
        <v>165</v>
      </c>
      <c r="D45" s="34" t="s">
        <v>46</v>
      </c>
      <c r="E45" s="34" t="s">
        <v>162</v>
      </c>
      <c r="F45" s="34" t="s">
        <v>166</v>
      </c>
      <c r="G45" s="42" t="s">
        <v>179</v>
      </c>
      <c r="H45" s="91">
        <v>0.53344196081161499</v>
      </c>
      <c r="I45" s="30">
        <v>0.50705291899132399</v>
      </c>
      <c r="J45" s="35"/>
      <c r="K45" s="59">
        <v>60.482950000000002</v>
      </c>
      <c r="L45" s="59">
        <v>37.95487</v>
      </c>
      <c r="M45" s="37"/>
      <c r="N45" s="59">
        <v>14.991899999999999</v>
      </c>
      <c r="O45" s="59">
        <v>38.703249999999997</v>
      </c>
      <c r="P45" s="37"/>
      <c r="Q45" s="59">
        <v>85.580219999999997</v>
      </c>
      <c r="R45" s="59">
        <v>81.796400000000006</v>
      </c>
      <c r="S45" s="59">
        <v>79.016660000000002</v>
      </c>
      <c r="T45" s="59">
        <v>85.580219999999997</v>
      </c>
      <c r="U45" s="59">
        <v>84.577919999999992</v>
      </c>
      <c r="V45" s="59">
        <v>39.744909999999997</v>
      </c>
      <c r="W45" s="60"/>
      <c r="X45" s="89">
        <v>14009.4130859375</v>
      </c>
      <c r="Y45" s="89">
        <v>14452.54296875</v>
      </c>
      <c r="Z45" s="89">
        <v>14899.994140625</v>
      </c>
      <c r="AA45" s="39"/>
      <c r="AB45" s="65">
        <v>1.3598551400531784</v>
      </c>
      <c r="AC45" s="39">
        <f t="shared" si="1"/>
        <v>202.61833618891146</v>
      </c>
      <c r="AD45" s="39"/>
      <c r="AE45" s="34">
        <v>10</v>
      </c>
      <c r="AF45" s="40"/>
      <c r="AG45" s="40"/>
      <c r="AH45" s="40"/>
      <c r="AI45" s="40"/>
    </row>
    <row r="46" spans="1:35" s="44" customFormat="1" x14ac:dyDescent="0.2">
      <c r="A46" s="32">
        <v>148</v>
      </c>
      <c r="B46" s="32" t="s">
        <v>164</v>
      </c>
      <c r="C46" s="34" t="s">
        <v>165</v>
      </c>
      <c r="D46" s="34" t="s">
        <v>46</v>
      </c>
      <c r="E46" s="34" t="s">
        <v>162</v>
      </c>
      <c r="F46" s="34" t="s">
        <v>166</v>
      </c>
      <c r="G46" s="42" t="s">
        <v>187</v>
      </c>
      <c r="H46" s="91">
        <v>0.53344196081161499</v>
      </c>
      <c r="I46" s="30">
        <v>0.51708599190759508</v>
      </c>
      <c r="J46" s="35"/>
      <c r="K46" s="59">
        <v>54.732619999999997</v>
      </c>
      <c r="L46" s="59">
        <v>20.3596</v>
      </c>
      <c r="M46" s="37"/>
      <c r="N46" s="59">
        <v>53.320610000000002</v>
      </c>
      <c r="O46" s="59">
        <v>41.074860000000001</v>
      </c>
      <c r="P46" s="37"/>
      <c r="Q46" s="59">
        <v>84.239900000000006</v>
      </c>
      <c r="R46" s="59">
        <v>81.464479999999995</v>
      </c>
      <c r="S46" s="59">
        <v>54.752420000000001</v>
      </c>
      <c r="T46" s="59">
        <v>81.108990000000006</v>
      </c>
      <c r="U46" s="59">
        <v>78.75873</v>
      </c>
      <c r="V46" s="59">
        <v>41.967210000000001</v>
      </c>
      <c r="W46" s="60"/>
      <c r="X46" s="89">
        <v>14009.4130859375</v>
      </c>
      <c r="Y46" s="89">
        <v>14452.54296875</v>
      </c>
      <c r="Z46" s="89">
        <v>14899.994140625</v>
      </c>
      <c r="AA46" s="39"/>
      <c r="AB46" s="65">
        <v>3.170553902135957</v>
      </c>
      <c r="AC46" s="39">
        <f t="shared" si="1"/>
        <v>472.41234564361491</v>
      </c>
      <c r="AD46" s="39"/>
      <c r="AE46" s="34">
        <v>10</v>
      </c>
      <c r="AF46" s="40"/>
      <c r="AG46" s="40"/>
      <c r="AH46" s="40"/>
      <c r="AI46" s="40"/>
    </row>
    <row r="47" spans="1:35" s="44" customFormat="1" x14ac:dyDescent="0.2">
      <c r="A47" s="32">
        <v>148</v>
      </c>
      <c r="B47" s="32" t="s">
        <v>164</v>
      </c>
      <c r="C47" s="34" t="s">
        <v>165</v>
      </c>
      <c r="D47" s="34" t="s">
        <v>46</v>
      </c>
      <c r="E47" s="34" t="s">
        <v>162</v>
      </c>
      <c r="F47" s="34" t="s">
        <v>166</v>
      </c>
      <c r="G47" s="42" t="s">
        <v>188</v>
      </c>
      <c r="H47" s="91">
        <v>0.53344196081161499</v>
      </c>
      <c r="I47" s="30">
        <v>0.4286443184309579</v>
      </c>
      <c r="J47" s="35"/>
      <c r="K47" s="59">
        <v>49.292839999999998</v>
      </c>
      <c r="L47" s="59">
        <v>17.156270000000003</v>
      </c>
      <c r="M47" s="37"/>
      <c r="N47" s="59">
        <v>50.42521</v>
      </c>
      <c r="O47" s="59">
        <v>38.181870000000004</v>
      </c>
      <c r="P47" s="37"/>
      <c r="Q47" s="59">
        <v>66.595559999999992</v>
      </c>
      <c r="R47" s="59">
        <v>61.975340000000003</v>
      </c>
      <c r="S47" s="59">
        <v>37.139519999999997</v>
      </c>
      <c r="T47" s="59">
        <v>58.393519999999995</v>
      </c>
      <c r="U47" s="59">
        <v>64.24682</v>
      </c>
      <c r="V47" s="59">
        <v>18.040469999999999</v>
      </c>
      <c r="W47" s="60"/>
      <c r="X47" s="89">
        <v>14009.4130859375</v>
      </c>
      <c r="Y47" s="89">
        <v>14452.54296875</v>
      </c>
      <c r="Z47" s="89">
        <v>14899.994140625</v>
      </c>
      <c r="AA47" s="39"/>
      <c r="AB47" s="65">
        <v>0.67220589232034333</v>
      </c>
      <c r="AC47" s="39">
        <f t="shared" si="1"/>
        <v>100.15863856866716</v>
      </c>
      <c r="AD47" s="39"/>
      <c r="AE47" s="34">
        <v>10</v>
      </c>
      <c r="AF47" s="40"/>
      <c r="AG47" s="40"/>
      <c r="AH47" s="40"/>
      <c r="AI47" s="40"/>
    </row>
    <row r="48" spans="1:35" s="44" customFormat="1" x14ac:dyDescent="0.2">
      <c r="A48" s="32">
        <v>148</v>
      </c>
      <c r="B48" s="32" t="s">
        <v>164</v>
      </c>
      <c r="C48" s="34" t="s">
        <v>165</v>
      </c>
      <c r="D48" s="34" t="s">
        <v>46</v>
      </c>
      <c r="E48" s="34" t="s">
        <v>162</v>
      </c>
      <c r="F48" s="34" t="s">
        <v>166</v>
      </c>
      <c r="G48" s="42" t="s">
        <v>180</v>
      </c>
      <c r="H48" s="91">
        <v>0.53344196081161499</v>
      </c>
      <c r="I48" s="30">
        <v>0.36218867775176422</v>
      </c>
      <c r="J48" s="35"/>
      <c r="K48" s="59">
        <v>40.904769999999999</v>
      </c>
      <c r="L48" s="59">
        <v>14.90231</v>
      </c>
      <c r="M48" s="37"/>
      <c r="N48" s="59">
        <v>32.657330000000002</v>
      </c>
      <c r="O48" s="59">
        <v>34.708840000000002</v>
      </c>
      <c r="P48" s="37"/>
      <c r="Q48" s="59">
        <v>60.021210000000004</v>
      </c>
      <c r="R48" s="59">
        <v>50.963879999999996</v>
      </c>
      <c r="S48" s="59">
        <v>38.072789999999998</v>
      </c>
      <c r="T48" s="59">
        <v>50.737960000000001</v>
      </c>
      <c r="U48" s="59">
        <v>54.537630000000007</v>
      </c>
      <c r="V48" s="59">
        <v>28.086379999999998</v>
      </c>
      <c r="W48" s="60"/>
      <c r="X48" s="89">
        <v>14009.4130859375</v>
      </c>
      <c r="Y48" s="89">
        <v>14452.54296875</v>
      </c>
      <c r="Z48" s="89">
        <v>14899.994140625</v>
      </c>
      <c r="AA48" s="39"/>
      <c r="AB48" s="65">
        <v>0.36664198073647647</v>
      </c>
      <c r="AC48" s="39">
        <f t="shared" si="1"/>
        <v>54.629633646806433</v>
      </c>
      <c r="AD48" s="39"/>
      <c r="AE48" s="34">
        <v>10</v>
      </c>
      <c r="AF48" s="40"/>
      <c r="AG48" s="40"/>
      <c r="AH48" s="40"/>
      <c r="AI48" s="40"/>
    </row>
    <row r="49" spans="1:35" s="44" customFormat="1" x14ac:dyDescent="0.2">
      <c r="A49" s="32">
        <v>384</v>
      </c>
      <c r="B49" s="32" t="s">
        <v>48</v>
      </c>
      <c r="C49" s="34" t="s">
        <v>49</v>
      </c>
      <c r="D49" s="34" t="s">
        <v>46</v>
      </c>
      <c r="E49" s="34" t="s">
        <v>41</v>
      </c>
      <c r="F49" s="34" t="s">
        <v>45</v>
      </c>
      <c r="G49" s="41" t="s">
        <v>85</v>
      </c>
      <c r="H49" s="91">
        <v>0.23587100207805634</v>
      </c>
      <c r="I49" s="62">
        <v>0.15764658451596253</v>
      </c>
      <c r="J49" s="35"/>
      <c r="K49" s="59">
        <v>14.316938</v>
      </c>
      <c r="L49" s="59">
        <v>4.2795642000000003</v>
      </c>
      <c r="M49" s="37"/>
      <c r="N49" s="59">
        <v>19.599961</v>
      </c>
      <c r="O49" s="59">
        <v>15.451275000000001</v>
      </c>
      <c r="P49" s="37"/>
      <c r="Q49" s="59">
        <v>30.967500999999999</v>
      </c>
      <c r="R49" s="59">
        <v>28.471910999999999</v>
      </c>
      <c r="S49" s="59">
        <v>16.639551999999998</v>
      </c>
      <c r="T49" s="59">
        <v>21.119909</v>
      </c>
      <c r="U49" s="59">
        <v>16.714175000000001</v>
      </c>
      <c r="V49" s="59">
        <v>8.9075897000000008</v>
      </c>
      <c r="W49" s="37"/>
      <c r="X49" s="89">
        <v>23695.919921875</v>
      </c>
      <c r="Y49" s="89">
        <v>23695.919921875</v>
      </c>
      <c r="Z49" s="89">
        <v>24294.75</v>
      </c>
      <c r="AA49" s="39"/>
      <c r="AB49" s="63">
        <v>28.810030061130032</v>
      </c>
      <c r="AC49" s="39">
        <f t="shared" si="1"/>
        <v>6999.3247782763883</v>
      </c>
      <c r="AD49" s="39"/>
      <c r="AE49" s="34">
        <v>10</v>
      </c>
      <c r="AF49" s="40"/>
      <c r="AG49" s="40"/>
      <c r="AH49" s="40"/>
      <c r="AI49" s="40"/>
    </row>
    <row r="50" spans="1:35" s="44" customFormat="1" x14ac:dyDescent="0.2">
      <c r="A50" s="32">
        <v>384</v>
      </c>
      <c r="B50" s="32" t="s">
        <v>48</v>
      </c>
      <c r="C50" s="34" t="s">
        <v>49</v>
      </c>
      <c r="D50" s="34" t="s">
        <v>46</v>
      </c>
      <c r="E50" s="34" t="s">
        <v>41</v>
      </c>
      <c r="F50" s="34" t="s">
        <v>45</v>
      </c>
      <c r="G50" s="41" t="s">
        <v>86</v>
      </c>
      <c r="H50" s="91">
        <v>0.23587100207805634</v>
      </c>
      <c r="I50" s="62">
        <v>0.1580111656409085</v>
      </c>
      <c r="J50" s="35"/>
      <c r="K50" s="59">
        <v>17.281393999999999</v>
      </c>
      <c r="L50" s="59">
        <v>5.3983419000000001</v>
      </c>
      <c r="M50" s="37"/>
      <c r="N50" s="59">
        <v>14.162845000000001</v>
      </c>
      <c r="O50" s="59">
        <v>11.339327000000001</v>
      </c>
      <c r="P50" s="37"/>
      <c r="Q50" s="59">
        <v>31.334289999999999</v>
      </c>
      <c r="R50" s="59">
        <v>30.641366000000001</v>
      </c>
      <c r="S50" s="59">
        <v>18.63222</v>
      </c>
      <c r="T50" s="59">
        <v>24.323115999999999</v>
      </c>
      <c r="U50" s="59">
        <v>19.677202000000001</v>
      </c>
      <c r="V50" s="59">
        <v>15.26618</v>
      </c>
      <c r="W50" s="37"/>
      <c r="X50" s="39">
        <v>23695.919000000002</v>
      </c>
      <c r="Y50" s="89">
        <v>23695.919921875</v>
      </c>
      <c r="Z50" s="89">
        <v>24294.75</v>
      </c>
      <c r="AA50" s="39"/>
      <c r="AB50" s="63">
        <v>9.0923471568183363</v>
      </c>
      <c r="AC50" s="39">
        <f t="shared" si="1"/>
        <v>2208.963010881123</v>
      </c>
      <c r="AD50" s="39"/>
      <c r="AE50" s="34">
        <v>10</v>
      </c>
      <c r="AF50" s="40"/>
      <c r="AG50" s="40"/>
      <c r="AH50" s="40"/>
      <c r="AI50" s="40"/>
    </row>
    <row r="51" spans="1:35" s="44" customFormat="1" x14ac:dyDescent="0.2">
      <c r="A51" s="32">
        <v>384</v>
      </c>
      <c r="B51" s="32" t="s">
        <v>48</v>
      </c>
      <c r="C51" s="34" t="s">
        <v>49</v>
      </c>
      <c r="D51" s="34" t="s">
        <v>46</v>
      </c>
      <c r="E51" s="34" t="s">
        <v>41</v>
      </c>
      <c r="F51" s="34" t="s">
        <v>45</v>
      </c>
      <c r="G51" s="41" t="s">
        <v>87</v>
      </c>
      <c r="H51" s="91">
        <v>0.23587100207805634</v>
      </c>
      <c r="I51" s="62">
        <v>0.26202494458337833</v>
      </c>
      <c r="J51" s="35"/>
      <c r="K51" s="59">
        <v>25.978907</v>
      </c>
      <c r="L51" s="59">
        <v>6.3676509000000001</v>
      </c>
      <c r="M51" s="37"/>
      <c r="N51" s="59">
        <v>25.067740000000001</v>
      </c>
      <c r="O51" s="59">
        <v>28.761610000000001</v>
      </c>
      <c r="P51" s="37"/>
      <c r="Q51" s="59">
        <v>50.264578</v>
      </c>
      <c r="R51" s="59">
        <v>46.706592999999998</v>
      </c>
      <c r="S51" s="59">
        <v>25.281856999999999</v>
      </c>
      <c r="T51" s="59">
        <v>39.12323</v>
      </c>
      <c r="U51" s="59">
        <v>29.801100000000002</v>
      </c>
      <c r="V51" s="59">
        <v>21.939817000000001</v>
      </c>
      <c r="W51" s="37"/>
      <c r="X51" s="39">
        <v>23695.919000000002</v>
      </c>
      <c r="Y51" s="89">
        <v>23695.919921875</v>
      </c>
      <c r="Z51" s="89">
        <v>24294.75</v>
      </c>
      <c r="AA51" s="39"/>
      <c r="AB51" s="63">
        <v>7.2158534542975508</v>
      </c>
      <c r="AC51" s="39">
        <f t="shared" si="1"/>
        <v>1753.0735570879542</v>
      </c>
      <c r="AD51" s="39"/>
      <c r="AE51" s="34">
        <v>10</v>
      </c>
      <c r="AF51" s="40"/>
      <c r="AG51" s="40"/>
      <c r="AH51" s="40"/>
      <c r="AI51" s="40"/>
    </row>
    <row r="52" spans="1:35" s="44" customFormat="1" x14ac:dyDescent="0.2">
      <c r="A52" s="32">
        <v>384</v>
      </c>
      <c r="B52" s="32" t="s">
        <v>48</v>
      </c>
      <c r="C52" s="34" t="s">
        <v>49</v>
      </c>
      <c r="D52" s="34" t="s">
        <v>46</v>
      </c>
      <c r="E52" s="34" t="s">
        <v>41</v>
      </c>
      <c r="F52" s="34" t="s">
        <v>45</v>
      </c>
      <c r="G52" s="41" t="s">
        <v>88</v>
      </c>
      <c r="H52" s="91">
        <v>0.23587100207805634</v>
      </c>
      <c r="I52" s="62">
        <v>0.20837249965454008</v>
      </c>
      <c r="J52" s="35"/>
      <c r="K52" s="59">
        <v>18.486939</v>
      </c>
      <c r="L52" s="59">
        <v>8.9225574000000005</v>
      </c>
      <c r="M52" s="37"/>
      <c r="N52" s="59">
        <v>29.974744999999999</v>
      </c>
      <c r="O52" s="59">
        <v>25.911593</v>
      </c>
      <c r="P52" s="37"/>
      <c r="Q52" s="59">
        <v>38.121924</v>
      </c>
      <c r="R52" s="59">
        <v>34.460346000000001</v>
      </c>
      <c r="S52" s="59">
        <v>15.137874</v>
      </c>
      <c r="T52" s="59">
        <v>15.583348000000001</v>
      </c>
      <c r="U52" s="59">
        <v>15.784108</v>
      </c>
      <c r="V52" s="59">
        <v>6.0953964999999997</v>
      </c>
      <c r="W52" s="37"/>
      <c r="X52" s="39">
        <v>23695.919000000002</v>
      </c>
      <c r="Y52" s="89">
        <v>23695.919921875</v>
      </c>
      <c r="Z52" s="89">
        <v>24294.75</v>
      </c>
      <c r="AA52" s="39"/>
      <c r="AB52" s="63">
        <v>16.018760255327578</v>
      </c>
      <c r="AC52" s="39">
        <f t="shared" si="1"/>
        <v>3891.7177571311963</v>
      </c>
      <c r="AD52" s="39"/>
      <c r="AE52" s="34">
        <v>10</v>
      </c>
      <c r="AF52" s="40"/>
      <c r="AG52" s="40"/>
      <c r="AH52" s="40"/>
      <c r="AI52" s="40"/>
    </row>
    <row r="53" spans="1:35" s="44" customFormat="1" x14ac:dyDescent="0.2">
      <c r="A53" s="32">
        <v>384</v>
      </c>
      <c r="B53" s="32" t="s">
        <v>48</v>
      </c>
      <c r="C53" s="34" t="s">
        <v>49</v>
      </c>
      <c r="D53" s="34" t="s">
        <v>46</v>
      </c>
      <c r="E53" s="34" t="s">
        <v>41</v>
      </c>
      <c r="F53" s="34" t="s">
        <v>45</v>
      </c>
      <c r="G53" s="41" t="s">
        <v>89</v>
      </c>
      <c r="H53" s="91">
        <v>0.23587100207805634</v>
      </c>
      <c r="I53" s="62">
        <v>0.32674138025057664</v>
      </c>
      <c r="J53" s="35"/>
      <c r="K53" s="59">
        <v>25.778437</v>
      </c>
      <c r="L53" s="59">
        <v>10.724401</v>
      </c>
      <c r="M53" s="37"/>
      <c r="N53" s="59">
        <v>47.972577999999999</v>
      </c>
      <c r="O53" s="59">
        <v>35.857182999999999</v>
      </c>
      <c r="P53" s="37"/>
      <c r="Q53" s="59">
        <v>57.494984000000002</v>
      </c>
      <c r="R53" s="59">
        <v>53.305249000000003</v>
      </c>
      <c r="S53" s="59">
        <v>30.547794</v>
      </c>
      <c r="T53" s="59">
        <v>42.919516999999999</v>
      </c>
      <c r="U53" s="59">
        <v>31.084154000000002</v>
      </c>
      <c r="V53" s="59">
        <v>11.784986999999999</v>
      </c>
      <c r="W53" s="37"/>
      <c r="X53" s="39">
        <v>23695.919000000002</v>
      </c>
      <c r="Y53" s="89">
        <v>23695.919921875</v>
      </c>
      <c r="Z53" s="89">
        <v>24294.75</v>
      </c>
      <c r="AA53" s="39"/>
      <c r="AB53" s="63">
        <v>15.203586051093144</v>
      </c>
      <c r="AC53" s="39">
        <f t="shared" si="1"/>
        <v>3693.6732221479515</v>
      </c>
      <c r="AD53" s="39"/>
      <c r="AE53" s="34">
        <v>10</v>
      </c>
      <c r="AF53" s="40"/>
      <c r="AG53" s="40"/>
      <c r="AH53" s="40"/>
      <c r="AI53" s="40"/>
    </row>
    <row r="54" spans="1:35" s="44" customFormat="1" x14ac:dyDescent="0.2">
      <c r="A54" s="32">
        <v>384</v>
      </c>
      <c r="B54" s="32" t="s">
        <v>48</v>
      </c>
      <c r="C54" s="34" t="s">
        <v>49</v>
      </c>
      <c r="D54" s="34" t="s">
        <v>46</v>
      </c>
      <c r="E54" s="34" t="s">
        <v>41</v>
      </c>
      <c r="F54" s="34" t="s">
        <v>45</v>
      </c>
      <c r="G54" s="41" t="s">
        <v>90</v>
      </c>
      <c r="H54" s="91">
        <v>0.23587100207805634</v>
      </c>
      <c r="I54" s="62">
        <v>0.23975560574597787</v>
      </c>
      <c r="J54" s="35"/>
      <c r="K54" s="59">
        <v>23.245519999999999</v>
      </c>
      <c r="L54" s="59">
        <v>8.8129384999999996</v>
      </c>
      <c r="M54" s="37"/>
      <c r="N54" s="59">
        <v>33.027175</v>
      </c>
      <c r="O54" s="59">
        <v>32.356439999999999</v>
      </c>
      <c r="P54" s="37"/>
      <c r="Q54" s="59">
        <v>42.155642</v>
      </c>
      <c r="R54" s="59">
        <v>41.651437999999999</v>
      </c>
      <c r="S54" s="59">
        <v>17.860112999999998</v>
      </c>
      <c r="T54" s="59">
        <v>15.064652000000001</v>
      </c>
      <c r="U54" s="59">
        <v>18.325389999999999</v>
      </c>
      <c r="V54" s="59">
        <v>4.1766335000000003</v>
      </c>
      <c r="W54" s="37"/>
      <c r="X54" s="39">
        <v>23695.919000000002</v>
      </c>
      <c r="Y54" s="89">
        <v>23695.919921875</v>
      </c>
      <c r="Z54" s="89">
        <v>24294.75</v>
      </c>
      <c r="AA54" s="39"/>
      <c r="AB54" s="63">
        <v>0.72612331234942895</v>
      </c>
      <c r="AC54" s="39">
        <f t="shared" si="1"/>
        <v>176.40984342701287</v>
      </c>
      <c r="AD54" s="39"/>
      <c r="AE54" s="34">
        <v>10</v>
      </c>
      <c r="AF54" s="40"/>
      <c r="AG54" s="40"/>
      <c r="AH54" s="40"/>
      <c r="AI54" s="40"/>
    </row>
    <row r="55" spans="1:35" s="44" customFormat="1" x14ac:dyDescent="0.2">
      <c r="A55" s="32">
        <v>384</v>
      </c>
      <c r="B55" s="32" t="s">
        <v>48</v>
      </c>
      <c r="C55" s="34" t="s">
        <v>49</v>
      </c>
      <c r="D55" s="34" t="s">
        <v>46</v>
      </c>
      <c r="E55" s="34" t="s">
        <v>41</v>
      </c>
      <c r="F55" s="34" t="s">
        <v>45</v>
      </c>
      <c r="G55" s="41" t="s">
        <v>91</v>
      </c>
      <c r="H55" s="91">
        <v>0.23587100207805634</v>
      </c>
      <c r="I55" s="62">
        <v>0.29741730467684441</v>
      </c>
      <c r="J55" s="35"/>
      <c r="K55" s="59">
        <v>19.043129</v>
      </c>
      <c r="L55" s="59">
        <v>7.6389316999999997</v>
      </c>
      <c r="M55" s="37"/>
      <c r="N55" s="59">
        <v>46.549646000000003</v>
      </c>
      <c r="O55" s="59">
        <v>33.696060000000003</v>
      </c>
      <c r="P55" s="37"/>
      <c r="Q55" s="59">
        <v>53.881447000000001</v>
      </c>
      <c r="R55" s="59">
        <v>50.402777999999998</v>
      </c>
      <c r="S55" s="59">
        <v>31.928743999999998</v>
      </c>
      <c r="T55" s="59">
        <v>37.332918999999997</v>
      </c>
      <c r="U55" s="59">
        <v>33.855342</v>
      </c>
      <c r="V55" s="59">
        <v>7.1666167999999999</v>
      </c>
      <c r="W55" s="37"/>
      <c r="X55" s="39">
        <v>23695.919000000002</v>
      </c>
      <c r="Y55" s="89">
        <v>23695.919921875</v>
      </c>
      <c r="Z55" s="89">
        <v>24294.75</v>
      </c>
      <c r="AA55" s="39"/>
      <c r="AB55" s="63">
        <v>22.858570560548298</v>
      </c>
      <c r="AC55" s="39">
        <f t="shared" si="1"/>
        <v>5553.432571258807</v>
      </c>
      <c r="AD55" s="39"/>
      <c r="AE55" s="34">
        <v>10</v>
      </c>
      <c r="AF55" s="40"/>
      <c r="AG55" s="40"/>
      <c r="AH55" s="40"/>
      <c r="AI55" s="40"/>
    </row>
    <row r="56" spans="1:35" s="44" customFormat="1" ht="15.75" customHeight="1" x14ac:dyDescent="0.2">
      <c r="A56" s="32">
        <v>384</v>
      </c>
      <c r="B56" s="32" t="s">
        <v>48</v>
      </c>
      <c r="C56" s="34" t="s">
        <v>49</v>
      </c>
      <c r="D56" s="34" t="s">
        <v>46</v>
      </c>
      <c r="E56" s="34" t="s">
        <v>41</v>
      </c>
      <c r="F56" s="34" t="s">
        <v>45</v>
      </c>
      <c r="G56" s="41" t="s">
        <v>92</v>
      </c>
      <c r="H56" s="91">
        <v>0.23587100207805634</v>
      </c>
      <c r="I56" s="62">
        <v>0.20602064140460186</v>
      </c>
      <c r="J56" s="35"/>
      <c r="K56" s="59">
        <v>7.2225925999999996</v>
      </c>
      <c r="L56" s="59">
        <v>0</v>
      </c>
      <c r="M56" s="37"/>
      <c r="N56" s="59">
        <v>34.522939000000001</v>
      </c>
      <c r="O56" s="59">
        <v>29.850866</v>
      </c>
      <c r="P56" s="37"/>
      <c r="Q56" s="59">
        <v>29.850866</v>
      </c>
      <c r="R56" s="59">
        <v>34.522939000000001</v>
      </c>
      <c r="S56" s="59">
        <v>27.300346999999999</v>
      </c>
      <c r="T56" s="59">
        <v>29.850866</v>
      </c>
      <c r="U56" s="59">
        <v>34.522939000000001</v>
      </c>
      <c r="V56" s="59">
        <v>0</v>
      </c>
      <c r="W56" s="37"/>
      <c r="X56" s="39">
        <v>23695.919000000002</v>
      </c>
      <c r="Y56" s="89">
        <v>23695.919921875</v>
      </c>
      <c r="Z56" s="89">
        <v>24294.75</v>
      </c>
      <c r="AA56" s="39"/>
      <c r="AB56" s="63">
        <v>7.4729148431963488E-2</v>
      </c>
      <c r="AC56" s="39">
        <f t="shared" si="1"/>
        <v>18.155259788674449</v>
      </c>
      <c r="AD56" s="39"/>
      <c r="AE56" s="34">
        <v>10</v>
      </c>
      <c r="AF56" s="40"/>
      <c r="AG56" s="40"/>
      <c r="AH56" s="40"/>
      <c r="AI56" s="40"/>
    </row>
    <row r="57" spans="1:35" s="44" customFormat="1" x14ac:dyDescent="0.2">
      <c r="A57" s="32">
        <v>231</v>
      </c>
      <c r="B57" s="32" t="s">
        <v>163</v>
      </c>
      <c r="C57" s="34" t="s">
        <v>152</v>
      </c>
      <c r="D57" s="34" t="s">
        <v>46</v>
      </c>
      <c r="E57" s="34" t="s">
        <v>162</v>
      </c>
      <c r="F57" s="33">
        <v>2016</v>
      </c>
      <c r="G57" s="41" t="s">
        <v>153</v>
      </c>
      <c r="H57" s="91">
        <v>0.48879027366638184</v>
      </c>
      <c r="I57" s="62">
        <v>0.63245112440984919</v>
      </c>
      <c r="J57" s="35"/>
      <c r="K57" s="80">
        <v>74.300393</v>
      </c>
      <c r="L57" s="80">
        <v>11.273714</v>
      </c>
      <c r="M57" s="81"/>
      <c r="N57" s="80">
        <v>73.087869999999995</v>
      </c>
      <c r="O57" s="80">
        <v>43.765633000000001</v>
      </c>
      <c r="P57" s="81"/>
      <c r="Q57" s="80">
        <v>94.554122000000007</v>
      </c>
      <c r="R57" s="80">
        <v>93.946669</v>
      </c>
      <c r="S57" s="80">
        <v>80.131782999999999</v>
      </c>
      <c r="T57" s="80">
        <v>89.140930999999995</v>
      </c>
      <c r="U57" s="80">
        <v>92.981168999999994</v>
      </c>
      <c r="V57" s="80">
        <v>80.374519000000006</v>
      </c>
      <c r="W57" s="60"/>
      <c r="X57" s="89">
        <v>102403.1953125</v>
      </c>
      <c r="Y57" s="89">
        <v>102403.1953125</v>
      </c>
      <c r="Z57" s="89">
        <v>104957.4375</v>
      </c>
      <c r="AA57" s="39"/>
      <c r="AB57" s="64">
        <v>0.69226068229250803</v>
      </c>
      <c r="AC57" s="39">
        <f t="shared" si="1"/>
        <v>726.57907295423263</v>
      </c>
      <c r="AD57" s="39"/>
      <c r="AE57" s="34">
        <v>10</v>
      </c>
      <c r="AF57" s="40"/>
      <c r="AG57" s="40"/>
      <c r="AH57" s="40"/>
      <c r="AI57" s="40"/>
    </row>
    <row r="58" spans="1:35" s="44" customFormat="1" x14ac:dyDescent="0.2">
      <c r="A58" s="32">
        <v>231</v>
      </c>
      <c r="B58" s="32" t="s">
        <v>163</v>
      </c>
      <c r="C58" s="34" t="s">
        <v>152</v>
      </c>
      <c r="D58" s="34" t="s">
        <v>46</v>
      </c>
      <c r="E58" s="34" t="s">
        <v>162</v>
      </c>
      <c r="F58" s="33">
        <v>2016</v>
      </c>
      <c r="G58" s="41" t="s">
        <v>154</v>
      </c>
      <c r="H58" s="109">
        <v>0.48879027366638184</v>
      </c>
      <c r="I58" s="62">
        <v>0.45095496773133925</v>
      </c>
      <c r="J58" s="35"/>
      <c r="K58" s="80">
        <v>50.964779999999998</v>
      </c>
      <c r="L58" s="80">
        <v>3.7346563000000002</v>
      </c>
      <c r="M58" s="81"/>
      <c r="N58" s="80">
        <v>49.231375</v>
      </c>
      <c r="O58" s="80">
        <v>25.921296000000002</v>
      </c>
      <c r="P58" s="81"/>
      <c r="Q58" s="80">
        <v>77.944778999999997</v>
      </c>
      <c r="R58" s="80">
        <v>77.412991000000005</v>
      </c>
      <c r="S58" s="80">
        <v>55.888432000000002</v>
      </c>
      <c r="T58" s="80">
        <v>68.451325999999995</v>
      </c>
      <c r="U58" s="80">
        <v>78.286911000000003</v>
      </c>
      <c r="V58" s="80">
        <v>64.178179999999998</v>
      </c>
      <c r="W58" s="60"/>
      <c r="X58" s="89">
        <v>1756.8170166015625</v>
      </c>
      <c r="Y58" s="89">
        <v>1979.7860107421875</v>
      </c>
      <c r="Z58" s="89">
        <v>2025.136962890625</v>
      </c>
      <c r="AA58" s="39"/>
      <c r="AB58" s="64">
        <v>26.7689927230468</v>
      </c>
      <c r="AC58" s="39">
        <f t="shared" si="1"/>
        <v>542.10876622792239</v>
      </c>
      <c r="AD58" s="39"/>
      <c r="AE58" s="34">
        <v>10</v>
      </c>
      <c r="AF58" s="40"/>
      <c r="AG58" s="40"/>
      <c r="AH58" s="40"/>
      <c r="AI58" s="40"/>
    </row>
    <row r="59" spans="1:35" s="44" customFormat="1" x14ac:dyDescent="0.2">
      <c r="A59" s="32">
        <v>231</v>
      </c>
      <c r="B59" s="32" t="s">
        <v>163</v>
      </c>
      <c r="C59" s="34" t="s">
        <v>152</v>
      </c>
      <c r="D59" s="34" t="s">
        <v>46</v>
      </c>
      <c r="E59" s="34" t="s">
        <v>162</v>
      </c>
      <c r="F59" s="33">
        <v>2016</v>
      </c>
      <c r="G59" s="41" t="s">
        <v>155</v>
      </c>
      <c r="H59" s="109">
        <v>0.48879027366638184</v>
      </c>
      <c r="I59" s="62">
        <v>0.25677447315904994</v>
      </c>
      <c r="J59" s="35"/>
      <c r="K59" s="80">
        <v>34.001199</v>
      </c>
      <c r="L59" s="80">
        <v>3.2287523999999999</v>
      </c>
      <c r="M59" s="81"/>
      <c r="N59" s="80">
        <v>25.140965000000001</v>
      </c>
      <c r="O59" s="80">
        <v>10.002736000000001</v>
      </c>
      <c r="P59" s="81"/>
      <c r="Q59" s="80">
        <v>48.344735</v>
      </c>
      <c r="R59" s="80">
        <v>45.171196999999999</v>
      </c>
      <c r="S59" s="80">
        <v>33.596370999999998</v>
      </c>
      <c r="T59" s="80">
        <v>42.795715999999999</v>
      </c>
      <c r="U59" s="80">
        <v>48.481926999999999</v>
      </c>
      <c r="V59" s="80">
        <v>26.683147999999999</v>
      </c>
      <c r="W59" s="60"/>
      <c r="X59" s="89">
        <v>1756.8170166015625</v>
      </c>
      <c r="Y59" s="89">
        <v>1979.7860107421875</v>
      </c>
      <c r="Z59" s="89">
        <v>2025.136962890625</v>
      </c>
      <c r="AA59" s="39"/>
      <c r="AB59" s="64">
        <v>2.4145946199850199</v>
      </c>
      <c r="AC59" s="39">
        <f t="shared" si="1"/>
        <v>48.898848153285066</v>
      </c>
      <c r="AD59" s="39"/>
      <c r="AE59" s="34">
        <v>10</v>
      </c>
      <c r="AF59" s="40"/>
      <c r="AG59" s="40"/>
      <c r="AH59" s="40"/>
      <c r="AI59" s="40"/>
    </row>
    <row r="60" spans="1:35" s="44" customFormat="1" x14ac:dyDescent="0.2">
      <c r="A60" s="32">
        <v>231</v>
      </c>
      <c r="B60" s="32" t="s">
        <v>163</v>
      </c>
      <c r="C60" s="34" t="s">
        <v>152</v>
      </c>
      <c r="D60" s="34" t="s">
        <v>46</v>
      </c>
      <c r="E60" s="34" t="s">
        <v>162</v>
      </c>
      <c r="F60" s="33">
        <v>2016</v>
      </c>
      <c r="G60" s="41" t="s">
        <v>156</v>
      </c>
      <c r="H60" s="109">
        <v>0.48879027366638184</v>
      </c>
      <c r="I60" s="62">
        <v>0.45063741328411688</v>
      </c>
      <c r="J60" s="35"/>
      <c r="K60" s="80">
        <v>50.676779000000003</v>
      </c>
      <c r="L60" s="80">
        <v>4.8704020000000003</v>
      </c>
      <c r="M60" s="81"/>
      <c r="N60" s="80">
        <v>42.436199999999999</v>
      </c>
      <c r="O60" s="80">
        <v>25.165656999999999</v>
      </c>
      <c r="P60" s="81"/>
      <c r="Q60" s="80">
        <v>81.280323999999993</v>
      </c>
      <c r="R60" s="80">
        <v>76.169690000000003</v>
      </c>
      <c r="S60" s="80">
        <v>73.510346999999996</v>
      </c>
      <c r="T60" s="80">
        <v>74.672687999999994</v>
      </c>
      <c r="U60" s="80">
        <v>81.954487</v>
      </c>
      <c r="V60" s="80">
        <v>54.112692000000003</v>
      </c>
      <c r="W60" s="60"/>
      <c r="X60" s="89">
        <v>1756.8170166015625</v>
      </c>
      <c r="Y60" s="89">
        <v>1979.7860107421875</v>
      </c>
      <c r="Z60" s="89">
        <v>2025.136962890625</v>
      </c>
      <c r="AA60" s="39"/>
      <c r="AB60" s="64">
        <v>2.2542570196121399</v>
      </c>
      <c r="AC60" s="39">
        <f t="shared" si="1"/>
        <v>45.651792142722009</v>
      </c>
      <c r="AD60" s="39"/>
      <c r="AE60" s="34">
        <v>10</v>
      </c>
      <c r="AF60" s="40"/>
      <c r="AG60" s="40"/>
      <c r="AH60" s="40"/>
      <c r="AI60" s="40"/>
    </row>
    <row r="61" spans="1:35" s="44" customFormat="1" x14ac:dyDescent="0.2">
      <c r="A61" s="32">
        <v>231</v>
      </c>
      <c r="B61" s="32" t="s">
        <v>163</v>
      </c>
      <c r="C61" s="34" t="s">
        <v>152</v>
      </c>
      <c r="D61" s="34" t="s">
        <v>46</v>
      </c>
      <c r="E61" s="34" t="s">
        <v>162</v>
      </c>
      <c r="F61" s="33">
        <v>2016</v>
      </c>
      <c r="G61" s="41" t="s">
        <v>157</v>
      </c>
      <c r="H61" s="109">
        <v>0.48879027366638184</v>
      </c>
      <c r="I61" s="62">
        <v>0.53713878618989974</v>
      </c>
      <c r="J61" s="35"/>
      <c r="K61" s="80">
        <v>59.852930999999998</v>
      </c>
      <c r="L61" s="80">
        <v>7.4481055999999999</v>
      </c>
      <c r="M61" s="81"/>
      <c r="N61" s="80">
        <v>55.926465</v>
      </c>
      <c r="O61" s="80">
        <v>42.854213000000001</v>
      </c>
      <c r="P61" s="81"/>
      <c r="Q61" s="80">
        <v>86.933926</v>
      </c>
      <c r="R61" s="80">
        <v>85.200721999999999</v>
      </c>
      <c r="S61" s="80">
        <v>61.291536999999998</v>
      </c>
      <c r="T61" s="80">
        <v>80.110670999999996</v>
      </c>
      <c r="U61" s="80">
        <v>87.777128000000005</v>
      </c>
      <c r="V61" s="80">
        <v>67.290688000000003</v>
      </c>
      <c r="W61" s="60"/>
      <c r="X61" s="89">
        <v>1756.8170166015625</v>
      </c>
      <c r="Y61" s="89">
        <v>1979.7860107421875</v>
      </c>
      <c r="Z61" s="89">
        <v>2025.136962890625</v>
      </c>
      <c r="AA61" s="39"/>
      <c r="AB61" s="64">
        <v>37.199334762681801</v>
      </c>
      <c r="AC61" s="39">
        <f t="shared" si="1"/>
        <v>753.33747822849068</v>
      </c>
      <c r="AD61" s="39"/>
      <c r="AE61" s="34">
        <v>10</v>
      </c>
      <c r="AF61" s="40"/>
      <c r="AG61" s="40"/>
      <c r="AH61" s="40"/>
      <c r="AI61" s="40"/>
    </row>
    <row r="62" spans="1:35" s="44" customFormat="1" x14ac:dyDescent="0.2">
      <c r="A62" s="32">
        <v>231</v>
      </c>
      <c r="B62" s="32" t="s">
        <v>163</v>
      </c>
      <c r="C62" s="34" t="s">
        <v>152</v>
      </c>
      <c r="D62" s="34" t="s">
        <v>46</v>
      </c>
      <c r="E62" s="34" t="s">
        <v>162</v>
      </c>
      <c r="F62" s="33">
        <v>2016</v>
      </c>
      <c r="G62" s="41" t="s">
        <v>158</v>
      </c>
      <c r="H62" s="109">
        <v>0.48879027366638184</v>
      </c>
      <c r="I62" s="62">
        <v>0.4885102413464904</v>
      </c>
      <c r="J62" s="35"/>
      <c r="K62" s="80">
        <v>51.474516000000001</v>
      </c>
      <c r="L62" s="80">
        <v>4.9466695999999999</v>
      </c>
      <c r="M62" s="81"/>
      <c r="N62" s="80">
        <v>45.361182999999997</v>
      </c>
      <c r="O62" s="80">
        <v>29.733688000000001</v>
      </c>
      <c r="P62" s="81"/>
      <c r="Q62" s="80">
        <v>87.529830000000004</v>
      </c>
      <c r="R62" s="80">
        <v>83.825503999999995</v>
      </c>
      <c r="S62" s="80">
        <v>66.001909999999995</v>
      </c>
      <c r="T62" s="80">
        <v>82.723174</v>
      </c>
      <c r="U62" s="80">
        <v>86.923406</v>
      </c>
      <c r="V62" s="80">
        <v>77.766441</v>
      </c>
      <c r="W62" s="60"/>
      <c r="X62" s="89">
        <v>1756.8170166015625</v>
      </c>
      <c r="Y62" s="89">
        <v>1979.7860107421875</v>
      </c>
      <c r="Z62" s="89">
        <v>2025.136962890625</v>
      </c>
      <c r="AA62" s="39"/>
      <c r="AB62" s="64">
        <v>4.2879970998925003</v>
      </c>
      <c r="AC62" s="39">
        <f t="shared" si="1"/>
        <v>86.837814237601052</v>
      </c>
      <c r="AD62" s="39"/>
      <c r="AE62" s="34">
        <v>10</v>
      </c>
      <c r="AF62" s="40"/>
      <c r="AG62" s="40"/>
      <c r="AH62" s="40"/>
      <c r="AI62" s="40"/>
    </row>
    <row r="63" spans="1:35" s="44" customFormat="1" x14ac:dyDescent="0.2">
      <c r="A63" s="32">
        <v>231</v>
      </c>
      <c r="B63" s="32" t="s">
        <v>163</v>
      </c>
      <c r="C63" s="34" t="s">
        <v>152</v>
      </c>
      <c r="D63" s="34" t="s">
        <v>46</v>
      </c>
      <c r="E63" s="34" t="s">
        <v>162</v>
      </c>
      <c r="F63" s="33">
        <v>2016</v>
      </c>
      <c r="G63" s="41" t="s">
        <v>159</v>
      </c>
      <c r="H63" s="109">
        <v>0.48879027366638184</v>
      </c>
      <c r="I63" s="62">
        <v>0.57365626365157829</v>
      </c>
      <c r="J63" s="35"/>
      <c r="K63" s="80">
        <v>61.988945000000001</v>
      </c>
      <c r="L63" s="80">
        <v>10.717006</v>
      </c>
      <c r="M63" s="81"/>
      <c r="N63" s="80">
        <v>60.100113999999998</v>
      </c>
      <c r="O63" s="80">
        <v>47.631953000000003</v>
      </c>
      <c r="P63" s="81"/>
      <c r="Q63" s="80">
        <v>89.697813999999994</v>
      </c>
      <c r="R63" s="80">
        <v>80.105909999999994</v>
      </c>
      <c r="S63" s="80">
        <v>75.242997000000003</v>
      </c>
      <c r="T63" s="80">
        <v>82.446372999999994</v>
      </c>
      <c r="U63" s="80">
        <v>85.701723000000001</v>
      </c>
      <c r="V63" s="80">
        <v>78.072401999999997</v>
      </c>
      <c r="W63" s="60"/>
      <c r="X63" s="89">
        <v>1756.8170166015625</v>
      </c>
      <c r="Y63" s="89">
        <v>1979.7860107421875</v>
      </c>
      <c r="Z63" s="89">
        <v>2025.136962890625</v>
      </c>
      <c r="AA63" s="39"/>
      <c r="AB63" s="65">
        <v>3.2657628281922602</v>
      </c>
      <c r="AC63" s="39">
        <f t="shared" si="1"/>
        <v>66.13617015406372</v>
      </c>
      <c r="AD63" s="39"/>
      <c r="AE63" s="34">
        <v>10</v>
      </c>
      <c r="AF63" s="40"/>
      <c r="AG63" s="40"/>
      <c r="AH63" s="40"/>
      <c r="AI63" s="40"/>
    </row>
    <row r="64" spans="1:35" s="44" customFormat="1" x14ac:dyDescent="0.2">
      <c r="A64" s="32">
        <v>231</v>
      </c>
      <c r="B64" s="32" t="s">
        <v>163</v>
      </c>
      <c r="C64" s="34" t="s">
        <v>152</v>
      </c>
      <c r="D64" s="34" t="s">
        <v>46</v>
      </c>
      <c r="E64" s="34" t="s">
        <v>162</v>
      </c>
      <c r="F64" s="33">
        <v>2016</v>
      </c>
      <c r="G64" s="41" t="s">
        <v>160</v>
      </c>
      <c r="H64" s="109">
        <v>0.48879027366638184</v>
      </c>
      <c r="I64" s="62">
        <v>0.42754685064463516</v>
      </c>
      <c r="J64" s="35"/>
      <c r="K64" s="80">
        <v>59.029485999999999</v>
      </c>
      <c r="L64" s="80">
        <v>4.0187657999999997</v>
      </c>
      <c r="M64" s="81"/>
      <c r="N64" s="80">
        <v>38.577660000000002</v>
      </c>
      <c r="O64" s="80">
        <v>22.524726000000001</v>
      </c>
      <c r="P64" s="81"/>
      <c r="Q64" s="80">
        <v>76.593208000000004</v>
      </c>
      <c r="R64" s="80">
        <v>72.988048000000006</v>
      </c>
      <c r="S64" s="80">
        <v>53.593423000000001</v>
      </c>
      <c r="T64" s="80">
        <v>61.160297</v>
      </c>
      <c r="U64" s="80">
        <v>76.084384</v>
      </c>
      <c r="V64" s="80">
        <v>56.713059000000001</v>
      </c>
      <c r="W64" s="60"/>
      <c r="X64" s="89">
        <v>1756.8170166015625</v>
      </c>
      <c r="Y64" s="89">
        <v>1979.7860107421875</v>
      </c>
      <c r="Z64" s="89">
        <v>2025.136962890625</v>
      </c>
      <c r="AA64" s="39"/>
      <c r="AB64" s="65">
        <v>7.0202235051249504</v>
      </c>
      <c r="AC64" s="39">
        <f t="shared" si="1"/>
        <v>142.1691410798212</v>
      </c>
      <c r="AD64" s="39"/>
      <c r="AE64" s="34">
        <v>10</v>
      </c>
      <c r="AF64" s="40"/>
      <c r="AG64" s="40"/>
      <c r="AH64" s="40"/>
      <c r="AI64" s="40"/>
    </row>
    <row r="65" spans="1:35" s="44" customFormat="1" x14ac:dyDescent="0.2">
      <c r="A65" s="32">
        <v>231</v>
      </c>
      <c r="B65" s="32" t="s">
        <v>163</v>
      </c>
      <c r="C65" s="34" t="s">
        <v>152</v>
      </c>
      <c r="D65" s="34" t="s">
        <v>46</v>
      </c>
      <c r="E65" s="34" t="s">
        <v>162</v>
      </c>
      <c r="F65" s="33">
        <v>2016</v>
      </c>
      <c r="G65" s="43" t="s">
        <v>161</v>
      </c>
      <c r="H65" s="109">
        <v>0.48879027366638184</v>
      </c>
      <c r="I65" s="62">
        <v>0.42258054984267063</v>
      </c>
      <c r="J65" s="35"/>
      <c r="K65" s="80">
        <v>49.071795000000002</v>
      </c>
      <c r="L65" s="80">
        <v>5.4853778999999996</v>
      </c>
      <c r="M65" s="81"/>
      <c r="N65" s="80">
        <v>32.220196999999999</v>
      </c>
      <c r="O65" s="80">
        <v>26.894490000000001</v>
      </c>
      <c r="P65" s="81"/>
      <c r="Q65" s="80">
        <v>77.785194000000004</v>
      </c>
      <c r="R65" s="80">
        <v>68.266641000000007</v>
      </c>
      <c r="S65" s="80">
        <v>56.332531000000003</v>
      </c>
      <c r="T65" s="80">
        <v>73.635561999999993</v>
      </c>
      <c r="U65" s="80">
        <v>78.221753000000007</v>
      </c>
      <c r="V65" s="80">
        <v>65.387731000000002</v>
      </c>
      <c r="W65" s="60"/>
      <c r="X65" s="89">
        <v>1756.8170166015625</v>
      </c>
      <c r="Y65" s="89">
        <v>1979.7860107421875</v>
      </c>
      <c r="Z65" s="89">
        <v>2025.136962890625</v>
      </c>
      <c r="AA65" s="39"/>
      <c r="AB65" s="65">
        <v>2.8705286582744001</v>
      </c>
      <c r="AC65" s="39">
        <f t="shared" si="1"/>
        <v>58.132136889083199</v>
      </c>
      <c r="AD65" s="39"/>
      <c r="AE65" s="34">
        <v>10</v>
      </c>
      <c r="AF65" s="40"/>
      <c r="AG65" s="40"/>
      <c r="AH65" s="40"/>
      <c r="AI65" s="40"/>
    </row>
    <row r="66" spans="1:35" s="44" customFormat="1" x14ac:dyDescent="0.2">
      <c r="A66" s="32">
        <v>231</v>
      </c>
      <c r="B66" s="32" t="s">
        <v>163</v>
      </c>
      <c r="C66" s="34" t="s">
        <v>152</v>
      </c>
      <c r="D66" s="34" t="s">
        <v>46</v>
      </c>
      <c r="E66" s="34" t="s">
        <v>162</v>
      </c>
      <c r="F66" s="33">
        <v>2016</v>
      </c>
      <c r="G66" s="43" t="s">
        <v>142</v>
      </c>
      <c r="H66" s="109">
        <v>0.48879027366638184</v>
      </c>
      <c r="I66" s="62">
        <v>0.49542266954330733</v>
      </c>
      <c r="J66" s="35"/>
      <c r="K66" s="80">
        <v>49.846910999999999</v>
      </c>
      <c r="L66" s="80">
        <v>7.2355378999999997</v>
      </c>
      <c r="M66" s="81"/>
      <c r="N66" s="80">
        <v>51.252369999999999</v>
      </c>
      <c r="O66" s="80">
        <v>38.402642999999998</v>
      </c>
      <c r="P66" s="81"/>
      <c r="Q66" s="80">
        <v>83.447710999999998</v>
      </c>
      <c r="R66" s="80">
        <v>80.053279000000003</v>
      </c>
      <c r="S66" s="80">
        <v>65.452174999999997</v>
      </c>
      <c r="T66" s="80">
        <v>74.061961999999994</v>
      </c>
      <c r="U66" s="80">
        <v>83.326094999999995</v>
      </c>
      <c r="V66" s="80">
        <v>65.2072</v>
      </c>
      <c r="W66" s="60"/>
      <c r="X66" s="89">
        <v>1756.8170166015625</v>
      </c>
      <c r="Y66" s="89">
        <v>1979.7860107421875</v>
      </c>
      <c r="Z66" s="89">
        <v>2025.136962890625</v>
      </c>
      <c r="AA66" s="39"/>
      <c r="AB66" s="65">
        <v>13.2260481009007</v>
      </c>
      <c r="AC66" s="39">
        <f t="shared" si="1"/>
        <v>267.84558882103363</v>
      </c>
      <c r="AD66" s="39"/>
      <c r="AE66" s="34">
        <v>10</v>
      </c>
      <c r="AF66" s="40"/>
      <c r="AG66" s="40"/>
      <c r="AH66" s="40"/>
      <c r="AI66" s="40"/>
    </row>
    <row r="67" spans="1:35" s="44" customFormat="1" x14ac:dyDescent="0.2">
      <c r="A67" s="32">
        <v>266</v>
      </c>
      <c r="B67" s="32" t="s">
        <v>189</v>
      </c>
      <c r="C67" s="34" t="s">
        <v>190</v>
      </c>
      <c r="D67" s="34" t="s">
        <v>46</v>
      </c>
      <c r="E67" s="34" t="s">
        <v>162</v>
      </c>
      <c r="F67" s="33">
        <v>2012</v>
      </c>
      <c r="G67" s="43" t="s">
        <v>191</v>
      </c>
      <c r="H67" s="109">
        <v>6.5788686275482178E-2</v>
      </c>
      <c r="I67" s="62">
        <v>4.21787E-2</v>
      </c>
      <c r="J67" s="35"/>
      <c r="K67" s="59">
        <v>6.9401678999999996</v>
      </c>
      <c r="L67" s="59">
        <v>4.7116122000000003</v>
      </c>
      <c r="M67" s="37"/>
      <c r="N67" s="59">
        <v>0.88131490000000001</v>
      </c>
      <c r="O67" s="59">
        <v>2.1355393999999999</v>
      </c>
      <c r="P67" s="37"/>
      <c r="Q67" s="59">
        <v>5.0440645000000002</v>
      </c>
      <c r="R67" s="59">
        <v>9.1274561999999992</v>
      </c>
      <c r="S67" s="59">
        <v>6.4092279999999997</v>
      </c>
      <c r="T67" s="59">
        <v>4.6543197999999997</v>
      </c>
      <c r="U67" s="59">
        <v>4.3698015999999997</v>
      </c>
      <c r="V67" s="59">
        <v>2.3109188999999999</v>
      </c>
      <c r="W67" s="60"/>
      <c r="X67" s="89">
        <v>102403.1953125</v>
      </c>
      <c r="Y67" s="89">
        <v>102403.1953125</v>
      </c>
      <c r="Z67" s="89">
        <v>104957.4375</v>
      </c>
      <c r="AA67" s="39"/>
      <c r="AB67" s="65">
        <v>27.62387</v>
      </c>
      <c r="AC67" s="39">
        <f t="shared" si="1"/>
        <v>28993.306090331251</v>
      </c>
      <c r="AD67" s="39"/>
      <c r="AE67" s="34">
        <v>10</v>
      </c>
      <c r="AF67" s="40"/>
      <c r="AG67" s="40"/>
      <c r="AH67" s="40"/>
      <c r="AI67" s="40"/>
    </row>
    <row r="68" spans="1:35" s="44" customFormat="1" x14ac:dyDescent="0.2">
      <c r="A68" s="32">
        <v>266</v>
      </c>
      <c r="B68" s="32" t="s">
        <v>189</v>
      </c>
      <c r="C68" s="34" t="s">
        <v>190</v>
      </c>
      <c r="D68" s="34" t="s">
        <v>46</v>
      </c>
      <c r="E68" s="34" t="s">
        <v>162</v>
      </c>
      <c r="F68" s="33">
        <v>2012</v>
      </c>
      <c r="G68" s="43" t="s">
        <v>192</v>
      </c>
      <c r="H68" s="109">
        <v>6.5788686275482178E-2</v>
      </c>
      <c r="I68" s="62">
        <v>0.17230470000000001</v>
      </c>
      <c r="J68" s="35"/>
      <c r="K68" s="59">
        <v>25.694455000000001</v>
      </c>
      <c r="L68" s="59">
        <v>9.0358440000000009</v>
      </c>
      <c r="M68" s="37"/>
      <c r="N68" s="59">
        <v>8.6726902999999993</v>
      </c>
      <c r="O68" s="59">
        <v>13.103446</v>
      </c>
      <c r="P68" s="37"/>
      <c r="Q68" s="59">
        <v>25.934370000000001</v>
      </c>
      <c r="R68" s="59">
        <v>36.334304000000003</v>
      </c>
      <c r="S68" s="59">
        <v>25.146049999999999</v>
      </c>
      <c r="T68" s="59">
        <v>16.838398000000002</v>
      </c>
      <c r="U68" s="59">
        <v>22.980093</v>
      </c>
      <c r="V68" s="59">
        <v>13.395854</v>
      </c>
      <c r="W68" s="60"/>
      <c r="X68" s="89">
        <v>102403.1953125</v>
      </c>
      <c r="Y68" s="89">
        <v>102403.1953125</v>
      </c>
      <c r="Z68" s="89">
        <v>104957.4375</v>
      </c>
      <c r="AA68" s="39"/>
      <c r="AB68" s="65">
        <v>6.6318999999999999</v>
      </c>
      <c r="AC68" s="39">
        <f t="shared" si="1"/>
        <v>6960.6722975625007</v>
      </c>
      <c r="AD68" s="39"/>
      <c r="AE68" s="34">
        <v>10</v>
      </c>
      <c r="AF68" s="40"/>
      <c r="AG68" s="40"/>
      <c r="AH68" s="40"/>
      <c r="AI68" s="40"/>
    </row>
    <row r="69" spans="1:35" s="44" customFormat="1" x14ac:dyDescent="0.2">
      <c r="A69" s="32">
        <v>266</v>
      </c>
      <c r="B69" s="32" t="s">
        <v>189</v>
      </c>
      <c r="C69" s="34" t="s">
        <v>190</v>
      </c>
      <c r="D69" s="34" t="s">
        <v>46</v>
      </c>
      <c r="E69" s="34" t="s">
        <v>162</v>
      </c>
      <c r="F69" s="33">
        <v>2012</v>
      </c>
      <c r="G69" s="43" t="s">
        <v>193</v>
      </c>
      <c r="H69" s="109">
        <v>6.5788686275482178E-2</v>
      </c>
      <c r="I69" s="62">
        <v>8.6212300000000006E-2</v>
      </c>
      <c r="J69" s="35"/>
      <c r="K69" s="59">
        <v>15.300603000000001</v>
      </c>
      <c r="L69" s="59">
        <v>2.9283310999999999</v>
      </c>
      <c r="M69" s="37"/>
      <c r="N69" s="59">
        <v>4.4950042000000003</v>
      </c>
      <c r="O69" s="59">
        <v>4.2639015000000002</v>
      </c>
      <c r="P69" s="37"/>
      <c r="Q69" s="59">
        <v>14.159867</v>
      </c>
      <c r="R69" s="59">
        <v>18.785475999999999</v>
      </c>
      <c r="S69" s="59">
        <v>13.977262</v>
      </c>
      <c r="T69" s="59">
        <v>5.3407397000000003</v>
      </c>
      <c r="U69" s="59">
        <v>14.251587000000001</v>
      </c>
      <c r="V69" s="59">
        <v>7.7036410000000002</v>
      </c>
      <c r="W69" s="60"/>
      <c r="X69" s="89">
        <v>102403.1953125</v>
      </c>
      <c r="Y69" s="89">
        <v>102403.1953125</v>
      </c>
      <c r="Z69" s="89">
        <v>104957.4375</v>
      </c>
      <c r="AA69" s="39"/>
      <c r="AB69" s="65">
        <v>9.5579300000000007</v>
      </c>
      <c r="AC69" s="39">
        <f t="shared" si="1"/>
        <v>10031.758406043751</v>
      </c>
      <c r="AD69" s="39"/>
      <c r="AE69" s="34">
        <v>10</v>
      </c>
      <c r="AF69" s="40"/>
      <c r="AG69" s="40"/>
      <c r="AH69" s="40"/>
      <c r="AI69" s="40"/>
    </row>
    <row r="70" spans="1:35" s="44" customFormat="1" x14ac:dyDescent="0.2">
      <c r="A70" s="32">
        <v>266</v>
      </c>
      <c r="B70" s="32" t="s">
        <v>189</v>
      </c>
      <c r="C70" s="34" t="s">
        <v>190</v>
      </c>
      <c r="D70" s="34" t="s">
        <v>46</v>
      </c>
      <c r="E70" s="34" t="s">
        <v>162</v>
      </c>
      <c r="F70" s="33">
        <v>2012</v>
      </c>
      <c r="G70" s="43" t="s">
        <v>194</v>
      </c>
      <c r="H70" s="109">
        <v>6.5788686275482178E-2</v>
      </c>
      <c r="I70" s="62">
        <v>0.01</v>
      </c>
      <c r="J70" s="35"/>
      <c r="K70" s="59">
        <v>1.8977819</v>
      </c>
      <c r="L70" s="59">
        <v>0.25283847999999998</v>
      </c>
      <c r="M70" s="37"/>
      <c r="N70" s="59">
        <v>0.59762992000000004</v>
      </c>
      <c r="O70" s="59">
        <v>0.11425948</v>
      </c>
      <c r="P70" s="37"/>
      <c r="Q70" s="59">
        <v>0.81443107999999997</v>
      </c>
      <c r="R70" s="59">
        <v>2.4971901000000001</v>
      </c>
      <c r="S70" s="59">
        <v>2.4026451</v>
      </c>
      <c r="T70" s="59">
        <v>0.79945460000000002</v>
      </c>
      <c r="U70" s="59">
        <v>0.77984735999999999</v>
      </c>
      <c r="V70" s="59">
        <v>2.118887</v>
      </c>
      <c r="W70" s="60"/>
      <c r="X70" s="89">
        <v>102403.1953125</v>
      </c>
      <c r="Y70" s="89">
        <v>102403.1953125</v>
      </c>
      <c r="Z70" s="89">
        <v>104957.4375</v>
      </c>
      <c r="AA70" s="39"/>
      <c r="AB70" s="65">
        <v>6.0231899999999996</v>
      </c>
      <c r="AC70" s="39">
        <f t="shared" si="1"/>
        <v>6321.7858797562494</v>
      </c>
      <c r="AD70" s="39"/>
      <c r="AE70" s="34">
        <v>10</v>
      </c>
      <c r="AF70" s="40"/>
      <c r="AG70" s="40"/>
      <c r="AH70" s="40"/>
      <c r="AI70" s="40"/>
    </row>
    <row r="71" spans="1:35" s="44" customFormat="1" x14ac:dyDescent="0.2">
      <c r="A71" s="32">
        <v>266</v>
      </c>
      <c r="B71" s="32" t="s">
        <v>189</v>
      </c>
      <c r="C71" s="34" t="s">
        <v>190</v>
      </c>
      <c r="D71" s="34" t="s">
        <v>46</v>
      </c>
      <c r="E71" s="34" t="s">
        <v>162</v>
      </c>
      <c r="F71" s="33">
        <v>2012</v>
      </c>
      <c r="G71" s="43" t="s">
        <v>195</v>
      </c>
      <c r="H71" s="109">
        <v>6.5788686275482178E-2</v>
      </c>
      <c r="I71" s="62">
        <v>6.7934900000000006E-2</v>
      </c>
      <c r="J71" s="35"/>
      <c r="K71" s="59">
        <v>9.4654214999999997</v>
      </c>
      <c r="L71" s="59">
        <v>3.1133331000000002</v>
      </c>
      <c r="M71" s="37"/>
      <c r="N71" s="59">
        <v>7.4775646</v>
      </c>
      <c r="O71" s="59">
        <v>2.6654143000000001</v>
      </c>
      <c r="P71" s="37"/>
      <c r="Q71" s="59">
        <v>8.6959666999999996</v>
      </c>
      <c r="R71" s="59">
        <v>13.476099</v>
      </c>
      <c r="S71" s="59">
        <v>8.7545024999999992</v>
      </c>
      <c r="T71" s="59">
        <v>7.2729236999999998</v>
      </c>
      <c r="U71" s="59">
        <v>8.0518525000000007</v>
      </c>
      <c r="V71" s="59">
        <v>7.8662144999999999</v>
      </c>
      <c r="W71" s="60"/>
      <c r="X71" s="89">
        <v>102403.1953125</v>
      </c>
      <c r="Y71" s="89">
        <v>102403.1953125</v>
      </c>
      <c r="Z71" s="89">
        <v>104957.4375</v>
      </c>
      <c r="AA71" s="39"/>
      <c r="AB71" s="65">
        <v>12.90185</v>
      </c>
      <c r="AC71" s="39">
        <f t="shared" si="1"/>
        <v>13541.451150093751</v>
      </c>
      <c r="AD71" s="39"/>
      <c r="AE71" s="34">
        <v>10</v>
      </c>
      <c r="AF71" s="40"/>
      <c r="AG71" s="40"/>
      <c r="AH71" s="40"/>
      <c r="AI71" s="40"/>
    </row>
    <row r="72" spans="1:35" s="44" customFormat="1" x14ac:dyDescent="0.2">
      <c r="A72" s="32">
        <v>266</v>
      </c>
      <c r="B72" s="32" t="s">
        <v>189</v>
      </c>
      <c r="C72" s="34" t="s">
        <v>190</v>
      </c>
      <c r="D72" s="34" t="s">
        <v>46</v>
      </c>
      <c r="E72" s="34" t="s">
        <v>162</v>
      </c>
      <c r="F72" s="33">
        <v>2012</v>
      </c>
      <c r="G72" s="43" t="s">
        <v>196</v>
      </c>
      <c r="H72" s="109">
        <v>6.5788686275482178E-2</v>
      </c>
      <c r="I72" s="62">
        <v>0.16758200000000001</v>
      </c>
      <c r="J72" s="35"/>
      <c r="K72" s="59">
        <v>27.010704</v>
      </c>
      <c r="L72" s="59">
        <v>7.6603005</v>
      </c>
      <c r="M72" s="37"/>
      <c r="N72" s="59">
        <v>10.870753000000001</v>
      </c>
      <c r="O72" s="59">
        <v>5.6099322000000003</v>
      </c>
      <c r="P72" s="37"/>
      <c r="Q72" s="59">
        <v>24.288733000000001</v>
      </c>
      <c r="R72" s="59">
        <v>35.654980000000002</v>
      </c>
      <c r="S72" s="59">
        <v>23.456026999999999</v>
      </c>
      <c r="T72" s="59">
        <v>20.855746</v>
      </c>
      <c r="U72" s="59">
        <v>25.798273999999999</v>
      </c>
      <c r="V72" s="59">
        <v>18.138767999999999</v>
      </c>
      <c r="W72" s="60"/>
      <c r="X72" s="89">
        <v>102403.1953125</v>
      </c>
      <c r="Y72" s="89">
        <v>102403.1953125</v>
      </c>
      <c r="Z72" s="89">
        <v>104957.4375</v>
      </c>
      <c r="AA72" s="39"/>
      <c r="AB72" s="65">
        <v>2.7616399999999999</v>
      </c>
      <c r="AC72" s="39">
        <f t="shared" si="1"/>
        <v>2898.5465769749999</v>
      </c>
      <c r="AD72" s="39"/>
      <c r="AE72" s="34">
        <v>10</v>
      </c>
      <c r="AF72" s="40"/>
      <c r="AG72" s="40"/>
      <c r="AH72" s="40"/>
      <c r="AI72" s="40"/>
    </row>
    <row r="73" spans="1:35" s="44" customFormat="1" x14ac:dyDescent="0.2">
      <c r="A73" s="32">
        <v>266</v>
      </c>
      <c r="B73" s="32" t="s">
        <v>189</v>
      </c>
      <c r="C73" s="34" t="s">
        <v>190</v>
      </c>
      <c r="D73" s="34" t="s">
        <v>46</v>
      </c>
      <c r="E73" s="34" t="s">
        <v>162</v>
      </c>
      <c r="F73" s="33">
        <v>2012</v>
      </c>
      <c r="G73" s="43" t="s">
        <v>197</v>
      </c>
      <c r="H73" s="109">
        <v>6.5788686275482178E-2</v>
      </c>
      <c r="I73" s="62">
        <v>5.6892400000000003E-2</v>
      </c>
      <c r="J73" s="35"/>
      <c r="K73" s="59">
        <v>10.270837999999999</v>
      </c>
      <c r="L73" s="59">
        <v>4.4038459000000003</v>
      </c>
      <c r="M73" s="37"/>
      <c r="N73" s="59">
        <v>2.4806344999999999</v>
      </c>
      <c r="O73" s="59">
        <v>2.9824307999999999</v>
      </c>
      <c r="P73" s="37"/>
      <c r="Q73" s="59">
        <v>6.1712455999999998</v>
      </c>
      <c r="R73" s="59">
        <v>11.242352</v>
      </c>
      <c r="S73" s="59">
        <v>7.5252314</v>
      </c>
      <c r="T73" s="59">
        <v>5.1789211999999996</v>
      </c>
      <c r="U73" s="59">
        <v>7.2763555999999996</v>
      </c>
      <c r="V73" s="59">
        <v>4.5990516000000001</v>
      </c>
      <c r="W73" s="60"/>
      <c r="X73" s="89">
        <v>102403.1953125</v>
      </c>
      <c r="Y73" s="89">
        <v>102403.1953125</v>
      </c>
      <c r="Z73" s="89">
        <v>104957.4375</v>
      </c>
      <c r="AA73" s="39"/>
      <c r="AB73" s="65">
        <v>23.055050000000001</v>
      </c>
      <c r="AC73" s="39">
        <f t="shared" si="1"/>
        <v>24197.989694343752</v>
      </c>
      <c r="AD73" s="39"/>
      <c r="AE73" s="34">
        <v>10</v>
      </c>
      <c r="AF73" s="40"/>
      <c r="AG73" s="40"/>
      <c r="AH73" s="40"/>
      <c r="AI73" s="40"/>
    </row>
    <row r="74" spans="1:35" s="44" customFormat="1" x14ac:dyDescent="0.2">
      <c r="A74" s="32">
        <v>266</v>
      </c>
      <c r="B74" s="32" t="s">
        <v>189</v>
      </c>
      <c r="C74" s="34" t="s">
        <v>190</v>
      </c>
      <c r="D74" s="34" t="s">
        <v>46</v>
      </c>
      <c r="E74" s="34" t="s">
        <v>162</v>
      </c>
      <c r="F74" s="33">
        <v>2012</v>
      </c>
      <c r="G74" s="43" t="s">
        <v>198</v>
      </c>
      <c r="H74" s="109">
        <v>6.5788686275482178E-2</v>
      </c>
      <c r="I74" s="62">
        <v>0.58178439999999998</v>
      </c>
      <c r="J74" s="35"/>
      <c r="K74" s="59">
        <v>59.757477999999999</v>
      </c>
      <c r="L74" s="59">
        <v>11.606107</v>
      </c>
      <c r="M74" s="37"/>
      <c r="N74" s="59">
        <v>79.721272999999997</v>
      </c>
      <c r="O74" s="59">
        <v>37.534505000000003</v>
      </c>
      <c r="P74" s="37"/>
      <c r="Q74" s="59">
        <v>87.32038</v>
      </c>
      <c r="R74" s="59">
        <v>87.32038</v>
      </c>
      <c r="S74" s="59">
        <v>87.32038</v>
      </c>
      <c r="T74" s="59">
        <v>64.703357999999994</v>
      </c>
      <c r="U74" s="59">
        <v>81.504231000000004</v>
      </c>
      <c r="V74" s="59">
        <v>73.185151000000005</v>
      </c>
      <c r="W74" s="60"/>
      <c r="X74" s="89">
        <v>102403.1953125</v>
      </c>
      <c r="Y74" s="89">
        <v>102403.1953125</v>
      </c>
      <c r="Z74" s="89">
        <v>104957.4375</v>
      </c>
      <c r="AA74" s="39"/>
      <c r="AB74" s="65">
        <v>0.39756000000000002</v>
      </c>
      <c r="AC74" s="39">
        <f t="shared" ref="AC74:AC105" si="2">Z74*(AB74/100)</f>
        <v>417.26878852499999</v>
      </c>
      <c r="AD74" s="39"/>
      <c r="AE74" s="34">
        <v>10</v>
      </c>
      <c r="AF74" s="40"/>
      <c r="AG74" s="40"/>
      <c r="AH74" s="40"/>
      <c r="AI74" s="40"/>
    </row>
    <row r="75" spans="1:35" s="44" customFormat="1" ht="15" customHeight="1" x14ac:dyDescent="0.2">
      <c r="A75" s="32">
        <v>266</v>
      </c>
      <c r="B75" s="32" t="s">
        <v>189</v>
      </c>
      <c r="C75" s="34" t="s">
        <v>190</v>
      </c>
      <c r="D75" s="34" t="s">
        <v>46</v>
      </c>
      <c r="E75" s="34" t="s">
        <v>162</v>
      </c>
      <c r="F75" s="33">
        <v>2012</v>
      </c>
      <c r="G75" s="43" t="s">
        <v>199</v>
      </c>
      <c r="H75" s="109">
        <v>6.5788686275482178E-2</v>
      </c>
      <c r="I75" s="62">
        <v>0.1067265</v>
      </c>
      <c r="J75" s="35"/>
      <c r="K75" s="59">
        <v>15.321904</v>
      </c>
      <c r="L75" s="59">
        <v>5.2912157000000004</v>
      </c>
      <c r="M75" s="37"/>
      <c r="N75" s="59">
        <v>8.6454160000000009</v>
      </c>
      <c r="O75" s="59">
        <v>4.8192573000000003</v>
      </c>
      <c r="P75" s="37"/>
      <c r="Q75" s="59">
        <v>13.631745</v>
      </c>
      <c r="R75" s="59">
        <v>21.749101</v>
      </c>
      <c r="S75" s="59">
        <v>16.286453000000002</v>
      </c>
      <c r="T75" s="59">
        <v>12.387669000000001</v>
      </c>
      <c r="U75" s="59">
        <v>14.951843</v>
      </c>
      <c r="V75" s="59">
        <v>10.867461</v>
      </c>
      <c r="W75" s="60"/>
      <c r="X75" s="89">
        <v>102403.1953125</v>
      </c>
      <c r="Y75" s="89">
        <v>102403.1953125</v>
      </c>
      <c r="Z75" s="89">
        <v>104957.4375</v>
      </c>
      <c r="AA75" s="39"/>
      <c r="AB75" s="65">
        <v>11.04701</v>
      </c>
      <c r="AC75" s="39">
        <f t="shared" si="2"/>
        <v>11594.65861636875</v>
      </c>
      <c r="AD75" s="39"/>
      <c r="AE75" s="34">
        <v>10</v>
      </c>
      <c r="AF75" s="40"/>
      <c r="AG75" s="40"/>
      <c r="AH75" s="40"/>
      <c r="AI75" s="40"/>
    </row>
    <row r="76" spans="1:35" s="44" customFormat="1" x14ac:dyDescent="0.2">
      <c r="A76" s="32">
        <v>288</v>
      </c>
      <c r="B76" s="32" t="s">
        <v>200</v>
      </c>
      <c r="C76" s="34" t="s">
        <v>201</v>
      </c>
      <c r="D76" s="34" t="s">
        <v>46</v>
      </c>
      <c r="E76" s="34" t="s">
        <v>162</v>
      </c>
      <c r="F76" s="33">
        <v>2014</v>
      </c>
      <c r="G76" s="41" t="s">
        <v>85</v>
      </c>
      <c r="H76" s="91">
        <v>0.13787317276000977</v>
      </c>
      <c r="I76" s="62">
        <v>8.6737713688841242E-2</v>
      </c>
      <c r="J76" s="35"/>
      <c r="K76" s="37">
        <v>13.608530999999999</v>
      </c>
      <c r="L76" s="37">
        <v>2.0475351000000002</v>
      </c>
      <c r="M76" s="37"/>
      <c r="N76" s="37">
        <v>4.3179759999999998</v>
      </c>
      <c r="O76" s="37">
        <v>8.2954977999999997</v>
      </c>
      <c r="P76" s="37"/>
      <c r="Q76" s="37">
        <v>19.581907999999999</v>
      </c>
      <c r="R76" s="37">
        <v>18.807258000000001</v>
      </c>
      <c r="S76" s="37">
        <v>9.1331547999999998</v>
      </c>
      <c r="T76" s="37">
        <v>7.5008279</v>
      </c>
      <c r="U76" s="37">
        <v>8.4240162000000005</v>
      </c>
      <c r="V76" s="37">
        <v>7.8721002999999996</v>
      </c>
      <c r="W76" s="60"/>
      <c r="X76" s="89">
        <v>26962.5625</v>
      </c>
      <c r="Y76" s="89">
        <v>28206.728515625</v>
      </c>
      <c r="Z76" s="89">
        <v>28833.62890625</v>
      </c>
      <c r="AA76" s="39"/>
      <c r="AB76" s="60">
        <v>47.238572491818452</v>
      </c>
      <c r="AC76" s="39">
        <f t="shared" si="2"/>
        <v>13620.594692900826</v>
      </c>
      <c r="AD76" s="39"/>
      <c r="AE76" s="34">
        <v>10</v>
      </c>
      <c r="AF76" s="40"/>
      <c r="AG76" s="40"/>
      <c r="AH76" s="40"/>
      <c r="AI76" s="40"/>
    </row>
    <row r="77" spans="1:35" s="44" customFormat="1" ht="15" customHeight="1" x14ac:dyDescent="0.25">
      <c r="A77" s="32">
        <v>288</v>
      </c>
      <c r="B77" s="32" t="s">
        <v>200</v>
      </c>
      <c r="C77" s="34" t="s">
        <v>201</v>
      </c>
      <c r="D77" s="34" t="s">
        <v>46</v>
      </c>
      <c r="E77" s="34" t="s">
        <v>162</v>
      </c>
      <c r="F77" s="33">
        <v>2014</v>
      </c>
      <c r="G77" s="41" t="s">
        <v>202</v>
      </c>
      <c r="H77" s="91">
        <v>0.13787317276000977</v>
      </c>
      <c r="I77" s="62">
        <v>9.1639397887693347E-2</v>
      </c>
      <c r="J77" s="82"/>
      <c r="K77" s="59">
        <v>10.150040000000001</v>
      </c>
      <c r="L77" s="59">
        <v>2.3274808</v>
      </c>
      <c r="M77" s="59"/>
      <c r="N77" s="59">
        <v>7.8460909000000001</v>
      </c>
      <c r="O77" s="59">
        <v>9.3104159000000006</v>
      </c>
      <c r="P77" s="59"/>
      <c r="Q77" s="59">
        <v>18.886883999999998</v>
      </c>
      <c r="R77" s="59">
        <v>19.176939000000001</v>
      </c>
      <c r="S77" s="59">
        <v>8.6745677000000008</v>
      </c>
      <c r="T77" s="59">
        <v>7.3088416</v>
      </c>
      <c r="U77" s="59">
        <v>12.764873</v>
      </c>
      <c r="V77" s="59">
        <v>9.2367301000000008</v>
      </c>
      <c r="W77" s="6"/>
      <c r="X77" s="89">
        <v>26962.5625</v>
      </c>
      <c r="Y77" s="89">
        <v>28206.728515625</v>
      </c>
      <c r="Z77" s="89">
        <v>28833.62890625</v>
      </c>
      <c r="AA77" s="1"/>
      <c r="AB77" s="70">
        <v>8.2525215565983725</v>
      </c>
      <c r="AC77" s="39">
        <f t="shared" si="2"/>
        <v>2379.5014410378608</v>
      </c>
      <c r="AD77" s="6"/>
      <c r="AE77" s="34">
        <v>10</v>
      </c>
      <c r="AF77" s="6"/>
      <c r="AG77" s="40"/>
      <c r="AH77" s="40"/>
      <c r="AI77" s="40"/>
    </row>
    <row r="78" spans="1:35" s="44" customFormat="1" ht="16" customHeight="1" x14ac:dyDescent="0.3">
      <c r="A78" s="32">
        <v>288</v>
      </c>
      <c r="B78" s="32" t="s">
        <v>200</v>
      </c>
      <c r="C78" s="34" t="s">
        <v>201</v>
      </c>
      <c r="D78" s="34" t="s">
        <v>46</v>
      </c>
      <c r="E78" s="34" t="s">
        <v>162</v>
      </c>
      <c r="F78" s="33">
        <v>2014</v>
      </c>
      <c r="G78" s="41" t="s">
        <v>203</v>
      </c>
      <c r="H78" s="91">
        <v>0.13787317276000977</v>
      </c>
      <c r="I78" s="62">
        <v>0.10246624807666141</v>
      </c>
      <c r="J78" s="82"/>
      <c r="K78" s="59">
        <v>12.901456</v>
      </c>
      <c r="L78" s="59">
        <v>2.8758104000000002</v>
      </c>
      <c r="M78" s="59"/>
      <c r="N78" s="59">
        <v>9.0325029000000008</v>
      </c>
      <c r="O78" s="59">
        <v>5.0223464</v>
      </c>
      <c r="P78" s="59"/>
      <c r="Q78" s="59">
        <v>22.186302999999999</v>
      </c>
      <c r="R78" s="59">
        <v>21.824553000000002</v>
      </c>
      <c r="S78" s="59">
        <v>12.625002</v>
      </c>
      <c r="T78" s="59">
        <v>13.248851</v>
      </c>
      <c r="U78" s="59">
        <v>15.085485</v>
      </c>
      <c r="V78" s="59">
        <v>9.9727060999999999</v>
      </c>
      <c r="W78" s="28"/>
      <c r="X78" s="89">
        <v>26962.5625</v>
      </c>
      <c r="Y78" s="89">
        <v>28206.728515625</v>
      </c>
      <c r="Z78" s="89">
        <v>28833.62890625</v>
      </c>
      <c r="AA78" s="1"/>
      <c r="AB78" s="70">
        <v>13.148778965454607</v>
      </c>
      <c r="AC78" s="39">
        <f t="shared" si="2"/>
        <v>3791.2701326022393</v>
      </c>
      <c r="AD78" s="28"/>
      <c r="AE78" s="34">
        <v>10</v>
      </c>
      <c r="AF78" s="28"/>
      <c r="AG78" s="40"/>
      <c r="AH78" s="40"/>
      <c r="AI78" s="40"/>
    </row>
    <row r="79" spans="1:35" s="44" customFormat="1" ht="15" customHeight="1" x14ac:dyDescent="0.2">
      <c r="A79" s="32">
        <v>288</v>
      </c>
      <c r="B79" s="32" t="s">
        <v>200</v>
      </c>
      <c r="C79" s="34" t="s">
        <v>201</v>
      </c>
      <c r="D79" s="34" t="s">
        <v>46</v>
      </c>
      <c r="E79" s="34" t="s">
        <v>162</v>
      </c>
      <c r="F79" s="33">
        <v>2014</v>
      </c>
      <c r="G79" s="41" t="s">
        <v>204</v>
      </c>
      <c r="H79" s="91">
        <v>0.13787317276000977</v>
      </c>
      <c r="I79" s="62">
        <v>0.12269313952088395</v>
      </c>
      <c r="J79" s="83"/>
      <c r="K79" s="38">
        <v>15.825326</v>
      </c>
      <c r="L79" s="38">
        <v>6.1582271999999998</v>
      </c>
      <c r="M79" s="38"/>
      <c r="N79" s="38">
        <v>10.295681</v>
      </c>
      <c r="O79" s="38">
        <v>8.3207114999999998</v>
      </c>
      <c r="P79" s="38"/>
      <c r="Q79" s="38">
        <v>24.699884999999998</v>
      </c>
      <c r="R79" s="38">
        <v>23.920024999999999</v>
      </c>
      <c r="S79" s="38">
        <v>13.734417000000001</v>
      </c>
      <c r="T79" s="38">
        <v>14.351216000000001</v>
      </c>
      <c r="U79" s="38">
        <v>16.811201000000001</v>
      </c>
      <c r="V79" s="38">
        <v>5.5310695000000001</v>
      </c>
      <c r="W79" s="24"/>
      <c r="X79" s="89">
        <v>26962.5625</v>
      </c>
      <c r="Y79" s="89">
        <v>28206.728515625</v>
      </c>
      <c r="Z79" s="89">
        <v>28833.62890625</v>
      </c>
      <c r="AA79" s="1"/>
      <c r="AB79" s="70">
        <v>2.3284946464464071</v>
      </c>
      <c r="AC79" s="39">
        <f t="shared" si="2"/>
        <v>671.38950545825503</v>
      </c>
      <c r="AD79" s="24"/>
      <c r="AE79" s="34">
        <v>10</v>
      </c>
      <c r="AF79" s="24"/>
      <c r="AG79" s="40"/>
      <c r="AH79" s="40"/>
      <c r="AI79" s="40"/>
    </row>
    <row r="80" spans="1:35" s="44" customFormat="1" ht="15" customHeight="1" x14ac:dyDescent="0.2">
      <c r="A80" s="32">
        <v>288</v>
      </c>
      <c r="B80" s="32" t="s">
        <v>200</v>
      </c>
      <c r="C80" s="34" t="s">
        <v>201</v>
      </c>
      <c r="D80" s="34" t="s">
        <v>46</v>
      </c>
      <c r="E80" s="34" t="s">
        <v>162</v>
      </c>
      <c r="F80" s="33">
        <v>2014</v>
      </c>
      <c r="G80" s="41" t="s">
        <v>205</v>
      </c>
      <c r="H80" s="91">
        <v>0.13787317276000977</v>
      </c>
      <c r="I80" s="62">
        <v>0.23528289056528204</v>
      </c>
      <c r="J80" s="83"/>
      <c r="K80" s="38">
        <v>26.436513000000001</v>
      </c>
      <c r="L80" s="38">
        <v>4.2197265000000002</v>
      </c>
      <c r="M80" s="38"/>
      <c r="N80" s="38">
        <v>31.028276999999999</v>
      </c>
      <c r="O80" s="59">
        <v>13.296756999999999</v>
      </c>
      <c r="P80" s="38"/>
      <c r="Q80" s="38">
        <v>50.918897000000001</v>
      </c>
      <c r="R80" s="38">
        <v>47.801639999999999</v>
      </c>
      <c r="S80" s="59">
        <v>23.151243000000001</v>
      </c>
      <c r="T80" s="38">
        <v>28.335816999999999</v>
      </c>
      <c r="U80" s="38">
        <v>38.858114999999998</v>
      </c>
      <c r="V80" s="38">
        <v>9.4996711999999999</v>
      </c>
      <c r="W80" s="24"/>
      <c r="X80" s="89">
        <v>26962.5625</v>
      </c>
      <c r="Y80" s="89">
        <v>28206.728515625</v>
      </c>
      <c r="Z80" s="89">
        <v>28833.62890625</v>
      </c>
      <c r="AA80" s="1"/>
      <c r="AB80" s="70">
        <v>15.941588416609031</v>
      </c>
      <c r="AC80" s="39">
        <f t="shared" si="2"/>
        <v>4596.5384458067838</v>
      </c>
      <c r="AD80" s="24"/>
      <c r="AE80" s="34">
        <v>10</v>
      </c>
      <c r="AF80" s="24"/>
      <c r="AG80" s="40"/>
      <c r="AH80" s="40"/>
      <c r="AI80" s="40"/>
    </row>
    <row r="81" spans="1:35" s="44" customFormat="1" x14ac:dyDescent="0.2">
      <c r="A81" s="32">
        <v>288</v>
      </c>
      <c r="B81" s="32" t="s">
        <v>200</v>
      </c>
      <c r="C81" s="34" t="s">
        <v>201</v>
      </c>
      <c r="D81" s="34" t="s">
        <v>46</v>
      </c>
      <c r="E81" s="34" t="s">
        <v>162</v>
      </c>
      <c r="F81" s="33">
        <v>2014</v>
      </c>
      <c r="G81" s="41" t="s">
        <v>206</v>
      </c>
      <c r="H81" s="91">
        <v>0.13787317276000977</v>
      </c>
      <c r="I81" s="62">
        <v>0.15460965091076137</v>
      </c>
      <c r="J81" s="82"/>
      <c r="K81" s="59">
        <v>10.999339000000001</v>
      </c>
      <c r="L81" s="59">
        <v>3.6543551999999999</v>
      </c>
      <c r="M81" s="59"/>
      <c r="N81" s="59">
        <v>26.358833000000001</v>
      </c>
      <c r="O81" s="59">
        <v>6.7697827999999998</v>
      </c>
      <c r="P81" s="59"/>
      <c r="Q81" s="59">
        <v>33.689923999999998</v>
      </c>
      <c r="R81" s="59">
        <v>33.689923999999998</v>
      </c>
      <c r="S81" s="59">
        <v>12.717152</v>
      </c>
      <c r="T81" s="59">
        <v>21.738555999999999</v>
      </c>
      <c r="U81" s="59">
        <v>25.957218000000001</v>
      </c>
      <c r="V81" s="59">
        <v>7.1576694999999999</v>
      </c>
      <c r="W81" s="1"/>
      <c r="X81" s="89">
        <v>26962.5625</v>
      </c>
      <c r="Y81" s="89">
        <v>28206.728515625</v>
      </c>
      <c r="Z81" s="89">
        <v>28833.62890625</v>
      </c>
      <c r="AA81" s="1"/>
      <c r="AB81" s="70">
        <v>2.5930350470879855</v>
      </c>
      <c r="AC81" s="39">
        <f t="shared" si="2"/>
        <v>747.66610288635468</v>
      </c>
      <c r="AD81" s="1"/>
      <c r="AE81" s="34">
        <v>10</v>
      </c>
      <c r="AF81" s="1"/>
      <c r="AG81" s="40"/>
      <c r="AH81" s="40"/>
      <c r="AI81" s="40"/>
    </row>
    <row r="82" spans="1:35" s="44" customFormat="1" x14ac:dyDescent="0.2">
      <c r="A82" s="32">
        <v>288</v>
      </c>
      <c r="B82" s="32" t="s">
        <v>200</v>
      </c>
      <c r="C82" s="34" t="s">
        <v>201</v>
      </c>
      <c r="D82" s="34" t="s">
        <v>46</v>
      </c>
      <c r="E82" s="34" t="s">
        <v>162</v>
      </c>
      <c r="F82" s="33">
        <v>2014</v>
      </c>
      <c r="G82" s="41" t="s">
        <v>207</v>
      </c>
      <c r="H82" s="91">
        <v>0.13787317276000977</v>
      </c>
      <c r="I82" s="62">
        <v>0.37896705589584734</v>
      </c>
      <c r="J82" s="82"/>
      <c r="K82" s="59">
        <v>44.194504000000002</v>
      </c>
      <c r="L82" s="59">
        <v>9.6755400999999992</v>
      </c>
      <c r="M82" s="59"/>
      <c r="N82" s="59">
        <v>37.392971000000003</v>
      </c>
      <c r="O82" s="59">
        <v>33.547209000000002</v>
      </c>
      <c r="P82" s="59"/>
      <c r="Q82" s="59">
        <v>71.179480999999996</v>
      </c>
      <c r="R82" s="59">
        <v>68.656953000000001</v>
      </c>
      <c r="S82" s="59">
        <v>53.003210000000003</v>
      </c>
      <c r="T82" s="59">
        <v>56.033887999999997</v>
      </c>
      <c r="U82" s="59">
        <v>41.115279999999998</v>
      </c>
      <c r="V82" s="59">
        <v>17.721212999999999</v>
      </c>
      <c r="W82" s="1"/>
      <c r="X82" s="89">
        <v>26962.5625</v>
      </c>
      <c r="Y82" s="89">
        <v>28206.728515625</v>
      </c>
      <c r="Z82" s="89">
        <v>28833.62890625</v>
      </c>
      <c r="AA82" s="1"/>
      <c r="AB82" s="70">
        <v>7.2142092717364177</v>
      </c>
      <c r="AC82" s="39">
        <f t="shared" si="2"/>
        <v>2080.118329932759</v>
      </c>
      <c r="AD82" s="1"/>
      <c r="AE82" s="34">
        <v>10</v>
      </c>
      <c r="AF82" s="1"/>
      <c r="AG82" s="40"/>
      <c r="AH82" s="40"/>
      <c r="AI82" s="40"/>
    </row>
    <row r="83" spans="1:35" s="44" customFormat="1" x14ac:dyDescent="0.2">
      <c r="A83" s="32">
        <v>288</v>
      </c>
      <c r="B83" s="32" t="s">
        <v>200</v>
      </c>
      <c r="C83" s="34" t="s">
        <v>201</v>
      </c>
      <c r="D83" s="34" t="s">
        <v>46</v>
      </c>
      <c r="E83" s="34" t="s">
        <v>162</v>
      </c>
      <c r="F83" s="33">
        <v>2014</v>
      </c>
      <c r="G83" s="41" t="s">
        <v>208</v>
      </c>
      <c r="H83" s="91">
        <v>0.13787317276000977</v>
      </c>
      <c r="I83" s="62">
        <v>0.20065934954605646</v>
      </c>
      <c r="J83" s="82"/>
      <c r="K83" s="59">
        <v>16.936653</v>
      </c>
      <c r="L83" s="59">
        <v>9.7591389999999993</v>
      </c>
      <c r="M83" s="59"/>
      <c r="N83" s="59">
        <v>27.448032000000001</v>
      </c>
      <c r="O83" s="59">
        <v>17.643395000000002</v>
      </c>
      <c r="P83" s="59"/>
      <c r="Q83" s="59">
        <v>37.858961000000001</v>
      </c>
      <c r="R83" s="59">
        <v>43.072110000000002</v>
      </c>
      <c r="S83" s="59">
        <v>11.143717000000001</v>
      </c>
      <c r="T83" s="59">
        <v>16.689933</v>
      </c>
      <c r="U83" s="59">
        <v>30.281891000000002</v>
      </c>
      <c r="V83" s="59">
        <v>6.7785608999999996</v>
      </c>
      <c r="W83" s="1"/>
      <c r="X83" s="89">
        <v>26962.5625</v>
      </c>
      <c r="Y83" s="89">
        <v>28206.728515625</v>
      </c>
      <c r="Z83" s="89">
        <v>28833.62890625</v>
      </c>
      <c r="AA83" s="1"/>
      <c r="AB83" s="70">
        <v>1.0049434120670728</v>
      </c>
      <c r="AC83" s="39">
        <f t="shared" si="2"/>
        <v>289.76165415322657</v>
      </c>
      <c r="AD83" s="1"/>
      <c r="AE83" s="34">
        <v>10</v>
      </c>
      <c r="AF83" s="1"/>
      <c r="AG83" s="40"/>
      <c r="AH83" s="40"/>
      <c r="AI83" s="40"/>
    </row>
    <row r="84" spans="1:35" s="44" customFormat="1" x14ac:dyDescent="0.2">
      <c r="A84" s="32">
        <v>288</v>
      </c>
      <c r="B84" s="32" t="s">
        <v>200</v>
      </c>
      <c r="C84" s="34" t="s">
        <v>201</v>
      </c>
      <c r="D84" s="34" t="s">
        <v>46</v>
      </c>
      <c r="E84" s="34" t="s">
        <v>162</v>
      </c>
      <c r="F84" s="33">
        <v>2014</v>
      </c>
      <c r="G84" s="42" t="s">
        <v>64</v>
      </c>
      <c r="H84" s="91">
        <v>0.13787317276000977</v>
      </c>
      <c r="I84" s="30">
        <v>0.23248572218891603</v>
      </c>
      <c r="J84" s="82"/>
      <c r="K84" s="59">
        <v>31.430351000000002</v>
      </c>
      <c r="L84" s="59">
        <v>6.5184464999999996</v>
      </c>
      <c r="M84" s="59"/>
      <c r="N84" s="59">
        <v>27.426687000000001</v>
      </c>
      <c r="O84" s="59">
        <v>21.264786000000001</v>
      </c>
      <c r="P84" s="59"/>
      <c r="Q84" s="59">
        <v>43.399512999999999</v>
      </c>
      <c r="R84" s="59">
        <v>46.410617999999999</v>
      </c>
      <c r="S84" s="59">
        <v>21.591550000000002</v>
      </c>
      <c r="T84" s="59">
        <v>23.939260999999998</v>
      </c>
      <c r="U84" s="59">
        <v>16.133165999999999</v>
      </c>
      <c r="V84" s="59">
        <v>7.0793837000000002</v>
      </c>
      <c r="W84" s="5"/>
      <c r="X84" s="89">
        <v>26962.5625</v>
      </c>
      <c r="Y84" s="89">
        <v>28206.728515625</v>
      </c>
      <c r="Z84" s="89">
        <v>28833.62890625</v>
      </c>
      <c r="AA84" s="1"/>
      <c r="AB84" s="70">
        <v>2.2778561921832829</v>
      </c>
      <c r="AC84" s="39">
        <f t="shared" si="2"/>
        <v>656.7886014721646</v>
      </c>
      <c r="AD84" s="5"/>
      <c r="AE84" s="34">
        <v>10</v>
      </c>
      <c r="AF84" s="5"/>
      <c r="AG84" s="40"/>
      <c r="AH84" s="40"/>
      <c r="AI84" s="40"/>
    </row>
    <row r="85" spans="1:35" s="44" customFormat="1" x14ac:dyDescent="0.2">
      <c r="A85" s="32">
        <v>328</v>
      </c>
      <c r="B85" s="32" t="s">
        <v>97</v>
      </c>
      <c r="C85" s="34" t="s">
        <v>98</v>
      </c>
      <c r="D85" s="34" t="s">
        <v>42</v>
      </c>
      <c r="E85" s="34" t="s">
        <v>41</v>
      </c>
      <c r="F85" s="34" t="s">
        <v>99</v>
      </c>
      <c r="G85" s="41" t="s">
        <v>100</v>
      </c>
      <c r="H85" s="91">
        <v>1.4073709957301617E-2</v>
      </c>
      <c r="I85" s="66">
        <v>5.4677369653428811E-3</v>
      </c>
      <c r="J85" s="35"/>
      <c r="K85" s="59">
        <v>0.66161795999999995</v>
      </c>
      <c r="L85" s="59">
        <v>0.34300135999999998</v>
      </c>
      <c r="M85" s="37"/>
      <c r="N85" s="59">
        <v>0.63611395000000004</v>
      </c>
      <c r="O85" s="59">
        <v>0.46680727999999999</v>
      </c>
      <c r="P85" s="37"/>
      <c r="Q85" s="59">
        <v>0.51227012999999999</v>
      </c>
      <c r="R85" s="59">
        <v>0.85389040000000005</v>
      </c>
      <c r="S85" s="59">
        <v>7.1065879999999998E-2</v>
      </c>
      <c r="T85" s="59">
        <v>0.87830794000000001</v>
      </c>
      <c r="U85" s="59">
        <v>0.66464993999999999</v>
      </c>
      <c r="V85" s="59">
        <v>0.53912059000000001</v>
      </c>
      <c r="W85" s="60"/>
      <c r="X85" s="89">
        <v>763.39300537109375</v>
      </c>
      <c r="Y85" s="89">
        <v>773.302978515625</v>
      </c>
      <c r="Z85" s="89">
        <v>777.8590087890625</v>
      </c>
      <c r="AA85" s="39"/>
      <c r="AB85" s="60">
        <v>43.503367290754717</v>
      </c>
      <c r="AC85" s="39">
        <f t="shared" si="2"/>
        <v>338.39486159772991</v>
      </c>
      <c r="AD85" s="39"/>
      <c r="AE85" s="34">
        <v>10</v>
      </c>
      <c r="AF85" s="40"/>
      <c r="AG85" s="40"/>
      <c r="AH85" s="40"/>
      <c r="AI85" s="40"/>
    </row>
    <row r="86" spans="1:35" s="44" customFormat="1" x14ac:dyDescent="0.2">
      <c r="A86" s="32">
        <v>328</v>
      </c>
      <c r="B86" s="32" t="s">
        <v>97</v>
      </c>
      <c r="C86" s="34" t="s">
        <v>98</v>
      </c>
      <c r="D86" s="34" t="s">
        <v>42</v>
      </c>
      <c r="E86" s="34" t="s">
        <v>41</v>
      </c>
      <c r="F86" s="34" t="s">
        <v>99</v>
      </c>
      <c r="G86" s="41" t="s">
        <v>101</v>
      </c>
      <c r="H86" s="91">
        <v>1.4073709957301617E-2</v>
      </c>
      <c r="I86" s="66">
        <v>2.7891569303853548E-3</v>
      </c>
      <c r="J86" s="35"/>
      <c r="K86" s="59">
        <v>0.2952996</v>
      </c>
      <c r="L86" s="59">
        <v>0.48053045999999999</v>
      </c>
      <c r="M86" s="37"/>
      <c r="N86" s="59">
        <v>0.16237720999999999</v>
      </c>
      <c r="O86" s="59">
        <v>0.26974896999999998</v>
      </c>
      <c r="P86" s="37"/>
      <c r="Q86" s="59">
        <v>1.6721130000000001E-2</v>
      </c>
      <c r="R86" s="59">
        <v>0.35697243000000001</v>
      </c>
      <c r="S86" s="59">
        <v>2.907423E-2</v>
      </c>
      <c r="T86" s="59">
        <v>0.40044137000000002</v>
      </c>
      <c r="U86" s="59">
        <v>0.3776757</v>
      </c>
      <c r="V86" s="59">
        <v>0.21572886999999999</v>
      </c>
      <c r="W86" s="60"/>
      <c r="X86" s="39">
        <v>763.39300000000003</v>
      </c>
      <c r="Y86" s="89">
        <v>773.302978515625</v>
      </c>
      <c r="Z86" s="89">
        <v>777.8590087890625</v>
      </c>
      <c r="AA86" s="39"/>
      <c r="AB86" s="60">
        <v>30.718501652996476</v>
      </c>
      <c r="AC86" s="39">
        <f t="shared" si="2"/>
        <v>238.94663247285018</v>
      </c>
      <c r="AD86" s="39"/>
      <c r="AE86" s="34">
        <v>10</v>
      </c>
      <c r="AF86" s="40"/>
      <c r="AG86" s="40"/>
      <c r="AH86" s="40"/>
      <c r="AI86" s="40"/>
    </row>
    <row r="87" spans="1:35" s="44" customFormat="1" x14ac:dyDescent="0.2">
      <c r="A87" s="32">
        <v>328</v>
      </c>
      <c r="B87" s="32" t="s">
        <v>97</v>
      </c>
      <c r="C87" s="34" t="s">
        <v>98</v>
      </c>
      <c r="D87" s="34" t="s">
        <v>42</v>
      </c>
      <c r="E87" s="34" t="s">
        <v>41</v>
      </c>
      <c r="F87" s="34" t="s">
        <v>99</v>
      </c>
      <c r="G87" s="41" t="s">
        <v>102</v>
      </c>
      <c r="H87" s="91">
        <v>1.4073709957301617E-2</v>
      </c>
      <c r="I87" s="66">
        <v>0.11285336350986173</v>
      </c>
      <c r="J87" s="35"/>
      <c r="K87" s="59">
        <v>17.155093000000001</v>
      </c>
      <c r="L87" s="59">
        <v>2.5619182999999999</v>
      </c>
      <c r="M87" s="37"/>
      <c r="N87" s="59">
        <v>3.3270550999999999</v>
      </c>
      <c r="O87" s="59">
        <v>5.7128028000000004</v>
      </c>
      <c r="P87" s="37"/>
      <c r="Q87" s="59">
        <v>22.125267999999998</v>
      </c>
      <c r="R87" s="59">
        <v>15.442729</v>
      </c>
      <c r="S87" s="59">
        <v>17.895554000000001</v>
      </c>
      <c r="T87" s="59">
        <v>23.522867000000002</v>
      </c>
      <c r="U87" s="59">
        <v>20.789774999999999</v>
      </c>
      <c r="V87" s="59">
        <v>17.089255000000001</v>
      </c>
      <c r="W87" s="60"/>
      <c r="X87" s="39">
        <v>763.39300000000003</v>
      </c>
      <c r="Y87" s="89">
        <v>773.302978515625</v>
      </c>
      <c r="Z87" s="89">
        <v>777.8590087890625</v>
      </c>
      <c r="AA87" s="39"/>
      <c r="AB87" s="60">
        <v>8.1328427381275432</v>
      </c>
      <c r="AC87" s="39">
        <f t="shared" si="2"/>
        <v>63.262049909172163</v>
      </c>
      <c r="AD87" s="39"/>
      <c r="AE87" s="34">
        <v>10</v>
      </c>
      <c r="AF87" s="40"/>
      <c r="AG87" s="40"/>
      <c r="AH87" s="40"/>
      <c r="AI87" s="40"/>
    </row>
    <row r="88" spans="1:35" s="44" customFormat="1" x14ac:dyDescent="0.2">
      <c r="A88" s="32">
        <v>328</v>
      </c>
      <c r="B88" s="32" t="s">
        <v>97</v>
      </c>
      <c r="C88" s="34" t="s">
        <v>98</v>
      </c>
      <c r="D88" s="34" t="s">
        <v>42</v>
      </c>
      <c r="E88" s="34" t="s">
        <v>41</v>
      </c>
      <c r="F88" s="34" t="s">
        <v>99</v>
      </c>
      <c r="G88" s="41" t="s">
        <v>103</v>
      </c>
      <c r="H88" s="91">
        <v>1.4073709957301617E-2</v>
      </c>
      <c r="I88" s="66">
        <v>9.1253001856361881E-3</v>
      </c>
      <c r="J88" s="35"/>
      <c r="K88" s="59">
        <v>1.6542665000000001</v>
      </c>
      <c r="L88" s="59">
        <v>0.56013469999999999</v>
      </c>
      <c r="M88" s="37"/>
      <c r="N88" s="59">
        <v>0.33431311000000002</v>
      </c>
      <c r="O88" s="59">
        <v>0.99957525000000003</v>
      </c>
      <c r="P88" s="37"/>
      <c r="Q88" s="59">
        <v>0.69164990000000004</v>
      </c>
      <c r="R88" s="59">
        <v>0.84323373999999995</v>
      </c>
      <c r="S88" s="59">
        <v>0.64039109999999999</v>
      </c>
      <c r="T88" s="59">
        <v>1.8671774999999999</v>
      </c>
      <c r="U88" s="59">
        <v>1.1227267000000001</v>
      </c>
      <c r="V88" s="59">
        <v>0.61549264000000004</v>
      </c>
      <c r="W88" s="60"/>
      <c r="X88" s="39">
        <v>763.39300000000003</v>
      </c>
      <c r="Y88" s="89">
        <v>773.302978515625</v>
      </c>
      <c r="Z88" s="89">
        <v>777.8590087890625</v>
      </c>
      <c r="AA88" s="39"/>
      <c r="AB88" s="60">
        <v>17.234961563713743</v>
      </c>
      <c r="AC88" s="39">
        <f t="shared" si="2"/>
        <v>134.06370118467964</v>
      </c>
      <c r="AD88" s="39"/>
      <c r="AE88" s="34">
        <v>10</v>
      </c>
      <c r="AF88" s="40"/>
      <c r="AG88" s="40"/>
      <c r="AH88" s="40"/>
      <c r="AI88" s="40"/>
    </row>
    <row r="89" spans="1:35" s="44" customFormat="1" x14ac:dyDescent="0.2">
      <c r="A89" s="32">
        <v>328</v>
      </c>
      <c r="B89" s="32" t="s">
        <v>97</v>
      </c>
      <c r="C89" s="34" t="s">
        <v>98</v>
      </c>
      <c r="D89" s="34" t="s">
        <v>42</v>
      </c>
      <c r="E89" s="34" t="s">
        <v>41</v>
      </c>
      <c r="F89" s="34" t="s">
        <v>99</v>
      </c>
      <c r="G89" s="41" t="s">
        <v>104</v>
      </c>
      <c r="H89" s="91">
        <v>1.4073709957301617E-2</v>
      </c>
      <c r="I89" s="62">
        <v>0</v>
      </c>
      <c r="J89" s="35"/>
      <c r="K89" s="59">
        <v>0</v>
      </c>
      <c r="L89" s="59">
        <v>0</v>
      </c>
      <c r="M89" s="37"/>
      <c r="N89" s="59">
        <v>0</v>
      </c>
      <c r="O89" s="59">
        <v>0</v>
      </c>
      <c r="P89" s="37"/>
      <c r="Q89" s="59">
        <v>0</v>
      </c>
      <c r="R89" s="59">
        <v>0</v>
      </c>
      <c r="S89" s="59">
        <v>0</v>
      </c>
      <c r="T89" s="59">
        <v>0</v>
      </c>
      <c r="U89" s="59">
        <v>0</v>
      </c>
      <c r="V89" s="59">
        <v>0</v>
      </c>
      <c r="W89" s="60"/>
      <c r="X89" s="39">
        <v>763.39300000000003</v>
      </c>
      <c r="Y89" s="89">
        <v>773.302978515625</v>
      </c>
      <c r="Z89" s="89">
        <v>777.8590087890625</v>
      </c>
      <c r="AA89" s="39"/>
      <c r="AB89" s="60">
        <v>0.41032675440632022</v>
      </c>
      <c r="AC89" s="39">
        <f t="shared" si="2"/>
        <v>3.1917636246213332</v>
      </c>
      <c r="AD89" s="39"/>
      <c r="AE89" s="34">
        <v>10</v>
      </c>
      <c r="AF89" s="40"/>
      <c r="AG89" s="40"/>
      <c r="AH89" s="40"/>
      <c r="AI89" s="40"/>
    </row>
    <row r="90" spans="1:35" s="44" customFormat="1" x14ac:dyDescent="0.2">
      <c r="A90" s="32">
        <v>398</v>
      </c>
      <c r="B90" s="32" t="s">
        <v>105</v>
      </c>
      <c r="C90" s="33" t="s">
        <v>106</v>
      </c>
      <c r="D90" s="33" t="s">
        <v>107</v>
      </c>
      <c r="E90" s="33" t="s">
        <v>41</v>
      </c>
      <c r="F90" s="33" t="s">
        <v>108</v>
      </c>
      <c r="G90" s="41" t="s">
        <v>109</v>
      </c>
      <c r="H90" s="91">
        <v>1.6108643030747771E-3</v>
      </c>
      <c r="I90" s="66">
        <v>2.0900236150565772E-3</v>
      </c>
      <c r="J90" s="35"/>
      <c r="K90" s="102">
        <v>0.59347866000000005</v>
      </c>
      <c r="L90" s="102">
        <v>0.59347866000000005</v>
      </c>
      <c r="M90" s="37"/>
      <c r="N90" s="102">
        <v>0</v>
      </c>
      <c r="O90" s="102">
        <v>0</v>
      </c>
      <c r="P90" s="37"/>
      <c r="Q90" s="102">
        <v>0</v>
      </c>
      <c r="R90" s="59">
        <v>0</v>
      </c>
      <c r="S90" s="102">
        <v>9.7238169999999999E-2</v>
      </c>
      <c r="T90" s="102">
        <v>0</v>
      </c>
      <c r="U90" s="102">
        <v>0.10343347999999999</v>
      </c>
      <c r="V90" s="102">
        <v>0</v>
      </c>
      <c r="W90" s="60"/>
      <c r="X90" s="89">
        <v>17749.6484375</v>
      </c>
      <c r="Y90" s="89">
        <v>17987.736328125</v>
      </c>
      <c r="Z90" s="89">
        <v>18204.498046875</v>
      </c>
      <c r="AA90" s="39"/>
      <c r="AB90" s="63">
        <v>62.179611102063703</v>
      </c>
      <c r="AC90" s="39">
        <f t="shared" si="2"/>
        <v>11319.486088629657</v>
      </c>
      <c r="AD90" s="39"/>
      <c r="AE90" s="34">
        <v>10</v>
      </c>
      <c r="AF90" s="40"/>
      <c r="AG90" s="40"/>
      <c r="AH90" s="40"/>
      <c r="AI90" s="40"/>
    </row>
    <row r="91" spans="1:35" s="44" customFormat="1" x14ac:dyDescent="0.2">
      <c r="A91" s="32">
        <v>398</v>
      </c>
      <c r="B91" s="32" t="s">
        <v>105</v>
      </c>
      <c r="C91" s="33" t="s">
        <v>106</v>
      </c>
      <c r="D91" s="33" t="s">
        <v>107</v>
      </c>
      <c r="E91" s="33" t="s">
        <v>41</v>
      </c>
      <c r="F91" s="33" t="s">
        <v>108</v>
      </c>
      <c r="G91" s="41" t="s">
        <v>110</v>
      </c>
      <c r="H91" s="91">
        <v>1.6108643030747771E-3</v>
      </c>
      <c r="I91" s="66">
        <v>1.0840655156704702E-4</v>
      </c>
      <c r="J91" s="35"/>
      <c r="K91" s="102">
        <v>3.2521969999999997E-2</v>
      </c>
      <c r="L91" s="102">
        <v>3.2521969999999997E-2</v>
      </c>
      <c r="M91" s="37"/>
      <c r="N91" s="102">
        <v>0</v>
      </c>
      <c r="O91" s="102">
        <v>0</v>
      </c>
      <c r="P91" s="37"/>
      <c r="Q91" s="102">
        <v>0</v>
      </c>
      <c r="R91" s="59">
        <v>0</v>
      </c>
      <c r="S91" s="102">
        <v>0</v>
      </c>
      <c r="T91" s="102">
        <v>0</v>
      </c>
      <c r="U91" s="102">
        <v>0</v>
      </c>
      <c r="V91" s="102">
        <v>0</v>
      </c>
      <c r="W91" s="60"/>
      <c r="X91" s="29">
        <v>17749.648000000001</v>
      </c>
      <c r="Y91" s="89">
        <v>17987.736328125</v>
      </c>
      <c r="Z91" s="89">
        <v>18204.498046875</v>
      </c>
      <c r="AA91" s="39"/>
      <c r="AB91" s="63">
        <v>21.053054663430988</v>
      </c>
      <c r="AC91" s="39">
        <f t="shared" si="2"/>
        <v>3832.6029250118199</v>
      </c>
      <c r="AD91" s="39"/>
      <c r="AE91" s="34">
        <v>10</v>
      </c>
      <c r="AF91" s="40"/>
      <c r="AG91" s="40"/>
      <c r="AH91" s="40"/>
      <c r="AI91" s="40"/>
    </row>
    <row r="92" spans="1:35" s="44" customFormat="1" x14ac:dyDescent="0.2">
      <c r="A92" s="32">
        <v>398</v>
      </c>
      <c r="B92" s="32" t="s">
        <v>105</v>
      </c>
      <c r="C92" s="33" t="s">
        <v>106</v>
      </c>
      <c r="D92" s="33" t="s">
        <v>107</v>
      </c>
      <c r="E92" s="33" t="s">
        <v>41</v>
      </c>
      <c r="F92" s="33" t="s">
        <v>108</v>
      </c>
      <c r="G92" s="41" t="s">
        <v>111</v>
      </c>
      <c r="H92" s="91">
        <v>1.6108643030747771E-3</v>
      </c>
      <c r="I92" s="66">
        <v>1.7207048087385212E-3</v>
      </c>
      <c r="J92" s="35"/>
      <c r="K92" s="102">
        <v>0.44889395999999998</v>
      </c>
      <c r="L92" s="102">
        <v>0.28043570000000001</v>
      </c>
      <c r="M92" s="37"/>
      <c r="N92" s="102">
        <v>1.097589E-2</v>
      </c>
      <c r="O92" s="102">
        <v>0.16845826</v>
      </c>
      <c r="P92" s="37"/>
      <c r="Q92" s="102">
        <v>0.17943414999999999</v>
      </c>
      <c r="R92" s="59">
        <v>0</v>
      </c>
      <c r="S92" s="102">
        <v>0</v>
      </c>
      <c r="T92" s="102">
        <v>1.097589E-2</v>
      </c>
      <c r="U92" s="102">
        <v>0.16845826</v>
      </c>
      <c r="V92" s="102">
        <v>1.097589E-2</v>
      </c>
      <c r="W92" s="60"/>
      <c r="X92" s="29">
        <v>17749.648000000001</v>
      </c>
      <c r="Y92" s="89">
        <v>17987.736328125</v>
      </c>
      <c r="Z92" s="89">
        <v>18204.498046875</v>
      </c>
      <c r="AA92" s="39"/>
      <c r="AB92" s="63">
        <v>16.764807963377965</v>
      </c>
      <c r="AC92" s="39">
        <f t="shared" si="2"/>
        <v>3051.9491382554861</v>
      </c>
      <c r="AD92" s="39"/>
      <c r="AE92" s="34">
        <v>10</v>
      </c>
      <c r="AF92" s="40"/>
      <c r="AG92" s="40"/>
      <c r="AH92" s="40"/>
      <c r="AI92" s="40"/>
    </row>
    <row r="93" spans="1:35" s="44" customFormat="1" x14ac:dyDescent="0.2">
      <c r="A93" s="92">
        <v>404</v>
      </c>
      <c r="B93" s="92" t="s">
        <v>282</v>
      </c>
      <c r="C93" s="90" t="s">
        <v>283</v>
      </c>
      <c r="D93" s="90" t="s">
        <v>46</v>
      </c>
      <c r="E93" s="90" t="s">
        <v>162</v>
      </c>
      <c r="F93" s="90" t="s">
        <v>99</v>
      </c>
      <c r="G93" s="96" t="s">
        <v>285</v>
      </c>
      <c r="H93" s="91">
        <v>0.17788113653659821</v>
      </c>
      <c r="I93" s="97">
        <v>0.10025852983066615</v>
      </c>
      <c r="J93"/>
      <c r="K93" s="102">
        <v>17.602844999999999</v>
      </c>
      <c r="L93" s="102">
        <v>0.99998513</v>
      </c>
      <c r="M93" s="102"/>
      <c r="N93" s="102">
        <v>2.2931881000000001</v>
      </c>
      <c r="O93" s="102">
        <v>0</v>
      </c>
      <c r="P93" s="102"/>
      <c r="Q93" s="102">
        <v>23.367034</v>
      </c>
      <c r="R93" s="102">
        <v>23.889797999999999</v>
      </c>
      <c r="S93" s="102">
        <v>13.509283999999999</v>
      </c>
      <c r="T93" s="102">
        <v>20.645644000000001</v>
      </c>
      <c r="U93" s="102">
        <v>25.56954</v>
      </c>
      <c r="V93" s="102">
        <v>10.795997</v>
      </c>
      <c r="W93"/>
      <c r="X93" s="89">
        <v>46024.25</v>
      </c>
      <c r="Y93" s="89">
        <v>48461.56640625</v>
      </c>
      <c r="Z93" s="89">
        <v>49699.86328125</v>
      </c>
      <c r="AA93"/>
      <c r="AB93" s="70">
        <v>0.87240382874592348</v>
      </c>
      <c r="AC93" s="39">
        <f t="shared" si="2"/>
        <v>433.5835101471144</v>
      </c>
      <c r="AD93"/>
      <c r="AE93" s="5">
        <v>10</v>
      </c>
      <c r="AF93"/>
      <c r="AG93" s="40"/>
      <c r="AH93" s="40"/>
      <c r="AI93" s="40"/>
    </row>
    <row r="94" spans="1:35" s="44" customFormat="1" x14ac:dyDescent="0.2">
      <c r="A94" s="92">
        <v>404</v>
      </c>
      <c r="B94" s="92" t="s">
        <v>282</v>
      </c>
      <c r="C94" s="90" t="s">
        <v>283</v>
      </c>
      <c r="D94" s="90" t="s">
        <v>46</v>
      </c>
      <c r="E94" s="90" t="s">
        <v>162</v>
      </c>
      <c r="F94" s="90" t="s">
        <v>99</v>
      </c>
      <c r="G94" s="96" t="s">
        <v>286</v>
      </c>
      <c r="H94" s="91">
        <v>0.17788113653659821</v>
      </c>
      <c r="I94" s="97">
        <v>0.21248942503981519</v>
      </c>
      <c r="J94"/>
      <c r="K94" s="102">
        <v>34.689843000000003</v>
      </c>
      <c r="L94" s="102">
        <v>2.95492</v>
      </c>
      <c r="M94" s="102"/>
      <c r="N94" s="102">
        <v>5.7408991</v>
      </c>
      <c r="O94" s="102">
        <v>3.7157616999999998</v>
      </c>
      <c r="P94" s="102"/>
      <c r="Q94" s="102">
        <v>47.524724999999997</v>
      </c>
      <c r="R94" s="102">
        <v>38.364162</v>
      </c>
      <c r="S94" s="102">
        <v>37.253700000000002</v>
      </c>
      <c r="T94" s="102">
        <v>46.326165000000003</v>
      </c>
      <c r="U94" s="102">
        <v>47.543519000000003</v>
      </c>
      <c r="V94" s="102">
        <v>24.164421000000001</v>
      </c>
      <c r="W94"/>
      <c r="X94" s="89">
        <v>46024.25</v>
      </c>
      <c r="Y94" s="89">
        <v>48461.56640625</v>
      </c>
      <c r="Z94" s="89">
        <v>49699.86328125</v>
      </c>
      <c r="AA94"/>
      <c r="AB94" s="70">
        <v>13.241020190184742</v>
      </c>
      <c r="AC94" s="39">
        <f t="shared" si="2"/>
        <v>6580.7689315645248</v>
      </c>
      <c r="AD94"/>
      <c r="AE94" s="5">
        <v>10</v>
      </c>
      <c r="AF94"/>
      <c r="AG94" s="40"/>
      <c r="AH94" s="40"/>
      <c r="AI94" s="40"/>
    </row>
    <row r="95" spans="1:35" s="44" customFormat="1" x14ac:dyDescent="0.2">
      <c r="A95" s="92">
        <v>404</v>
      </c>
      <c r="B95" s="92" t="s">
        <v>282</v>
      </c>
      <c r="C95" s="90" t="s">
        <v>283</v>
      </c>
      <c r="D95" s="90" t="s">
        <v>46</v>
      </c>
      <c r="E95" s="90" t="s">
        <v>162</v>
      </c>
      <c r="F95" s="90" t="s">
        <v>99</v>
      </c>
      <c r="G95" s="96" t="s">
        <v>287</v>
      </c>
      <c r="H95" s="91">
        <v>0.17788113653659821</v>
      </c>
      <c r="I95" s="97">
        <v>0.14630260486997651</v>
      </c>
      <c r="J95"/>
      <c r="K95" s="102">
        <v>22.346661999999998</v>
      </c>
      <c r="L95" s="102">
        <v>2.3415949</v>
      </c>
      <c r="M95" s="102"/>
      <c r="N95" s="102">
        <v>3.6233683999999999</v>
      </c>
      <c r="O95" s="102">
        <v>2.4478203999999999</v>
      </c>
      <c r="P95" s="102"/>
      <c r="Q95" s="102">
        <v>32.579729</v>
      </c>
      <c r="R95" s="102">
        <v>27.856756000000001</v>
      </c>
      <c r="S95" s="102">
        <v>28.875278000000002</v>
      </c>
      <c r="T95" s="102">
        <v>31.651910999999998</v>
      </c>
      <c r="U95" s="102">
        <v>33.441164000000001</v>
      </c>
      <c r="V95" s="102">
        <v>16.661514</v>
      </c>
      <c r="W95"/>
      <c r="X95" s="89">
        <v>46024.25</v>
      </c>
      <c r="Y95" s="89">
        <v>48461.56640625</v>
      </c>
      <c r="Z95" s="89">
        <v>49699.86328125</v>
      </c>
      <c r="AA95"/>
      <c r="AB95" s="70">
        <v>11.05190948727048</v>
      </c>
      <c r="AC95" s="39">
        <f t="shared" si="2"/>
        <v>5492.7839051409264</v>
      </c>
      <c r="AD95"/>
      <c r="AE95" s="5">
        <v>10</v>
      </c>
      <c r="AF95"/>
      <c r="AG95" s="40"/>
      <c r="AH95" s="40"/>
      <c r="AI95" s="40"/>
    </row>
    <row r="96" spans="1:35" s="44" customFormat="1" x14ac:dyDescent="0.2">
      <c r="A96" s="92">
        <v>404</v>
      </c>
      <c r="B96" s="92" t="s">
        <v>282</v>
      </c>
      <c r="C96" s="90" t="s">
        <v>283</v>
      </c>
      <c r="D96" s="90" t="s">
        <v>46</v>
      </c>
      <c r="E96" s="90" t="s">
        <v>162</v>
      </c>
      <c r="F96" s="90" t="s">
        <v>99</v>
      </c>
      <c r="G96" s="96" t="s">
        <v>288</v>
      </c>
      <c r="H96" s="91">
        <v>0.17788113653659821</v>
      </c>
      <c r="I96" s="97">
        <v>6.5911602166401448E-2</v>
      </c>
      <c r="J96"/>
      <c r="K96" s="102">
        <v>10.198214999999999</v>
      </c>
      <c r="L96" s="102">
        <v>2.5199558</v>
      </c>
      <c r="M96" s="102"/>
      <c r="N96" s="102">
        <v>1.7653686</v>
      </c>
      <c r="O96" s="102">
        <v>0.68617397999999996</v>
      </c>
      <c r="P96" s="102"/>
      <c r="Q96" s="102">
        <v>15.203961</v>
      </c>
      <c r="R96" s="102">
        <v>14.378693</v>
      </c>
      <c r="S96" s="102">
        <v>8.3774396000000007</v>
      </c>
      <c r="T96" s="102">
        <v>13.100267000000001</v>
      </c>
      <c r="U96" s="102">
        <v>16.125706999999998</v>
      </c>
      <c r="V96" s="102">
        <v>5.9456752000000002</v>
      </c>
      <c r="W96"/>
      <c r="X96" s="89">
        <v>46024.25</v>
      </c>
      <c r="Y96" s="89">
        <v>48461.56640625</v>
      </c>
      <c r="Z96" s="89">
        <v>49699.86328125</v>
      </c>
      <c r="AA96"/>
      <c r="AB96" s="70">
        <v>18.226374472963368</v>
      </c>
      <c r="AC96" s="39">
        <f t="shared" si="2"/>
        <v>9058.4831941914454</v>
      </c>
      <c r="AD96"/>
      <c r="AE96" s="5">
        <v>10</v>
      </c>
      <c r="AF96"/>
      <c r="AG96" s="40"/>
      <c r="AH96" s="40"/>
      <c r="AI96" s="40"/>
    </row>
    <row r="97" spans="1:35" s="44" customFormat="1" x14ac:dyDescent="0.2">
      <c r="A97" s="92">
        <v>404</v>
      </c>
      <c r="B97" s="92" t="s">
        <v>282</v>
      </c>
      <c r="C97" s="90" t="s">
        <v>283</v>
      </c>
      <c r="D97" s="90" t="s">
        <v>46</v>
      </c>
      <c r="E97" s="90" t="s">
        <v>162</v>
      </c>
      <c r="F97" s="90" t="s">
        <v>99</v>
      </c>
      <c r="G97" s="96" t="s">
        <v>289</v>
      </c>
      <c r="H97" s="91">
        <v>0.17788113653659821</v>
      </c>
      <c r="I97" s="97">
        <v>0.12628928604219786</v>
      </c>
      <c r="J97"/>
      <c r="K97" s="102">
        <v>18.671392999999998</v>
      </c>
      <c r="L97" s="102">
        <v>4.0949552000000002</v>
      </c>
      <c r="M97" s="102"/>
      <c r="N97" s="102">
        <v>1.8692203999999999</v>
      </c>
      <c r="O97" s="102">
        <v>1.0576574000000001</v>
      </c>
      <c r="P97" s="102"/>
      <c r="Q97" s="102">
        <v>29.124020999999999</v>
      </c>
      <c r="R97" s="102">
        <v>27.642976000000001</v>
      </c>
      <c r="S97" s="102">
        <v>21.592599</v>
      </c>
      <c r="T97" s="102">
        <v>25.643121000000001</v>
      </c>
      <c r="U97" s="102">
        <v>29.829775000000001</v>
      </c>
      <c r="V97" s="102">
        <v>16.408543999999999</v>
      </c>
      <c r="W97"/>
      <c r="X97" s="89">
        <v>46024.25</v>
      </c>
      <c r="Y97" s="89">
        <v>48461.56640625</v>
      </c>
      <c r="Z97" s="89">
        <v>49699.86328125</v>
      </c>
      <c r="AA97"/>
      <c r="AB97" s="70">
        <v>5.5865377134009035</v>
      </c>
      <c r="AC97" s="39">
        <f t="shared" si="2"/>
        <v>2776.5016057157191</v>
      </c>
      <c r="AD97"/>
      <c r="AE97" s="5">
        <v>10</v>
      </c>
      <c r="AF97"/>
      <c r="AG97" s="40"/>
      <c r="AH97" s="40"/>
      <c r="AI97" s="40"/>
    </row>
    <row r="98" spans="1:35" s="44" customFormat="1" x14ac:dyDescent="0.2">
      <c r="A98" s="92">
        <v>404</v>
      </c>
      <c r="B98" s="92" t="s">
        <v>282</v>
      </c>
      <c r="C98" s="90" t="s">
        <v>283</v>
      </c>
      <c r="D98" s="90" t="s">
        <v>46</v>
      </c>
      <c r="E98" s="90" t="s">
        <v>162</v>
      </c>
      <c r="F98" s="90" t="s">
        <v>99</v>
      </c>
      <c r="G98" s="96" t="s">
        <v>290</v>
      </c>
      <c r="H98" s="91">
        <v>0.17788113653659821</v>
      </c>
      <c r="I98" s="97">
        <v>0.15848966154070832</v>
      </c>
      <c r="J98"/>
      <c r="K98" s="102">
        <v>25.019766000000001</v>
      </c>
      <c r="L98" s="102">
        <v>4.6691051000000003</v>
      </c>
      <c r="M98" s="102"/>
      <c r="N98" s="102">
        <v>4.3308866000000004</v>
      </c>
      <c r="O98" s="102">
        <v>2.6503839999999999</v>
      </c>
      <c r="P98" s="102"/>
      <c r="Q98" s="102">
        <v>34.853827000000003</v>
      </c>
      <c r="R98" s="102">
        <v>34.278955000000003</v>
      </c>
      <c r="S98" s="102">
        <v>21.194130999999999</v>
      </c>
      <c r="T98" s="102">
        <v>34.662320999999999</v>
      </c>
      <c r="U98" s="102">
        <v>36.782249999999998</v>
      </c>
      <c r="V98" s="102">
        <v>13.499480999999999</v>
      </c>
      <c r="W98"/>
      <c r="X98" s="89">
        <v>46024.25</v>
      </c>
      <c r="Y98" s="89">
        <v>48461.56640625</v>
      </c>
      <c r="Z98" s="89">
        <v>49699.86328125</v>
      </c>
      <c r="AA98"/>
      <c r="AB98" s="70">
        <v>15.785921555038957</v>
      </c>
      <c r="AC98" s="39">
        <f t="shared" si="2"/>
        <v>7845.5814305397353</v>
      </c>
      <c r="AD98"/>
      <c r="AE98" s="5">
        <v>10</v>
      </c>
      <c r="AF98"/>
      <c r="AG98" s="40"/>
      <c r="AH98" s="40"/>
      <c r="AI98" s="40"/>
    </row>
    <row r="99" spans="1:35" s="44" customFormat="1" x14ac:dyDescent="0.2">
      <c r="A99" s="92">
        <v>404</v>
      </c>
      <c r="B99" s="92" t="s">
        <v>282</v>
      </c>
      <c r="C99" s="90" t="s">
        <v>283</v>
      </c>
      <c r="D99" s="90" t="s">
        <v>46</v>
      </c>
      <c r="E99" s="90" t="s">
        <v>162</v>
      </c>
      <c r="F99" s="90" t="s">
        <v>99</v>
      </c>
      <c r="G99" s="96" t="s">
        <v>291</v>
      </c>
      <c r="H99" s="91">
        <v>0.17788113653659821</v>
      </c>
      <c r="I99" s="97">
        <v>0.14676679888647845</v>
      </c>
      <c r="J99"/>
      <c r="K99" s="102">
        <v>20.814503999999999</v>
      </c>
      <c r="L99" s="102">
        <v>7.3840899000000002</v>
      </c>
      <c r="M99" s="102"/>
      <c r="N99" s="102">
        <v>2.7835402</v>
      </c>
      <c r="O99" s="102">
        <v>1.0100070999999999</v>
      </c>
      <c r="P99" s="102"/>
      <c r="Q99" s="102">
        <v>33.782649999999997</v>
      </c>
      <c r="R99" s="102">
        <v>30.426632000000001</v>
      </c>
      <c r="S99" s="102">
        <v>25.258292999999998</v>
      </c>
      <c r="T99" s="102">
        <v>30.837606999999998</v>
      </c>
      <c r="U99" s="102">
        <v>34.227370999999998</v>
      </c>
      <c r="V99" s="102">
        <v>13.671262</v>
      </c>
      <c r="W99"/>
      <c r="X99" s="89">
        <v>46024.25</v>
      </c>
      <c r="Y99" s="89">
        <v>48461.56640625</v>
      </c>
      <c r="Z99" s="89">
        <v>49699.86328125</v>
      </c>
      <c r="AA99"/>
      <c r="AB99" s="70">
        <v>11.372317456505234</v>
      </c>
      <c r="AC99" s="39">
        <f t="shared" si="2"/>
        <v>5652.0262277928296</v>
      </c>
      <c r="AD99"/>
      <c r="AE99" s="5">
        <v>10</v>
      </c>
      <c r="AF99"/>
      <c r="AG99" s="40"/>
      <c r="AH99" s="40"/>
      <c r="AI99" s="40"/>
    </row>
    <row r="100" spans="1:35" s="44" customFormat="1" x14ac:dyDescent="0.2">
      <c r="A100" s="92">
        <v>404</v>
      </c>
      <c r="B100" s="92" t="s">
        <v>282</v>
      </c>
      <c r="C100" s="90" t="s">
        <v>283</v>
      </c>
      <c r="D100" s="90" t="s">
        <v>46</v>
      </c>
      <c r="E100" s="90" t="s">
        <v>162</v>
      </c>
      <c r="F100" s="90" t="s">
        <v>99</v>
      </c>
      <c r="G100" s="96" t="s">
        <v>292</v>
      </c>
      <c r="H100" s="91">
        <v>0.17788113653659821</v>
      </c>
      <c r="I100" s="97">
        <v>0.30688724976764781</v>
      </c>
      <c r="J100"/>
      <c r="K100" s="102">
        <v>37.196935000000003</v>
      </c>
      <c r="L100" s="102">
        <v>1.9387045999999999</v>
      </c>
      <c r="M100" s="102"/>
      <c r="N100" s="102">
        <v>30.924340000000001</v>
      </c>
      <c r="O100" s="102">
        <v>10.700982</v>
      </c>
      <c r="P100" s="102"/>
      <c r="Q100" s="102">
        <v>60.102356999999998</v>
      </c>
      <c r="R100" s="102">
        <v>52.607199000000001</v>
      </c>
      <c r="S100" s="102">
        <v>50.502678000000003</v>
      </c>
      <c r="T100" s="102">
        <v>58.166048000000004</v>
      </c>
      <c r="U100" s="102">
        <v>61.124237999999998</v>
      </c>
      <c r="V100" s="102">
        <v>27.611643999999998</v>
      </c>
      <c r="W100"/>
      <c r="X100" s="89">
        <v>46024.25</v>
      </c>
      <c r="Y100" s="89">
        <v>48461.56640625</v>
      </c>
      <c r="Z100" s="89">
        <v>49699.86328125</v>
      </c>
      <c r="AA100"/>
      <c r="AB100" s="70">
        <v>2.3899431290535853</v>
      </c>
      <c r="AC100" s="39">
        <f t="shared" si="2"/>
        <v>1187.7984676392603</v>
      </c>
      <c r="AD100"/>
      <c r="AE100" s="5">
        <v>10</v>
      </c>
      <c r="AF100"/>
      <c r="AG100" s="40"/>
      <c r="AH100" s="40"/>
      <c r="AI100" s="40"/>
    </row>
    <row r="101" spans="1:35" s="44" customFormat="1" x14ac:dyDescent="0.2">
      <c r="A101" s="92">
        <v>404</v>
      </c>
      <c r="B101" s="92" t="s">
        <v>282</v>
      </c>
      <c r="C101" s="90" t="s">
        <v>283</v>
      </c>
      <c r="D101" s="90" t="s">
        <v>46</v>
      </c>
      <c r="E101" s="90" t="s">
        <v>162</v>
      </c>
      <c r="F101" s="90" t="s">
        <v>99</v>
      </c>
      <c r="G101" s="103" t="s">
        <v>297</v>
      </c>
      <c r="H101" s="91">
        <v>0.17788113653659821</v>
      </c>
      <c r="I101" s="104">
        <v>0.17799045829022578</v>
      </c>
      <c r="J101" s="106"/>
      <c r="K101" s="102">
        <v>20.343247000000002</v>
      </c>
      <c r="L101" s="102">
        <v>2.7172868000000001</v>
      </c>
      <c r="M101" s="102"/>
      <c r="N101" s="102">
        <v>10.934341999999999</v>
      </c>
      <c r="O101" s="102">
        <v>2.7679371000000002</v>
      </c>
      <c r="P101" s="102"/>
      <c r="Q101" s="102">
        <v>39.436104</v>
      </c>
      <c r="R101" s="102">
        <v>35.755375999999998</v>
      </c>
      <c r="S101" s="102">
        <v>32.670068000000001</v>
      </c>
      <c r="T101" s="102">
        <v>37.901454000000001</v>
      </c>
      <c r="U101" s="102">
        <v>40.043728000000002</v>
      </c>
      <c r="V101" s="102">
        <v>24.287655999999998</v>
      </c>
      <c r="W101"/>
      <c r="X101" s="89">
        <v>46024.25</v>
      </c>
      <c r="Y101" s="89">
        <v>48461.56640625</v>
      </c>
      <c r="Z101" s="89">
        <v>49699.86328125</v>
      </c>
      <c r="AA101"/>
      <c r="AB101" s="70">
        <v>5.5060480463329853</v>
      </c>
      <c r="AC101" s="39">
        <f t="shared" si="2"/>
        <v>2736.4983512274307</v>
      </c>
      <c r="AD101"/>
      <c r="AE101" s="5">
        <v>10</v>
      </c>
      <c r="AF101"/>
      <c r="AG101" s="40"/>
      <c r="AH101" s="40"/>
      <c r="AI101" s="40"/>
    </row>
    <row r="102" spans="1:35" s="44" customFormat="1" x14ac:dyDescent="0.2">
      <c r="A102" s="92">
        <v>404</v>
      </c>
      <c r="B102" s="92" t="s">
        <v>282</v>
      </c>
      <c r="C102" s="90" t="s">
        <v>283</v>
      </c>
      <c r="D102" s="90" t="s">
        <v>46</v>
      </c>
      <c r="E102" s="90" t="s">
        <v>162</v>
      </c>
      <c r="F102" s="90" t="s">
        <v>99</v>
      </c>
      <c r="G102" s="103" t="s">
        <v>293</v>
      </c>
      <c r="H102" s="91">
        <v>0.17788113653659821</v>
      </c>
      <c r="I102" s="104">
        <v>0.27537796652058139</v>
      </c>
      <c r="J102" s="106"/>
      <c r="K102" s="102">
        <v>38.389448999999999</v>
      </c>
      <c r="L102" s="102">
        <v>7.8789777000000001</v>
      </c>
      <c r="M102" s="102"/>
      <c r="N102" s="102">
        <v>15.311368999999999</v>
      </c>
      <c r="O102" s="102">
        <v>10.133955</v>
      </c>
      <c r="P102" s="102"/>
      <c r="Q102" s="102">
        <v>55.847307999999998</v>
      </c>
      <c r="R102" s="102">
        <v>49.348218000000003</v>
      </c>
      <c r="S102" s="102">
        <v>34.946697999999998</v>
      </c>
      <c r="T102" s="102">
        <v>51.658273000000001</v>
      </c>
      <c r="U102" s="102">
        <v>56.595979999999997</v>
      </c>
      <c r="V102" s="102">
        <v>32.142611000000002</v>
      </c>
      <c r="W102"/>
      <c r="X102" s="89">
        <v>46024.25</v>
      </c>
      <c r="Y102" s="89">
        <v>48461.56640625</v>
      </c>
      <c r="Z102" s="89">
        <v>49699.86328125</v>
      </c>
      <c r="AA102"/>
      <c r="AB102" s="70">
        <v>5.8256323704748567</v>
      </c>
      <c r="AC102" s="39">
        <f t="shared" si="2"/>
        <v>2895.3313233942472</v>
      </c>
      <c r="AD102"/>
      <c r="AE102" s="5">
        <v>10</v>
      </c>
      <c r="AF102"/>
      <c r="AG102" s="40"/>
      <c r="AH102" s="40"/>
      <c r="AI102" s="40"/>
    </row>
    <row r="103" spans="1:35" s="44" customFormat="1" x14ac:dyDescent="0.2">
      <c r="A103" s="92">
        <v>404</v>
      </c>
      <c r="B103" s="92" t="s">
        <v>282</v>
      </c>
      <c r="C103" s="90" t="s">
        <v>283</v>
      </c>
      <c r="D103" s="90" t="s">
        <v>46</v>
      </c>
      <c r="E103" s="90" t="s">
        <v>162</v>
      </c>
      <c r="F103" s="90" t="s">
        <v>99</v>
      </c>
      <c r="G103" s="103" t="s">
        <v>159</v>
      </c>
      <c r="H103" s="91">
        <v>0.17788113653659821</v>
      </c>
      <c r="I103" s="104">
        <v>0.45799100743179533</v>
      </c>
      <c r="J103" s="106"/>
      <c r="K103" s="102">
        <v>38.962088999999999</v>
      </c>
      <c r="L103" s="102">
        <v>5.2865598</v>
      </c>
      <c r="M103" s="102"/>
      <c r="N103" s="102">
        <v>44.194712000000003</v>
      </c>
      <c r="O103" s="102">
        <v>53.207883000000002</v>
      </c>
      <c r="P103" s="102"/>
      <c r="Q103" s="102">
        <v>79.150127999999995</v>
      </c>
      <c r="R103" s="102">
        <v>65.298117000000005</v>
      </c>
      <c r="S103" s="102">
        <v>53.923009999999998</v>
      </c>
      <c r="T103" s="102">
        <v>70.441239999999993</v>
      </c>
      <c r="U103" s="102">
        <v>78.920901999999998</v>
      </c>
      <c r="V103" s="102">
        <v>51.696683</v>
      </c>
      <c r="W103"/>
      <c r="X103" s="89">
        <v>46024.25</v>
      </c>
      <c r="Y103" s="89">
        <v>48461.56640625</v>
      </c>
      <c r="Z103" s="89">
        <v>49699.86328125</v>
      </c>
      <c r="AA103"/>
      <c r="AB103" s="70">
        <v>3.1433642701299891</v>
      </c>
      <c r="AC103" s="39">
        <f t="shared" si="2"/>
        <v>1562.2477446862665</v>
      </c>
      <c r="AD103"/>
      <c r="AE103" s="5">
        <v>10</v>
      </c>
      <c r="AF103"/>
      <c r="AG103" s="40"/>
      <c r="AH103" s="40"/>
      <c r="AI103" s="40"/>
    </row>
    <row r="104" spans="1:35" s="44" customFormat="1" x14ac:dyDescent="0.2">
      <c r="A104" s="92">
        <v>404</v>
      </c>
      <c r="B104" s="92" t="s">
        <v>282</v>
      </c>
      <c r="C104" s="90" t="s">
        <v>283</v>
      </c>
      <c r="D104" s="90" t="s">
        <v>46</v>
      </c>
      <c r="E104" s="90" t="s">
        <v>162</v>
      </c>
      <c r="F104" s="90" t="s">
        <v>99</v>
      </c>
      <c r="G104" s="103" t="s">
        <v>294</v>
      </c>
      <c r="H104" s="91">
        <v>0.17788113653659821</v>
      </c>
      <c r="I104" s="104">
        <v>7.2541865470372946E-2</v>
      </c>
      <c r="J104" s="106"/>
      <c r="K104" s="102">
        <v>13.354025999999999</v>
      </c>
      <c r="L104" s="102">
        <v>0.94011307</v>
      </c>
      <c r="M104" s="102"/>
      <c r="N104" s="102">
        <v>1.2820362000000001</v>
      </c>
      <c r="O104" s="102">
        <v>0.55694124</v>
      </c>
      <c r="P104" s="102"/>
      <c r="Q104" s="102">
        <v>18.465382000000002</v>
      </c>
      <c r="R104" s="102">
        <v>13.539699000000001</v>
      </c>
      <c r="S104" s="102">
        <v>11.12875</v>
      </c>
      <c r="T104" s="102">
        <v>12.771725</v>
      </c>
      <c r="U104" s="102">
        <v>18.702997</v>
      </c>
      <c r="V104" s="102">
        <v>7.5674561000000002</v>
      </c>
      <c r="W104"/>
      <c r="X104" s="89">
        <v>46024.25</v>
      </c>
      <c r="Y104" s="89">
        <v>48461.56640625</v>
      </c>
      <c r="Z104" s="89">
        <v>49699.86328125</v>
      </c>
      <c r="AA104"/>
      <c r="AB104" s="70">
        <v>0.92252127025706909</v>
      </c>
      <c r="AC104" s="39">
        <f t="shared" si="2"/>
        <v>458.49181005821413</v>
      </c>
      <c r="AD104"/>
      <c r="AE104" s="5">
        <v>10</v>
      </c>
      <c r="AF104"/>
      <c r="AG104" s="40"/>
      <c r="AH104" s="40"/>
      <c r="AI104" s="40"/>
    </row>
    <row r="105" spans="1:35" s="44" customFormat="1" x14ac:dyDescent="0.2">
      <c r="A105" s="92">
        <v>404</v>
      </c>
      <c r="B105" s="92" t="s">
        <v>282</v>
      </c>
      <c r="C105" s="90" t="s">
        <v>283</v>
      </c>
      <c r="D105" s="90" t="s">
        <v>46</v>
      </c>
      <c r="E105" s="90" t="s">
        <v>162</v>
      </c>
      <c r="F105" s="90" t="s">
        <v>99</v>
      </c>
      <c r="G105" s="103" t="s">
        <v>295</v>
      </c>
      <c r="H105" s="91">
        <v>0.17788113653659821</v>
      </c>
      <c r="I105" s="104">
        <v>0.47177085536489244</v>
      </c>
      <c r="J105" s="106"/>
      <c r="K105" s="102">
        <v>47.488280000000003</v>
      </c>
      <c r="L105" s="102">
        <v>5.0015226999999998</v>
      </c>
      <c r="M105" s="102"/>
      <c r="N105" s="102">
        <v>58.644736000000002</v>
      </c>
      <c r="O105" s="102">
        <v>23.295855</v>
      </c>
      <c r="P105" s="102"/>
      <c r="Q105" s="102">
        <v>80.125649999999993</v>
      </c>
      <c r="R105" s="102">
        <v>77.815969999999993</v>
      </c>
      <c r="S105" s="102">
        <v>62.125937</v>
      </c>
      <c r="T105" s="102">
        <v>79.725504999999998</v>
      </c>
      <c r="U105" s="102">
        <v>80.231932999999998</v>
      </c>
      <c r="V105" s="102">
        <v>65.871364</v>
      </c>
      <c r="W105"/>
      <c r="X105" s="89">
        <v>46024.25</v>
      </c>
      <c r="Y105" s="89">
        <v>48461.56640625</v>
      </c>
      <c r="Z105" s="89">
        <v>49699.86328125</v>
      </c>
      <c r="AA105"/>
      <c r="AB105" s="70">
        <v>1.3700524994864074</v>
      </c>
      <c r="AC105" s="39">
        <f t="shared" si="2"/>
        <v>680.9142191260928</v>
      </c>
      <c r="AD105"/>
      <c r="AE105" s="5">
        <v>10</v>
      </c>
      <c r="AF105"/>
      <c r="AG105" s="40"/>
      <c r="AH105" s="40"/>
      <c r="AI105" s="40"/>
    </row>
    <row r="106" spans="1:35" s="44" customFormat="1" x14ac:dyDescent="0.2">
      <c r="A106" s="92">
        <v>404</v>
      </c>
      <c r="B106" s="92" t="s">
        <v>282</v>
      </c>
      <c r="C106" s="90" t="s">
        <v>283</v>
      </c>
      <c r="D106" s="90" t="s">
        <v>46</v>
      </c>
      <c r="E106" s="90" t="s">
        <v>162</v>
      </c>
      <c r="F106" s="90" t="s">
        <v>99</v>
      </c>
      <c r="G106" s="103" t="s">
        <v>296</v>
      </c>
      <c r="H106" s="91">
        <v>0.17788113653659821</v>
      </c>
      <c r="I106" s="104">
        <v>0.52790907391689212</v>
      </c>
      <c r="J106" s="106"/>
      <c r="K106" s="102">
        <v>63.126387999999999</v>
      </c>
      <c r="L106" s="102">
        <v>5.0211262000000003</v>
      </c>
      <c r="M106" s="102"/>
      <c r="N106" s="102">
        <v>50.982039</v>
      </c>
      <c r="O106" s="102">
        <v>40.654339999999998</v>
      </c>
      <c r="P106" s="102"/>
      <c r="Q106" s="102">
        <v>84.303344999999993</v>
      </c>
      <c r="R106" s="102">
        <v>84.673102999999998</v>
      </c>
      <c r="S106" s="102">
        <v>67.627930000000006</v>
      </c>
      <c r="T106" s="102">
        <v>81.394419999999997</v>
      </c>
      <c r="U106" s="102">
        <v>85.211574999999996</v>
      </c>
      <c r="V106" s="102">
        <v>67.674283000000003</v>
      </c>
      <c r="W106"/>
      <c r="X106" s="89">
        <v>46024.25</v>
      </c>
      <c r="Y106" s="89">
        <v>48461.56640625</v>
      </c>
      <c r="Z106" s="89">
        <v>49699.86328125</v>
      </c>
      <c r="AA106"/>
      <c r="AB106" s="70">
        <v>0.41398436267410071</v>
      </c>
      <c r="AC106" s="39">
        <f t="shared" ref="AC106:AC137" si="3">Z106*(AB106/100)</f>
        <v>205.74966225478221</v>
      </c>
      <c r="AD106"/>
      <c r="AE106" s="5">
        <v>10</v>
      </c>
      <c r="AF106"/>
      <c r="AG106" s="40"/>
      <c r="AH106" s="40"/>
      <c r="AI106" s="40"/>
    </row>
    <row r="107" spans="1:35" s="44" customFormat="1" x14ac:dyDescent="0.2">
      <c r="A107" s="92">
        <v>404</v>
      </c>
      <c r="B107" s="92" t="s">
        <v>282</v>
      </c>
      <c r="C107" s="90" t="s">
        <v>283</v>
      </c>
      <c r="D107" s="90" t="s">
        <v>46</v>
      </c>
      <c r="E107" s="90" t="s">
        <v>162</v>
      </c>
      <c r="F107" s="90" t="s">
        <v>99</v>
      </c>
      <c r="G107" s="103" t="s">
        <v>64</v>
      </c>
      <c r="H107" s="91">
        <v>0.17788113653659821</v>
      </c>
      <c r="I107" s="104">
        <v>0.27633361286548641</v>
      </c>
      <c r="J107" s="106"/>
      <c r="K107" s="102">
        <v>32.060609999999997</v>
      </c>
      <c r="L107" s="102">
        <v>6.6526756999999996</v>
      </c>
      <c r="M107" s="102"/>
      <c r="N107" s="102">
        <v>20.165137000000001</v>
      </c>
      <c r="O107" s="102">
        <v>11.630425000000001</v>
      </c>
      <c r="P107" s="102"/>
      <c r="Q107" s="102">
        <v>53.579509000000002</v>
      </c>
      <c r="R107" s="102">
        <v>49.756965999999998</v>
      </c>
      <c r="S107" s="102">
        <v>43.629038000000001</v>
      </c>
      <c r="T107" s="102">
        <v>51.281300000000002</v>
      </c>
      <c r="U107" s="102">
        <v>54.462113000000002</v>
      </c>
      <c r="V107" s="102">
        <v>33.165035000000003</v>
      </c>
      <c r="W107"/>
      <c r="X107" s="89">
        <v>46024.25</v>
      </c>
      <c r="Y107" s="89">
        <v>48461.56640625</v>
      </c>
      <c r="Z107" s="89">
        <v>49699.86328125</v>
      </c>
      <c r="AA107"/>
      <c r="AB107" s="70">
        <v>4.2919693474818956</v>
      </c>
      <c r="AC107" s="39">
        <f t="shared" si="3"/>
        <v>2133.1028977716601</v>
      </c>
      <c r="AD107"/>
      <c r="AE107" s="5">
        <v>10</v>
      </c>
      <c r="AF107"/>
      <c r="AG107" s="40"/>
      <c r="AH107" s="40"/>
      <c r="AI107" s="40"/>
    </row>
    <row r="108" spans="1:35" s="44" customFormat="1" x14ac:dyDescent="0.2">
      <c r="A108" s="56">
        <v>418</v>
      </c>
      <c r="B108" s="32" t="s">
        <v>273</v>
      </c>
      <c r="C108" s="34" t="s">
        <v>281</v>
      </c>
      <c r="D108" s="34" t="s">
        <v>126</v>
      </c>
      <c r="E108" s="34" t="s">
        <v>41</v>
      </c>
      <c r="F108" s="57">
        <v>2017</v>
      </c>
      <c r="G108" s="42" t="s">
        <v>274</v>
      </c>
      <c r="H108" s="91">
        <v>0.10833325237035751</v>
      </c>
      <c r="I108" s="66">
        <v>4.803493578880548E-2</v>
      </c>
      <c r="J108" s="1"/>
      <c r="K108" s="59">
        <v>5.5213104</v>
      </c>
      <c r="L108" s="59">
        <v>0.95318840000000005</v>
      </c>
      <c r="M108" s="59"/>
      <c r="N108" s="59">
        <v>8.0692869999999992</v>
      </c>
      <c r="O108" s="59">
        <v>4.2909296000000001</v>
      </c>
      <c r="P108" s="59"/>
      <c r="Q108" s="59">
        <v>10.826554</v>
      </c>
      <c r="R108" s="59">
        <v>7.3934594000000002</v>
      </c>
      <c r="S108" s="59">
        <v>4.2136538000000003</v>
      </c>
      <c r="T108" s="59">
        <v>1.8069283</v>
      </c>
      <c r="U108" s="59">
        <v>3.7332562999999999</v>
      </c>
      <c r="V108" s="59">
        <v>1.9848862</v>
      </c>
      <c r="W108" s="1"/>
      <c r="X108" s="89">
        <v>6858.16015625</v>
      </c>
      <c r="Y108" s="89">
        <v>6758.35302734375</v>
      </c>
      <c r="Z108" s="89">
        <v>6858.16015625</v>
      </c>
      <c r="AA108" s="1"/>
      <c r="AB108" s="70">
        <v>62.276521528014605</v>
      </c>
      <c r="AC108" s="39">
        <f t="shared" si="3"/>
        <v>4271.023586132751</v>
      </c>
      <c r="AD108" s="1"/>
      <c r="AE108" s="5">
        <v>10</v>
      </c>
      <c r="AF108" s="1"/>
      <c r="AG108" s="40"/>
      <c r="AH108" s="40"/>
      <c r="AI108" s="40"/>
    </row>
    <row r="109" spans="1:35" s="44" customFormat="1" ht="17.25" customHeight="1" x14ac:dyDescent="0.2">
      <c r="A109" s="56">
        <v>418</v>
      </c>
      <c r="B109" s="32" t="s">
        <v>273</v>
      </c>
      <c r="C109" s="34" t="s">
        <v>281</v>
      </c>
      <c r="D109" s="34" t="s">
        <v>126</v>
      </c>
      <c r="E109" s="34" t="s">
        <v>41</v>
      </c>
      <c r="F109" s="57">
        <v>2017</v>
      </c>
      <c r="G109" s="42" t="s">
        <v>275</v>
      </c>
      <c r="H109" s="91">
        <v>0.10833325237035751</v>
      </c>
      <c r="I109" s="66">
        <v>0.21707372233912178</v>
      </c>
      <c r="J109" s="1"/>
      <c r="K109" s="59">
        <v>21.574078</v>
      </c>
      <c r="L109" s="59">
        <v>3.2451542</v>
      </c>
      <c r="M109" s="59"/>
      <c r="N109" s="59">
        <v>34.265284000000001</v>
      </c>
      <c r="O109" s="59">
        <v>17.832439999999998</v>
      </c>
      <c r="P109" s="59"/>
      <c r="Q109" s="59">
        <v>44.230486999999997</v>
      </c>
      <c r="R109" s="59">
        <v>34.865734000000003</v>
      </c>
      <c r="S109" s="59">
        <v>23.670506</v>
      </c>
      <c r="T109" s="59">
        <v>15.487925000000001</v>
      </c>
      <c r="U109" s="59">
        <v>22.744349</v>
      </c>
      <c r="V109" s="59">
        <v>18.982831999999998</v>
      </c>
      <c r="W109" s="1"/>
      <c r="X109" s="89">
        <v>6858.16015625</v>
      </c>
      <c r="Y109" s="89">
        <v>6758.35302734375</v>
      </c>
      <c r="Z109" s="89">
        <v>6858.16015625</v>
      </c>
      <c r="AA109" s="1"/>
      <c r="AB109" s="70">
        <v>24.213982727581033</v>
      </c>
      <c r="AC109" s="39">
        <f t="shared" si="3"/>
        <v>1660.6337156642194</v>
      </c>
      <c r="AD109" s="1"/>
      <c r="AE109" s="5">
        <v>10</v>
      </c>
      <c r="AF109" s="1"/>
      <c r="AG109" s="40"/>
      <c r="AH109" s="40"/>
      <c r="AI109" s="40"/>
    </row>
    <row r="110" spans="1:35" s="44" customFormat="1" x14ac:dyDescent="0.2">
      <c r="A110" s="56">
        <v>418</v>
      </c>
      <c r="B110" s="32" t="s">
        <v>273</v>
      </c>
      <c r="C110" s="34" t="s">
        <v>281</v>
      </c>
      <c r="D110" s="34" t="s">
        <v>126</v>
      </c>
      <c r="E110" s="34" t="s">
        <v>41</v>
      </c>
      <c r="F110" s="57">
        <v>2017</v>
      </c>
      <c r="G110" s="42" t="s">
        <v>276</v>
      </c>
      <c r="H110" s="91">
        <v>0.10833325237035751</v>
      </c>
      <c r="I110" s="66">
        <v>0.18952617588885298</v>
      </c>
      <c r="J110" s="1"/>
      <c r="K110" s="59">
        <v>27.169578999999999</v>
      </c>
      <c r="L110" s="59">
        <v>4.0382284000000004</v>
      </c>
      <c r="M110" s="59"/>
      <c r="N110" s="59">
        <v>21.123567999999999</v>
      </c>
      <c r="O110" s="59">
        <v>16.268667000000001</v>
      </c>
      <c r="P110" s="59"/>
      <c r="Q110" s="59">
        <v>40.067253000000001</v>
      </c>
      <c r="R110" s="59">
        <v>29.340638999999999</v>
      </c>
      <c r="S110" s="59">
        <v>15.840507000000001</v>
      </c>
      <c r="T110" s="59">
        <v>8.7822964999999993</v>
      </c>
      <c r="U110" s="59">
        <v>32.596724999999999</v>
      </c>
      <c r="V110" s="59">
        <v>8.7195716000000001</v>
      </c>
      <c r="W110" s="1"/>
      <c r="X110" s="89">
        <v>6858.16015625</v>
      </c>
      <c r="Y110" s="89">
        <v>6758.35302734375</v>
      </c>
      <c r="Z110" s="89">
        <v>6858.16015625</v>
      </c>
      <c r="AA110" s="1"/>
      <c r="AB110" s="70">
        <v>9.7749533470564067</v>
      </c>
      <c r="AC110" s="39">
        <f t="shared" si="3"/>
        <v>670.38195573984831</v>
      </c>
      <c r="AD110" s="1"/>
      <c r="AE110" s="5">
        <v>10</v>
      </c>
      <c r="AF110" s="1"/>
      <c r="AG110" s="40"/>
      <c r="AH110" s="40"/>
      <c r="AI110" s="40"/>
    </row>
    <row r="111" spans="1:35" s="44" customFormat="1" x14ac:dyDescent="0.2">
      <c r="A111" s="56">
        <v>418</v>
      </c>
      <c r="B111" s="32" t="s">
        <v>273</v>
      </c>
      <c r="C111" s="34" t="s">
        <v>281</v>
      </c>
      <c r="D111" s="34" t="s">
        <v>126</v>
      </c>
      <c r="E111" s="34" t="s">
        <v>41</v>
      </c>
      <c r="F111" s="57">
        <v>2017</v>
      </c>
      <c r="G111" s="42" t="s">
        <v>277</v>
      </c>
      <c r="H111" s="91">
        <v>0.10833325237035751</v>
      </c>
      <c r="I111" s="66">
        <v>0.2059411954177422</v>
      </c>
      <c r="J111" s="1"/>
      <c r="K111" s="59">
        <v>21.131302000000002</v>
      </c>
      <c r="L111" s="59">
        <v>3.4110046999999999</v>
      </c>
      <c r="M111" s="59"/>
      <c r="N111" s="59">
        <v>36.035462000000003</v>
      </c>
      <c r="O111" s="59">
        <v>14.453507999999999</v>
      </c>
      <c r="P111" s="59"/>
      <c r="Q111" s="59">
        <v>43.340910999999998</v>
      </c>
      <c r="R111" s="59">
        <v>35.811869000000002</v>
      </c>
      <c r="S111" s="59">
        <v>13.810006</v>
      </c>
      <c r="T111" s="59">
        <v>8.8141040999999998</v>
      </c>
      <c r="U111" s="59">
        <v>31.261423000000001</v>
      </c>
      <c r="V111" s="59">
        <v>12.562010000000001</v>
      </c>
      <c r="W111" s="1"/>
      <c r="X111" s="89">
        <v>6858.16015625</v>
      </c>
      <c r="Y111" s="89">
        <v>6758.35302734375</v>
      </c>
      <c r="Z111" s="89">
        <v>6858.16015625</v>
      </c>
      <c r="AA111" s="1"/>
      <c r="AB111" s="70">
        <v>2.7431740416590462</v>
      </c>
      <c r="AC111" s="39">
        <f t="shared" si="3"/>
        <v>188.13126914165349</v>
      </c>
      <c r="AD111" s="1"/>
      <c r="AE111" s="5">
        <v>10</v>
      </c>
      <c r="AF111" s="1"/>
      <c r="AG111" s="40"/>
      <c r="AH111" s="40"/>
      <c r="AI111" s="40"/>
    </row>
    <row r="112" spans="1:35" s="44" customFormat="1" x14ac:dyDescent="0.2">
      <c r="A112" s="56">
        <v>418</v>
      </c>
      <c r="B112" s="32" t="s">
        <v>273</v>
      </c>
      <c r="C112" s="34" t="s">
        <v>281</v>
      </c>
      <c r="D112" s="34" t="s">
        <v>126</v>
      </c>
      <c r="E112" s="34" t="s">
        <v>41</v>
      </c>
      <c r="F112" s="57">
        <v>2017</v>
      </c>
      <c r="G112" s="42" t="s">
        <v>278</v>
      </c>
      <c r="H112" s="91">
        <v>0.10833325237035751</v>
      </c>
      <c r="I112" s="66">
        <v>0.1695786222063824</v>
      </c>
      <c r="J112" s="1"/>
      <c r="K112" s="59">
        <v>14.641427999999999</v>
      </c>
      <c r="L112" s="59">
        <v>5.8826847000000004</v>
      </c>
      <c r="M112" s="59"/>
      <c r="N112" s="59">
        <v>27.574615999999999</v>
      </c>
      <c r="O112" s="59">
        <v>15.9154</v>
      </c>
      <c r="P112" s="59"/>
      <c r="Q112" s="59">
        <v>34.496766999999998</v>
      </c>
      <c r="R112" s="59">
        <v>29.354279999999999</v>
      </c>
      <c r="S112" s="59">
        <v>16.336919000000002</v>
      </c>
      <c r="T112" s="59">
        <v>9.2624796000000007</v>
      </c>
      <c r="U112" s="59">
        <v>14.974958000000001</v>
      </c>
      <c r="V112" s="59">
        <v>8.7737324999999995</v>
      </c>
      <c r="W112" s="1"/>
      <c r="X112" s="89">
        <v>6858.16015625</v>
      </c>
      <c r="Y112" s="89">
        <v>6758.35302734375</v>
      </c>
      <c r="Z112" s="89">
        <v>6858.16015625</v>
      </c>
      <c r="AA112" s="1"/>
      <c r="AB112" s="70">
        <v>0.99136835568796389</v>
      </c>
      <c r="AC112" s="39">
        <f t="shared" si="3"/>
        <v>67.989629571462729</v>
      </c>
      <c r="AD112" s="1"/>
      <c r="AE112" s="5">
        <v>10</v>
      </c>
      <c r="AF112" s="1"/>
      <c r="AG112" s="40"/>
      <c r="AH112" s="40"/>
      <c r="AI112" s="40"/>
    </row>
    <row r="113" spans="1:35" s="44" customFormat="1" x14ac:dyDescent="0.2">
      <c r="A113" s="56">
        <v>454</v>
      </c>
      <c r="B113" s="32" t="s">
        <v>258</v>
      </c>
      <c r="C113" s="34" t="s">
        <v>259</v>
      </c>
      <c r="D113" s="34" t="s">
        <v>46</v>
      </c>
      <c r="E113" s="34" t="s">
        <v>162</v>
      </c>
      <c r="F113" s="34" t="s">
        <v>260</v>
      </c>
      <c r="G113" s="41" t="s">
        <v>261</v>
      </c>
      <c r="H113" s="91">
        <v>0.24314294755458832</v>
      </c>
      <c r="I113" s="62">
        <v>0.27207683532161125</v>
      </c>
      <c r="J113" s="1"/>
      <c r="K113" s="59">
        <v>31.697929000000002</v>
      </c>
      <c r="L113" s="59">
        <v>6.2292949999999996</v>
      </c>
      <c r="M113" s="59"/>
      <c r="N113" s="59">
        <v>26.993885000000002</v>
      </c>
      <c r="O113" s="59">
        <v>7.5558059999999996</v>
      </c>
      <c r="P113" s="59"/>
      <c r="Q113" s="59">
        <v>56.993324999999992</v>
      </c>
      <c r="R113" s="59">
        <v>31.446624</v>
      </c>
      <c r="S113" s="59">
        <v>36.136948000000004</v>
      </c>
      <c r="T113" s="59">
        <v>56.767657000000007</v>
      </c>
      <c r="U113" s="59">
        <v>54.193177999999996</v>
      </c>
      <c r="V113" s="59">
        <v>36.769830999999996</v>
      </c>
      <c r="W113" s="1"/>
      <c r="X113" s="89">
        <v>18091.57421875</v>
      </c>
      <c r="Y113" s="89">
        <v>18091.57421875</v>
      </c>
      <c r="Z113" s="89">
        <v>18622.103515625</v>
      </c>
      <c r="AA113" s="5"/>
      <c r="AB113" s="70">
        <v>34.592113998739592</v>
      </c>
      <c r="AC113" s="39">
        <f t="shared" si="3"/>
        <v>6441.7792770882934</v>
      </c>
      <c r="AD113" s="1"/>
      <c r="AE113" s="34">
        <v>10</v>
      </c>
      <c r="AF113" s="1"/>
      <c r="AG113" s="40"/>
      <c r="AH113" s="40"/>
      <c r="AI113" s="40"/>
    </row>
    <row r="114" spans="1:35" s="44" customFormat="1" x14ac:dyDescent="0.2">
      <c r="A114" s="56">
        <v>454</v>
      </c>
      <c r="B114" s="32" t="s">
        <v>258</v>
      </c>
      <c r="C114" s="34" t="s">
        <v>259</v>
      </c>
      <c r="D114" s="34" t="s">
        <v>46</v>
      </c>
      <c r="E114" s="34" t="s">
        <v>162</v>
      </c>
      <c r="F114" s="34" t="s">
        <v>260</v>
      </c>
      <c r="G114" s="41" t="s">
        <v>262</v>
      </c>
      <c r="H114" s="91">
        <v>0.24314294755458832</v>
      </c>
      <c r="I114" s="62">
        <v>0.17949965831202316</v>
      </c>
      <c r="J114" s="1"/>
      <c r="K114" s="59">
        <v>28.635629000000002</v>
      </c>
      <c r="L114" s="59">
        <v>3.2436910000000001</v>
      </c>
      <c r="M114" s="59"/>
      <c r="N114" s="59">
        <v>4.1596269999999995</v>
      </c>
      <c r="O114" s="59">
        <v>5.70425</v>
      </c>
      <c r="P114" s="59"/>
      <c r="Q114" s="59">
        <v>42.041102000000002</v>
      </c>
      <c r="R114" s="59">
        <v>26.131473999999997</v>
      </c>
      <c r="S114" s="59">
        <v>27.525613</v>
      </c>
      <c r="T114" s="59">
        <v>41.078352000000002</v>
      </c>
      <c r="U114" s="59">
        <v>35.538527999999999</v>
      </c>
      <c r="V114" s="59">
        <v>25.554722000000002</v>
      </c>
      <c r="W114" s="1"/>
      <c r="X114" s="89">
        <v>18091.57421875</v>
      </c>
      <c r="Y114" s="89">
        <v>18091.57421875</v>
      </c>
      <c r="Z114" s="89">
        <v>18622.103515625</v>
      </c>
      <c r="AA114" s="5"/>
      <c r="AB114" s="70">
        <v>8.7982414407466187</v>
      </c>
      <c r="AC114" s="39">
        <f t="shared" si="3"/>
        <v>1638.4176286504517</v>
      </c>
      <c r="AD114" s="1"/>
      <c r="AE114" s="34">
        <v>10</v>
      </c>
      <c r="AF114" s="1"/>
      <c r="AG114" s="40"/>
      <c r="AH114" s="40"/>
      <c r="AI114" s="40"/>
    </row>
    <row r="115" spans="1:35" s="44" customFormat="1" x14ac:dyDescent="0.2">
      <c r="A115" s="56">
        <v>454</v>
      </c>
      <c r="B115" s="32" t="s">
        <v>258</v>
      </c>
      <c r="C115" s="34" t="s">
        <v>259</v>
      </c>
      <c r="D115" s="34" t="s">
        <v>46</v>
      </c>
      <c r="E115" s="34" t="s">
        <v>162</v>
      </c>
      <c r="F115" s="34" t="s">
        <v>260</v>
      </c>
      <c r="G115" s="41" t="s">
        <v>263</v>
      </c>
      <c r="H115" s="91">
        <v>0.24314294755458832</v>
      </c>
      <c r="I115" s="62">
        <v>0.23167023050231814</v>
      </c>
      <c r="J115" s="1"/>
      <c r="K115" s="59">
        <v>27.136364</v>
      </c>
      <c r="L115" s="59">
        <v>4.2672020000000002</v>
      </c>
      <c r="M115" s="59"/>
      <c r="N115" s="59">
        <v>21.879266000000001</v>
      </c>
      <c r="O115" s="59">
        <v>6.2245170000000005</v>
      </c>
      <c r="P115" s="59"/>
      <c r="Q115" s="59">
        <v>50.724807000000006</v>
      </c>
      <c r="R115" s="59">
        <v>31.419007999999998</v>
      </c>
      <c r="S115" s="59">
        <v>31.088539999999998</v>
      </c>
      <c r="T115" s="59">
        <v>49.420174000000003</v>
      </c>
      <c r="U115" s="59">
        <v>44.865112000000003</v>
      </c>
      <c r="V115" s="59">
        <v>30.966728999999997</v>
      </c>
      <c r="W115" s="1"/>
      <c r="X115" s="89">
        <v>18091.57421875</v>
      </c>
      <c r="Y115" s="89">
        <v>18091.57421875</v>
      </c>
      <c r="Z115" s="89">
        <v>18622.103515625</v>
      </c>
      <c r="AA115" s="5"/>
      <c r="AB115" s="70">
        <v>18.395370715534863</v>
      </c>
      <c r="AC115" s="39">
        <f t="shared" si="3"/>
        <v>3425.6049767298696</v>
      </c>
      <c r="AD115" s="1"/>
      <c r="AE115" s="34">
        <v>10</v>
      </c>
      <c r="AF115" s="1"/>
      <c r="AG115" s="40"/>
      <c r="AH115" s="40"/>
      <c r="AI115" s="40"/>
    </row>
    <row r="116" spans="1:35" s="6" customFormat="1" ht="15" customHeight="1" x14ac:dyDescent="0.25">
      <c r="A116" s="56">
        <v>454</v>
      </c>
      <c r="B116" s="32" t="s">
        <v>258</v>
      </c>
      <c r="C116" s="34" t="s">
        <v>259</v>
      </c>
      <c r="D116" s="34" t="s">
        <v>46</v>
      </c>
      <c r="E116" s="34" t="s">
        <v>162</v>
      </c>
      <c r="F116" s="34" t="s">
        <v>260</v>
      </c>
      <c r="G116" s="41" t="s">
        <v>264</v>
      </c>
      <c r="H116" s="91">
        <v>0.24314294755458832</v>
      </c>
      <c r="I116" s="62">
        <v>0.18013052260692672</v>
      </c>
      <c r="J116" s="1"/>
      <c r="K116" s="59">
        <v>26.295165999999998</v>
      </c>
      <c r="L116" s="59">
        <v>2.8210820000000001</v>
      </c>
      <c r="M116" s="59"/>
      <c r="N116" s="59">
        <v>5.9452289999999994</v>
      </c>
      <c r="O116" s="59">
        <v>5.3836870000000001</v>
      </c>
      <c r="P116" s="59"/>
      <c r="Q116" s="59">
        <v>42.663803999999999</v>
      </c>
      <c r="R116" s="59">
        <v>31.759669000000002</v>
      </c>
      <c r="S116" s="59">
        <v>26.718972000000001</v>
      </c>
      <c r="T116" s="59">
        <v>38.878037999999997</v>
      </c>
      <c r="U116" s="59">
        <v>34.585633000000001</v>
      </c>
      <c r="V116" s="59">
        <v>28.293330000000001</v>
      </c>
      <c r="W116" s="1"/>
      <c r="X116" s="89">
        <v>18091.57421875</v>
      </c>
      <c r="Y116" s="89">
        <v>18091.57421875</v>
      </c>
      <c r="Z116" s="89">
        <v>18622.103515625</v>
      </c>
      <c r="AA116" s="5"/>
      <c r="AB116" s="70">
        <v>1.7682897874294241</v>
      </c>
      <c r="AC116" s="39">
        <f t="shared" si="3"/>
        <v>329.2927546713326</v>
      </c>
      <c r="AD116" s="1"/>
      <c r="AE116" s="34">
        <v>10</v>
      </c>
      <c r="AF116" s="1"/>
    </row>
    <row r="117" spans="1:35" s="28" customFormat="1" ht="15" customHeight="1" x14ac:dyDescent="0.3">
      <c r="A117" s="56">
        <v>454</v>
      </c>
      <c r="B117" s="32" t="s">
        <v>258</v>
      </c>
      <c r="C117" s="34" t="s">
        <v>259</v>
      </c>
      <c r="D117" s="34" t="s">
        <v>46</v>
      </c>
      <c r="E117" s="34" t="s">
        <v>162</v>
      </c>
      <c r="F117" s="34" t="s">
        <v>260</v>
      </c>
      <c r="G117" s="41" t="s">
        <v>265</v>
      </c>
      <c r="H117" s="91">
        <v>0.24314294755458832</v>
      </c>
      <c r="I117" s="62">
        <v>0.27305449110268215</v>
      </c>
      <c r="J117" s="1"/>
      <c r="K117" s="59">
        <v>32.895740000000004</v>
      </c>
      <c r="L117" s="59">
        <v>4.420642</v>
      </c>
      <c r="M117" s="59"/>
      <c r="N117" s="59">
        <v>33.837606000000001</v>
      </c>
      <c r="O117" s="59">
        <v>9.7995780000000003</v>
      </c>
      <c r="P117" s="59"/>
      <c r="Q117" s="59">
        <v>56.255459999999999</v>
      </c>
      <c r="R117" s="59">
        <v>25.570596999999999</v>
      </c>
      <c r="S117" s="59">
        <v>25.283261000000003</v>
      </c>
      <c r="T117" s="59">
        <v>55.064943</v>
      </c>
      <c r="U117" s="59">
        <v>52.631003</v>
      </c>
      <c r="V117" s="59">
        <v>33.832124</v>
      </c>
      <c r="W117" s="1"/>
      <c r="X117" s="89">
        <v>18091.57421875</v>
      </c>
      <c r="Y117" s="89">
        <v>18091.57421875</v>
      </c>
      <c r="Z117" s="89">
        <v>18622.103515625</v>
      </c>
      <c r="AA117" s="5"/>
      <c r="AB117" s="70">
        <v>14.792012519414124</v>
      </c>
      <c r="AC117" s="39">
        <f t="shared" si="3"/>
        <v>2754.583883409508</v>
      </c>
      <c r="AD117" s="1"/>
      <c r="AE117" s="34">
        <v>10</v>
      </c>
      <c r="AF117" s="1"/>
    </row>
    <row r="118" spans="1:35" s="24" customFormat="1" ht="15.75" customHeight="1" x14ac:dyDescent="0.2">
      <c r="A118" s="56">
        <v>454</v>
      </c>
      <c r="B118" s="32" t="s">
        <v>258</v>
      </c>
      <c r="C118" s="34" t="s">
        <v>259</v>
      </c>
      <c r="D118" s="34" t="s">
        <v>46</v>
      </c>
      <c r="E118" s="34" t="s">
        <v>162</v>
      </c>
      <c r="F118" s="34" t="s">
        <v>260</v>
      </c>
      <c r="G118" s="41" t="s">
        <v>266</v>
      </c>
      <c r="H118" s="91">
        <v>0.24314294755458832</v>
      </c>
      <c r="I118" s="62">
        <v>0.27853092107488636</v>
      </c>
      <c r="J118" s="1"/>
      <c r="K118" s="59">
        <v>25.977586000000002</v>
      </c>
      <c r="L118" s="59">
        <v>7.8243690000000008</v>
      </c>
      <c r="M118" s="59"/>
      <c r="N118" s="59">
        <v>30.61102</v>
      </c>
      <c r="O118" s="59">
        <v>14.368485</v>
      </c>
      <c r="P118" s="59"/>
      <c r="Q118" s="59">
        <v>57.920126000000003</v>
      </c>
      <c r="R118" s="59">
        <v>41.439937</v>
      </c>
      <c r="S118" s="59">
        <v>26.270107999999997</v>
      </c>
      <c r="T118" s="59">
        <v>53.977375000000002</v>
      </c>
      <c r="U118" s="59">
        <v>49.369324999999996</v>
      </c>
      <c r="V118" s="59">
        <v>36.034410999999999</v>
      </c>
      <c r="W118" s="1"/>
      <c r="X118" s="89">
        <v>18091.57421875</v>
      </c>
      <c r="Y118" s="89">
        <v>18091.57421875</v>
      </c>
      <c r="Z118" s="89">
        <v>18622.103515625</v>
      </c>
      <c r="AA118" s="5"/>
      <c r="AB118" s="70">
        <v>3.3403106383067462</v>
      </c>
      <c r="AC118" s="39">
        <f t="shared" si="3"/>
        <v>622.03610480891643</v>
      </c>
      <c r="AD118" s="1"/>
      <c r="AE118" s="34">
        <v>10</v>
      </c>
      <c r="AF118" s="1"/>
    </row>
    <row r="119" spans="1:35" s="24" customFormat="1" ht="15" customHeight="1" x14ac:dyDescent="0.2">
      <c r="A119" s="56">
        <v>454</v>
      </c>
      <c r="B119" s="32" t="s">
        <v>258</v>
      </c>
      <c r="C119" s="34" t="s">
        <v>259</v>
      </c>
      <c r="D119" s="34" t="s">
        <v>46</v>
      </c>
      <c r="E119" s="34" t="s">
        <v>162</v>
      </c>
      <c r="F119" s="34" t="s">
        <v>260</v>
      </c>
      <c r="G119" s="41" t="s">
        <v>267</v>
      </c>
      <c r="H119" s="91">
        <v>0.24314294755458832</v>
      </c>
      <c r="I119" s="62">
        <v>0.16729729735240331</v>
      </c>
      <c r="J119" s="1"/>
      <c r="K119" s="59">
        <v>28.540631000000001</v>
      </c>
      <c r="L119" s="59">
        <v>2.3889740000000002</v>
      </c>
      <c r="M119" s="59"/>
      <c r="N119" s="59">
        <v>7.7026050000000001</v>
      </c>
      <c r="O119" s="59">
        <v>2.3861469999999998</v>
      </c>
      <c r="P119" s="59"/>
      <c r="Q119" s="59">
        <v>41.430196000000002</v>
      </c>
      <c r="R119" s="59">
        <v>14.834801000000001</v>
      </c>
      <c r="S119" s="59">
        <v>24.639399000000001</v>
      </c>
      <c r="T119" s="59">
        <v>41.430196000000002</v>
      </c>
      <c r="U119" s="59">
        <v>35.178896000000002</v>
      </c>
      <c r="V119" s="59">
        <v>20.566572999999998</v>
      </c>
      <c r="W119" s="1"/>
      <c r="X119" s="89">
        <v>18091.57421875</v>
      </c>
      <c r="Y119" s="89">
        <v>18091.57421875</v>
      </c>
      <c r="Z119" s="89">
        <v>18622.103515625</v>
      </c>
      <c r="AA119" s="5"/>
      <c r="AB119" s="70">
        <v>0.90330925769652048</v>
      </c>
      <c r="AC119" s="39">
        <f t="shared" si="3"/>
        <v>168.21518503446981</v>
      </c>
      <c r="AD119" s="1"/>
      <c r="AE119" s="34">
        <v>10</v>
      </c>
      <c r="AF119" s="1"/>
    </row>
    <row r="120" spans="1:35" s="1" customFormat="1" x14ac:dyDescent="0.2">
      <c r="A120" s="56">
        <v>454</v>
      </c>
      <c r="B120" s="32" t="s">
        <v>258</v>
      </c>
      <c r="C120" s="34" t="s">
        <v>259</v>
      </c>
      <c r="D120" s="34" t="s">
        <v>46</v>
      </c>
      <c r="E120" s="34" t="s">
        <v>162</v>
      </c>
      <c r="F120" s="34" t="s">
        <v>260</v>
      </c>
      <c r="G120" s="41" t="s">
        <v>268</v>
      </c>
      <c r="H120" s="91">
        <v>0.24314294755458832</v>
      </c>
      <c r="I120" s="62">
        <v>0.20890025776035873</v>
      </c>
      <c r="K120" s="59">
        <v>27.625924000000001</v>
      </c>
      <c r="L120" s="59">
        <v>5.3188209999999998</v>
      </c>
      <c r="M120" s="59"/>
      <c r="N120" s="59">
        <v>18.061429</v>
      </c>
      <c r="O120" s="59">
        <v>6.1286329999999998</v>
      </c>
      <c r="P120" s="59"/>
      <c r="Q120" s="59">
        <v>46.454597</v>
      </c>
      <c r="R120" s="59">
        <v>20.733219999999999</v>
      </c>
      <c r="S120" s="59">
        <v>22.780457999999999</v>
      </c>
      <c r="T120" s="59">
        <v>44.876336999999999</v>
      </c>
      <c r="U120" s="59">
        <v>40.833694000000001</v>
      </c>
      <c r="V120" s="59">
        <v>28.937739000000001</v>
      </c>
      <c r="X120" s="89">
        <v>18091.57421875</v>
      </c>
      <c r="Y120" s="89">
        <v>18091.57421875</v>
      </c>
      <c r="Z120" s="89">
        <v>18622.103515625</v>
      </c>
      <c r="AA120" s="5"/>
      <c r="AB120" s="70">
        <v>11.821161155241299</v>
      </c>
      <c r="AC120" s="39">
        <f t="shared" si="3"/>
        <v>2201.3488670778866</v>
      </c>
      <c r="AE120" s="34">
        <v>10</v>
      </c>
    </row>
    <row r="121" spans="1:35" s="1" customFormat="1" x14ac:dyDescent="0.2">
      <c r="A121" s="56">
        <v>454</v>
      </c>
      <c r="B121" s="32" t="s">
        <v>258</v>
      </c>
      <c r="C121" s="34" t="s">
        <v>259</v>
      </c>
      <c r="D121" s="34" t="s">
        <v>46</v>
      </c>
      <c r="E121" s="34" t="s">
        <v>162</v>
      </c>
      <c r="F121" s="34" t="s">
        <v>260</v>
      </c>
      <c r="G121" s="42" t="s">
        <v>269</v>
      </c>
      <c r="H121" s="91">
        <v>0.24314294755458832</v>
      </c>
      <c r="I121" s="30">
        <v>0.25384654318404432</v>
      </c>
      <c r="K121" s="59">
        <v>33.197259000000003</v>
      </c>
      <c r="L121" s="59">
        <v>3.455813</v>
      </c>
      <c r="M121" s="59"/>
      <c r="N121" s="59">
        <v>19.85624</v>
      </c>
      <c r="O121" s="59">
        <v>7.7727019999999998</v>
      </c>
      <c r="P121" s="59"/>
      <c r="Q121" s="59">
        <v>54.965597000000002</v>
      </c>
      <c r="R121" s="59">
        <v>35.760522999999999</v>
      </c>
      <c r="S121" s="59">
        <v>32.529337000000005</v>
      </c>
      <c r="T121" s="59">
        <v>54.965597000000002</v>
      </c>
      <c r="U121" s="59">
        <v>52.640529999999998</v>
      </c>
      <c r="V121" s="59">
        <v>33.216150999999996</v>
      </c>
      <c r="X121" s="89">
        <v>18091.57421875</v>
      </c>
      <c r="Y121" s="89">
        <v>18091.57421875</v>
      </c>
      <c r="Z121" s="89">
        <v>18622.103515625</v>
      </c>
      <c r="AA121" s="5"/>
      <c r="AB121" s="70">
        <v>2.8109817938098089</v>
      </c>
      <c r="AC121" s="39">
        <f t="shared" si="3"/>
        <v>523.46393944863519</v>
      </c>
      <c r="AE121" s="34">
        <v>10</v>
      </c>
    </row>
    <row r="122" spans="1:35" s="1" customFormat="1" x14ac:dyDescent="0.2">
      <c r="A122" s="56">
        <v>454</v>
      </c>
      <c r="B122" s="32" t="s">
        <v>258</v>
      </c>
      <c r="C122" s="34" t="s">
        <v>259</v>
      </c>
      <c r="D122" s="34" t="s">
        <v>46</v>
      </c>
      <c r="E122" s="34" t="s">
        <v>162</v>
      </c>
      <c r="F122" s="34" t="s">
        <v>260</v>
      </c>
      <c r="G122" s="42" t="s">
        <v>270</v>
      </c>
      <c r="H122" s="91">
        <v>0.24314294755458832</v>
      </c>
      <c r="I122" s="30">
        <v>0.23621794451986231</v>
      </c>
      <c r="K122" s="59">
        <v>27.098116000000001</v>
      </c>
      <c r="L122" s="59">
        <v>3.695732</v>
      </c>
      <c r="M122" s="59"/>
      <c r="N122" s="59">
        <v>24.096416999999999</v>
      </c>
      <c r="O122" s="59">
        <v>7.1217690000000005</v>
      </c>
      <c r="P122" s="59"/>
      <c r="Q122" s="59">
        <v>49.673864999999999</v>
      </c>
      <c r="R122" s="59">
        <v>32.519664999999996</v>
      </c>
      <c r="S122" s="59">
        <v>32.589151000000001</v>
      </c>
      <c r="T122" s="59">
        <v>49.066921000000001</v>
      </c>
      <c r="U122" s="59">
        <v>47.923580999999999</v>
      </c>
      <c r="V122" s="59">
        <v>27.383015999999998</v>
      </c>
      <c r="X122" s="89">
        <v>18091.57421875</v>
      </c>
      <c r="Y122" s="89">
        <v>18091.57421875</v>
      </c>
      <c r="Z122" s="89">
        <v>18622.103515625</v>
      </c>
      <c r="AA122" s="5"/>
      <c r="AB122" s="70">
        <v>0.96587896955233365</v>
      </c>
      <c r="AC122" s="39">
        <f t="shared" si="3"/>
        <v>179.86698154568765</v>
      </c>
      <c r="AE122" s="34">
        <v>10</v>
      </c>
    </row>
    <row r="123" spans="1:35" s="5" customFormat="1" x14ac:dyDescent="0.2">
      <c r="A123" s="56">
        <v>454</v>
      </c>
      <c r="B123" s="32" t="s">
        <v>258</v>
      </c>
      <c r="C123" s="34" t="s">
        <v>259</v>
      </c>
      <c r="D123" s="34" t="s">
        <v>46</v>
      </c>
      <c r="E123" s="34" t="s">
        <v>162</v>
      </c>
      <c r="F123" s="34" t="s">
        <v>260</v>
      </c>
      <c r="G123" s="42" t="s">
        <v>64</v>
      </c>
      <c r="H123" s="91">
        <v>0.24314294755458832</v>
      </c>
      <c r="I123" s="30">
        <v>0.22785743817443674</v>
      </c>
      <c r="J123" s="1"/>
      <c r="K123" s="59">
        <v>28.941874000000002</v>
      </c>
      <c r="L123" s="59">
        <v>3.9293139999999998</v>
      </c>
      <c r="M123" s="59"/>
      <c r="N123" s="59">
        <v>21.502389000000001</v>
      </c>
      <c r="O123" s="59">
        <v>10.79846</v>
      </c>
      <c r="P123" s="59"/>
      <c r="Q123" s="59">
        <v>47.427073</v>
      </c>
      <c r="R123" s="59">
        <v>25.488477999999997</v>
      </c>
      <c r="S123" s="59">
        <v>26.665011999999997</v>
      </c>
      <c r="T123" s="59">
        <v>47.083798999999999</v>
      </c>
      <c r="U123" s="59">
        <v>40.400454000000003</v>
      </c>
      <c r="V123" s="59">
        <v>27.562460999999999</v>
      </c>
      <c r="W123" s="1"/>
      <c r="X123" s="89">
        <v>18091.57421875</v>
      </c>
      <c r="Y123" s="89">
        <v>18091.57421875</v>
      </c>
      <c r="Z123" s="89">
        <v>18622.103515625</v>
      </c>
      <c r="AB123" s="70">
        <v>1.8123297235280877</v>
      </c>
      <c r="AC123" s="39">
        <f t="shared" si="3"/>
        <v>337.49391715984086</v>
      </c>
      <c r="AD123" s="1"/>
      <c r="AE123" s="34">
        <v>10</v>
      </c>
      <c r="AF123" s="1"/>
    </row>
    <row r="124" spans="1:35" s="1" customFormat="1" x14ac:dyDescent="0.2">
      <c r="A124" s="32">
        <v>498</v>
      </c>
      <c r="B124" s="32" t="s">
        <v>116</v>
      </c>
      <c r="C124" s="33" t="s">
        <v>117</v>
      </c>
      <c r="D124" s="33" t="s">
        <v>107</v>
      </c>
      <c r="E124" s="33" t="s">
        <v>41</v>
      </c>
      <c r="F124" s="33" t="s">
        <v>118</v>
      </c>
      <c r="G124" s="41" t="s">
        <v>119</v>
      </c>
      <c r="H124" s="91">
        <v>3.5339051391929388E-3</v>
      </c>
      <c r="I124" s="97">
        <v>2.8874914895831213E-3</v>
      </c>
      <c r="J124" s="35"/>
      <c r="K124" s="102">
        <v>0.16403852999999999</v>
      </c>
      <c r="L124" s="59">
        <v>0</v>
      </c>
      <c r="M124" s="37"/>
      <c r="N124" s="102">
        <v>0.51080546000000004</v>
      </c>
      <c r="O124" s="102">
        <v>9.8119769999999995E-2</v>
      </c>
      <c r="P124" s="37"/>
      <c r="Q124" s="102">
        <v>0.57316513999999996</v>
      </c>
      <c r="R124" s="102">
        <v>0.56133942000000003</v>
      </c>
      <c r="S124" s="102">
        <v>0.56844985999999997</v>
      </c>
      <c r="T124" s="102">
        <v>6.1509550000000003E-2</v>
      </c>
      <c r="U124" s="102">
        <v>0.47574947000000001</v>
      </c>
      <c r="V124" s="102">
        <v>0.55071013000000002</v>
      </c>
      <c r="W124" s="60"/>
      <c r="X124" s="89">
        <v>4073.702880859375</v>
      </c>
      <c r="Y124" s="89">
        <v>4059.60791015625</v>
      </c>
      <c r="Z124" s="89">
        <v>4051.2119140625</v>
      </c>
      <c r="AA124" s="39"/>
      <c r="AB124" s="63">
        <v>79.881783781186883</v>
      </c>
      <c r="AC124" s="39">
        <f t="shared" si="3"/>
        <v>3236.1803417090891</v>
      </c>
      <c r="AD124" s="39"/>
      <c r="AE124" s="34">
        <v>10</v>
      </c>
      <c r="AF124" s="40"/>
    </row>
    <row r="125" spans="1:35" s="1" customFormat="1" x14ac:dyDescent="0.2">
      <c r="A125" s="32">
        <v>498</v>
      </c>
      <c r="B125" s="32" t="s">
        <v>116</v>
      </c>
      <c r="C125" s="33" t="s">
        <v>117</v>
      </c>
      <c r="D125" s="33" t="s">
        <v>107</v>
      </c>
      <c r="E125" s="33" t="s">
        <v>41</v>
      </c>
      <c r="F125" s="33" t="s">
        <v>118</v>
      </c>
      <c r="G125" s="41" t="s">
        <v>110</v>
      </c>
      <c r="H125" s="91">
        <v>3.5339051391929388E-3</v>
      </c>
      <c r="I125" s="97">
        <v>1.3206071213054589E-3</v>
      </c>
      <c r="J125" s="35"/>
      <c r="K125" s="102">
        <v>0.2283541</v>
      </c>
      <c r="L125" s="59">
        <v>0</v>
      </c>
      <c r="M125" s="37"/>
      <c r="N125" s="102">
        <v>9.6909880000000004E-2</v>
      </c>
      <c r="O125" s="102">
        <v>0</v>
      </c>
      <c r="P125" s="37"/>
      <c r="Q125" s="102">
        <v>0.32526398000000001</v>
      </c>
      <c r="R125" s="102">
        <v>0.32526398000000001</v>
      </c>
      <c r="S125" s="102">
        <v>0.32526398000000001</v>
      </c>
      <c r="T125" s="102">
        <v>0</v>
      </c>
      <c r="U125" s="102">
        <v>0</v>
      </c>
      <c r="V125" s="102">
        <v>0.32526398000000001</v>
      </c>
      <c r="W125" s="60"/>
      <c r="X125" s="29">
        <v>4073.703</v>
      </c>
      <c r="Y125" s="89">
        <v>4059.60791015625</v>
      </c>
      <c r="Z125" s="89">
        <v>4051.2119140625</v>
      </c>
      <c r="AA125" s="39"/>
      <c r="AB125" s="63">
        <v>4.7806020139242174</v>
      </c>
      <c r="AC125" s="39">
        <f t="shared" si="3"/>
        <v>193.67231835200971</v>
      </c>
      <c r="AD125" s="39"/>
      <c r="AE125" s="34">
        <v>10</v>
      </c>
      <c r="AF125" s="40"/>
    </row>
    <row r="126" spans="1:35" s="1" customFormat="1" x14ac:dyDescent="0.2">
      <c r="A126" s="32">
        <v>498</v>
      </c>
      <c r="B126" s="32" t="s">
        <v>116</v>
      </c>
      <c r="C126" s="33" t="s">
        <v>117</v>
      </c>
      <c r="D126" s="33" t="s">
        <v>107</v>
      </c>
      <c r="E126" s="33" t="s">
        <v>41</v>
      </c>
      <c r="F126" s="33" t="s">
        <v>118</v>
      </c>
      <c r="G126" s="41" t="s">
        <v>120</v>
      </c>
      <c r="H126" s="91">
        <v>3.5339051391929388E-3</v>
      </c>
      <c r="I126" s="97">
        <v>3.0894277650833904E-3</v>
      </c>
      <c r="J126" s="35"/>
      <c r="K126" s="102">
        <v>0</v>
      </c>
      <c r="L126" s="59">
        <v>0</v>
      </c>
      <c r="M126" s="37"/>
      <c r="N126" s="102">
        <v>0.86475084000000002</v>
      </c>
      <c r="O126" s="102">
        <v>0</v>
      </c>
      <c r="P126" s="37"/>
      <c r="Q126" s="102">
        <v>0.30483189999999999</v>
      </c>
      <c r="R126" s="102">
        <v>0.86475084000000002</v>
      </c>
      <c r="S126" s="102">
        <v>0.50696951999999995</v>
      </c>
      <c r="T126" s="102">
        <v>6.2191490000000002E-2</v>
      </c>
      <c r="U126" s="102">
        <v>0.55022726</v>
      </c>
      <c r="V126" s="102">
        <v>0.57334105999999996</v>
      </c>
      <c r="W126" s="60"/>
      <c r="X126" s="29">
        <v>4073.703</v>
      </c>
      <c r="Y126" s="89">
        <v>4059.60791015625</v>
      </c>
      <c r="Z126" s="89">
        <v>4051.2119140625</v>
      </c>
      <c r="AA126" s="39"/>
      <c r="AB126" s="63">
        <v>8.2317261958867807</v>
      </c>
      <c r="AC126" s="39">
        <f t="shared" si="3"/>
        <v>333.48467238076904</v>
      </c>
      <c r="AD126" s="39"/>
      <c r="AE126" s="34">
        <v>10</v>
      </c>
      <c r="AF126" s="40"/>
    </row>
    <row r="127" spans="1:35" s="1" customFormat="1" x14ac:dyDescent="0.2">
      <c r="A127" s="32">
        <v>498</v>
      </c>
      <c r="B127" s="32" t="s">
        <v>116</v>
      </c>
      <c r="C127" s="33" t="s">
        <v>117</v>
      </c>
      <c r="D127" s="33" t="s">
        <v>107</v>
      </c>
      <c r="E127" s="33" t="s">
        <v>41</v>
      </c>
      <c r="F127" s="33" t="s">
        <v>118</v>
      </c>
      <c r="G127" s="41" t="s">
        <v>121</v>
      </c>
      <c r="H127" s="91">
        <v>3.5339051391929388E-3</v>
      </c>
      <c r="I127" s="97">
        <v>0.10264682172560678</v>
      </c>
      <c r="J127" s="35"/>
      <c r="K127" s="102">
        <v>5.5109294999999996</v>
      </c>
      <c r="L127" s="59">
        <v>0</v>
      </c>
      <c r="M127" s="37"/>
      <c r="N127" s="102">
        <v>21.118852</v>
      </c>
      <c r="O127" s="102">
        <v>13.705676</v>
      </c>
      <c r="P127" s="37"/>
      <c r="Q127" s="102">
        <v>10.603714</v>
      </c>
      <c r="R127" s="102">
        <v>18.691953999999999</v>
      </c>
      <c r="S127" s="102">
        <v>5.8926296000000002</v>
      </c>
      <c r="T127" s="102">
        <v>0</v>
      </c>
      <c r="U127" s="102">
        <v>12.799324</v>
      </c>
      <c r="V127" s="102">
        <v>4.6407826999999999</v>
      </c>
      <c r="W127" s="60"/>
      <c r="X127" s="29">
        <v>4073.703</v>
      </c>
      <c r="Y127" s="89">
        <v>4059.60791015625</v>
      </c>
      <c r="Z127" s="89">
        <v>4051.2119140625</v>
      </c>
      <c r="AA127" s="39"/>
      <c r="AB127" s="63">
        <v>0.8920369304345156</v>
      </c>
      <c r="AC127" s="39">
        <f t="shared" si="3"/>
        <v>36.138306403600509</v>
      </c>
      <c r="AD127" s="39"/>
      <c r="AE127" s="34">
        <v>10</v>
      </c>
      <c r="AF127" s="40"/>
    </row>
    <row r="128" spans="1:35" s="1" customFormat="1" x14ac:dyDescent="0.2">
      <c r="A128" s="32">
        <v>498</v>
      </c>
      <c r="B128" s="32" t="s">
        <v>116</v>
      </c>
      <c r="C128" s="33" t="s">
        <v>117</v>
      </c>
      <c r="D128" s="33" t="s">
        <v>107</v>
      </c>
      <c r="E128" s="33" t="s">
        <v>41</v>
      </c>
      <c r="F128" s="33" t="s">
        <v>118</v>
      </c>
      <c r="G128" s="41" t="s">
        <v>122</v>
      </c>
      <c r="H128" s="91">
        <v>3.5339051391929401E-3</v>
      </c>
      <c r="I128" s="97">
        <v>8.1505735081630266E-4</v>
      </c>
      <c r="J128" s="35"/>
      <c r="K128" s="102">
        <v>0</v>
      </c>
      <c r="L128" s="59">
        <v>0</v>
      </c>
      <c r="M128" s="37"/>
      <c r="N128" s="102">
        <v>0.24108298</v>
      </c>
      <c r="O128" s="102">
        <v>0</v>
      </c>
      <c r="P128" s="37"/>
      <c r="Q128" s="102">
        <v>0</v>
      </c>
      <c r="R128" s="102">
        <v>0.16457574</v>
      </c>
      <c r="S128" s="102">
        <v>0.24108298</v>
      </c>
      <c r="T128" s="102">
        <v>0</v>
      </c>
      <c r="U128" s="102">
        <v>7.6507240000000004E-2</v>
      </c>
      <c r="V128" s="102">
        <v>0.24108298</v>
      </c>
      <c r="W128" s="60"/>
      <c r="X128" s="29">
        <v>4073.703</v>
      </c>
      <c r="Y128" s="89">
        <v>4059.60791015625</v>
      </c>
      <c r="Z128" s="89">
        <v>4051.2119140625</v>
      </c>
      <c r="AA128" s="39"/>
      <c r="AB128" s="63">
        <v>3.7622460614823923</v>
      </c>
      <c r="AC128" s="39">
        <f t="shared" si="3"/>
        <v>152.41656067912186</v>
      </c>
      <c r="AD128" s="39"/>
      <c r="AE128" s="34">
        <v>10</v>
      </c>
      <c r="AF128" s="40"/>
    </row>
    <row r="129" spans="1:32" s="1" customFormat="1" x14ac:dyDescent="0.2">
      <c r="A129" s="32">
        <v>498</v>
      </c>
      <c r="B129" s="32" t="s">
        <v>116</v>
      </c>
      <c r="C129" s="33" t="s">
        <v>117</v>
      </c>
      <c r="D129" s="33" t="s">
        <v>107</v>
      </c>
      <c r="E129" s="33" t="s">
        <v>41</v>
      </c>
      <c r="F129" s="33" t="s">
        <v>118</v>
      </c>
      <c r="G129" s="41" t="s">
        <v>123</v>
      </c>
      <c r="H129" s="91">
        <v>3.5339051391929401E-3</v>
      </c>
      <c r="I129" s="97">
        <v>0</v>
      </c>
      <c r="J129" s="35"/>
      <c r="K129" s="102">
        <v>0</v>
      </c>
      <c r="L129" s="59">
        <v>0</v>
      </c>
      <c r="M129" s="37"/>
      <c r="N129" s="102">
        <v>0</v>
      </c>
      <c r="O129" s="102">
        <v>0</v>
      </c>
      <c r="P129" s="37"/>
      <c r="Q129" s="102">
        <v>0</v>
      </c>
      <c r="R129" s="102">
        <v>0</v>
      </c>
      <c r="S129" s="102">
        <v>0</v>
      </c>
      <c r="T129" s="102">
        <v>0</v>
      </c>
      <c r="U129" s="102">
        <v>0</v>
      </c>
      <c r="V129" s="102">
        <v>0</v>
      </c>
      <c r="W129" s="60"/>
      <c r="X129" s="29">
        <v>4073.703</v>
      </c>
      <c r="Y129" s="89">
        <v>4059.60791015625</v>
      </c>
      <c r="Z129" s="89">
        <v>4051.2119140625</v>
      </c>
      <c r="AA129" s="39"/>
      <c r="AB129" s="63">
        <v>2.4516050170849915</v>
      </c>
      <c r="AC129" s="39">
        <f t="shared" si="3"/>
        <v>99.319714537901163</v>
      </c>
      <c r="AD129" s="39"/>
      <c r="AE129" s="34">
        <v>10</v>
      </c>
      <c r="AF129" s="40"/>
    </row>
    <row r="130" spans="1:32" s="1" customFormat="1" x14ac:dyDescent="0.2">
      <c r="A130" s="32">
        <v>496</v>
      </c>
      <c r="B130" s="32" t="s">
        <v>124</v>
      </c>
      <c r="C130" s="33" t="s">
        <v>125</v>
      </c>
      <c r="D130" s="33" t="s">
        <v>126</v>
      </c>
      <c r="E130" s="33" t="s">
        <v>41</v>
      </c>
      <c r="F130" s="33" t="s">
        <v>127</v>
      </c>
      <c r="G130" s="34" t="s">
        <v>128</v>
      </c>
      <c r="H130" s="91">
        <v>4.2342282831668854E-2</v>
      </c>
      <c r="I130" s="66">
        <v>3.5336742407983117E-2</v>
      </c>
      <c r="J130" s="35"/>
      <c r="K130" s="59">
        <v>2.8993500999999999</v>
      </c>
      <c r="L130" s="59">
        <v>2.0552364000000001</v>
      </c>
      <c r="M130" s="37"/>
      <c r="N130" s="59">
        <v>3.7896898000000001</v>
      </c>
      <c r="O130" s="68">
        <v>0.72771794999999995</v>
      </c>
      <c r="P130" s="37"/>
      <c r="Q130" s="59">
        <v>8.3191486999999995</v>
      </c>
      <c r="R130" s="59">
        <v>8.5781878999999996</v>
      </c>
      <c r="S130" s="59">
        <v>5.6116894000000004</v>
      </c>
      <c r="T130" s="59">
        <v>4.6827721000000002</v>
      </c>
      <c r="U130" s="59">
        <v>7.0993915999999997</v>
      </c>
      <c r="V130" s="68">
        <v>0.89896412000000003</v>
      </c>
      <c r="W130" s="60"/>
      <c r="X130" s="89">
        <v>2869.10693359375</v>
      </c>
      <c r="Y130" s="89">
        <v>3027.39794921875</v>
      </c>
      <c r="Z130" s="89">
        <v>3075.64697265625</v>
      </c>
      <c r="AA130" s="29"/>
      <c r="AB130" s="60">
        <v>80.407123282534386</v>
      </c>
      <c r="AC130" s="39">
        <f t="shared" si="3"/>
        <v>2473.0392530392478</v>
      </c>
      <c r="AD130" s="39"/>
      <c r="AE130" s="34">
        <v>10</v>
      </c>
      <c r="AF130" s="40"/>
    </row>
    <row r="131" spans="1:32" s="1" customFormat="1" x14ac:dyDescent="0.2">
      <c r="A131" s="32">
        <v>496</v>
      </c>
      <c r="B131" s="32" t="s">
        <v>124</v>
      </c>
      <c r="C131" s="33" t="s">
        <v>125</v>
      </c>
      <c r="D131" s="33" t="s">
        <v>126</v>
      </c>
      <c r="E131" s="33" t="s">
        <v>41</v>
      </c>
      <c r="F131" s="33" t="s">
        <v>127</v>
      </c>
      <c r="G131" s="34" t="s">
        <v>109</v>
      </c>
      <c r="H131" s="91">
        <v>4.2342282831668854E-2</v>
      </c>
      <c r="I131" s="66">
        <v>0.10837171512770956</v>
      </c>
      <c r="J131" s="35"/>
      <c r="K131" s="59">
        <v>11.688264999999999</v>
      </c>
      <c r="L131" s="59">
        <v>7.8526967000000001</v>
      </c>
      <c r="M131" s="37"/>
      <c r="N131" s="59">
        <v>7.7916106000000003</v>
      </c>
      <c r="O131" s="68">
        <v>3.9404716999999998</v>
      </c>
      <c r="P131" s="37"/>
      <c r="Q131" s="59">
        <v>23.787133000000001</v>
      </c>
      <c r="R131" s="59">
        <v>24.052606999999998</v>
      </c>
      <c r="S131" s="59">
        <v>11.267851</v>
      </c>
      <c r="T131" s="59">
        <v>15.481070000000001</v>
      </c>
      <c r="U131" s="59">
        <v>23.954791</v>
      </c>
      <c r="V131" s="68">
        <v>2.7065006999999999</v>
      </c>
      <c r="W131" s="60"/>
      <c r="X131" s="29">
        <v>2869.107</v>
      </c>
      <c r="Y131" s="89">
        <v>3027.39794921875</v>
      </c>
      <c r="Z131" s="89">
        <v>3075.64697265625</v>
      </c>
      <c r="AA131" s="29"/>
      <c r="AB131" s="60">
        <v>3.9621850220900958</v>
      </c>
      <c r="AC131" s="39">
        <f t="shared" si="3"/>
        <v>121.8628236829534</v>
      </c>
      <c r="AD131" s="39"/>
      <c r="AE131" s="34">
        <v>10</v>
      </c>
      <c r="AF131" s="40"/>
    </row>
    <row r="132" spans="1:32" s="1" customFormat="1" x14ac:dyDescent="0.2">
      <c r="A132" s="32">
        <v>496</v>
      </c>
      <c r="B132" s="32" t="s">
        <v>124</v>
      </c>
      <c r="C132" s="33" t="s">
        <v>125</v>
      </c>
      <c r="D132" s="33" t="s">
        <v>126</v>
      </c>
      <c r="E132" s="33" t="s">
        <v>41</v>
      </c>
      <c r="F132" s="33" t="s">
        <v>127</v>
      </c>
      <c r="G132" s="34" t="s">
        <v>64</v>
      </c>
      <c r="H132" s="91">
        <v>4.2342282831668854E-2</v>
      </c>
      <c r="I132" s="66">
        <v>5.9974727898437552E-2</v>
      </c>
      <c r="J132" s="35"/>
      <c r="K132" s="59">
        <v>5.683141</v>
      </c>
      <c r="L132" s="59">
        <v>2.7493894999999999</v>
      </c>
      <c r="M132" s="37"/>
      <c r="N132" s="59">
        <v>6.0673978000000002</v>
      </c>
      <c r="O132" s="68">
        <v>1.4376271</v>
      </c>
      <c r="P132" s="37"/>
      <c r="Q132" s="59">
        <v>13.679805</v>
      </c>
      <c r="R132" s="59">
        <v>13.965434</v>
      </c>
      <c r="S132" s="59">
        <v>9.7343566999999993</v>
      </c>
      <c r="T132" s="59">
        <v>8.7505009000000005</v>
      </c>
      <c r="U132" s="59">
        <v>12.315141000000001</v>
      </c>
      <c r="V132" s="68">
        <v>1.6966060999999999</v>
      </c>
      <c r="W132" s="60"/>
      <c r="X132" s="29">
        <v>2869.107</v>
      </c>
      <c r="Y132" s="89">
        <v>3027.39794921875</v>
      </c>
      <c r="Z132" s="89">
        <v>3075.64697265625</v>
      </c>
      <c r="AA132" s="29"/>
      <c r="AB132" s="60">
        <v>15.630691695377235</v>
      </c>
      <c r="AC132" s="39">
        <f t="shared" si="3"/>
        <v>480.74489593410181</v>
      </c>
      <c r="AD132" s="39"/>
      <c r="AE132" s="34">
        <v>10</v>
      </c>
      <c r="AF132" s="40"/>
    </row>
    <row r="133" spans="1:32" s="1" customFormat="1" x14ac:dyDescent="0.2">
      <c r="A133" s="32">
        <v>496</v>
      </c>
      <c r="B133" s="32" t="s">
        <v>124</v>
      </c>
      <c r="C133" s="33" t="s">
        <v>125</v>
      </c>
      <c r="D133" s="33" t="s">
        <v>126</v>
      </c>
      <c r="E133" s="33" t="s">
        <v>41</v>
      </c>
      <c r="F133" s="33" t="s">
        <v>127</v>
      </c>
      <c r="G133" s="34" t="s">
        <v>272</v>
      </c>
      <c r="H133" s="91">
        <v>4.2342282831668854E-2</v>
      </c>
      <c r="I133" s="66">
        <v>0.15813299673759748</v>
      </c>
      <c r="J133" s="35"/>
      <c r="K133" s="59">
        <v>8.9321044000000001</v>
      </c>
      <c r="L133" s="59">
        <v>7.7126662000000001</v>
      </c>
      <c r="M133" s="37"/>
      <c r="N133" s="59">
        <v>26.955216</v>
      </c>
      <c r="O133" s="68">
        <v>0</v>
      </c>
      <c r="P133" s="37"/>
      <c r="Q133" s="59">
        <v>30.232797000000001</v>
      </c>
      <c r="R133" s="59">
        <v>34.556403000000003</v>
      </c>
      <c r="S133" s="59">
        <v>24.825230999999999</v>
      </c>
      <c r="T133" s="59">
        <v>21.175079</v>
      </c>
      <c r="U133" s="59">
        <v>32.781815999999999</v>
      </c>
      <c r="V133" s="68">
        <v>10.268109000000001</v>
      </c>
      <c r="W133" s="60"/>
      <c r="X133" s="29">
        <v>2869.107</v>
      </c>
      <c r="Y133" s="89">
        <v>3027.39794921875</v>
      </c>
      <c r="Z133" s="89">
        <v>3075.64697265625</v>
      </c>
      <c r="AA133" s="29"/>
      <c r="AB133" s="63">
        <v>0.22461715256986131</v>
      </c>
      <c r="AC133" s="39">
        <f t="shared" si="3"/>
        <v>6.9084306530816093</v>
      </c>
      <c r="AD133" s="39"/>
      <c r="AE133" s="39">
        <v>10</v>
      </c>
      <c r="AF133" s="34"/>
    </row>
    <row r="134" spans="1:32" s="1" customFormat="1" x14ac:dyDescent="0.2">
      <c r="A134" s="32">
        <v>566</v>
      </c>
      <c r="B134" s="32" t="s">
        <v>129</v>
      </c>
      <c r="C134" s="33" t="s">
        <v>130</v>
      </c>
      <c r="D134" s="33" t="s">
        <v>46</v>
      </c>
      <c r="E134" s="33" t="s">
        <v>41</v>
      </c>
      <c r="F134" s="33" t="s">
        <v>131</v>
      </c>
      <c r="G134" s="42" t="s">
        <v>132</v>
      </c>
      <c r="H134" s="91">
        <v>0.29115793108940125</v>
      </c>
      <c r="I134" s="66">
        <v>0.44310982656145137</v>
      </c>
      <c r="J134" s="35"/>
      <c r="K134" s="59">
        <v>53.412053</v>
      </c>
      <c r="L134" s="59">
        <v>18.448741999999999</v>
      </c>
      <c r="M134" s="37"/>
      <c r="N134" s="59">
        <v>41.835635000000003</v>
      </c>
      <c r="O134" s="59">
        <v>50.188236000000003</v>
      </c>
      <c r="P134" s="37"/>
      <c r="Q134" s="59">
        <v>73.305420999999996</v>
      </c>
      <c r="R134" s="59">
        <v>53.374229</v>
      </c>
      <c r="S134" s="59">
        <v>43.482213999999999</v>
      </c>
      <c r="T134" s="59">
        <v>53.515563999999998</v>
      </c>
      <c r="U134" s="59">
        <v>57.911906999999999</v>
      </c>
      <c r="V134" s="59">
        <v>24.354353</v>
      </c>
      <c r="W134" s="60"/>
      <c r="X134" s="89">
        <v>190886.3125</v>
      </c>
      <c r="Y134" s="89">
        <v>185989.640625</v>
      </c>
      <c r="Z134" s="89">
        <v>190886.3125</v>
      </c>
      <c r="AA134" s="39"/>
      <c r="AB134" s="60">
        <v>49.534243899274088</v>
      </c>
      <c r="AC134" s="39">
        <f t="shared" si="3"/>
        <v>94554.091604080517</v>
      </c>
      <c r="AD134" s="39"/>
      <c r="AE134" s="40">
        <v>10</v>
      </c>
      <c r="AF134" s="40"/>
    </row>
    <row r="135" spans="1:32" s="1" customFormat="1" x14ac:dyDescent="0.2">
      <c r="A135" s="32">
        <v>566</v>
      </c>
      <c r="B135" s="32" t="s">
        <v>129</v>
      </c>
      <c r="C135" s="33" t="s">
        <v>130</v>
      </c>
      <c r="D135" s="33" t="s">
        <v>46</v>
      </c>
      <c r="E135" s="33" t="s">
        <v>41</v>
      </c>
      <c r="F135" s="33" t="s">
        <v>131</v>
      </c>
      <c r="G135" s="42" t="s">
        <v>133</v>
      </c>
      <c r="H135" s="91">
        <v>0.29115793108940125</v>
      </c>
      <c r="I135" s="66">
        <v>6.0024160560284701E-2</v>
      </c>
      <c r="J135" s="35"/>
      <c r="K135" s="59">
        <v>7.6599965000000001</v>
      </c>
      <c r="L135" s="59">
        <v>2.4922734000000002</v>
      </c>
      <c r="M135" s="37"/>
      <c r="N135" s="59">
        <v>3.8111685</v>
      </c>
      <c r="O135" s="59">
        <v>2.9900148999999998</v>
      </c>
      <c r="P135" s="37"/>
      <c r="Q135" s="59">
        <v>13.362797</v>
      </c>
      <c r="R135" s="59">
        <v>12.062578</v>
      </c>
      <c r="S135" s="59">
        <v>8.1891549000000001</v>
      </c>
      <c r="T135" s="59">
        <v>10.217453000000001</v>
      </c>
      <c r="U135" s="59">
        <v>7.4922333999999999</v>
      </c>
      <c r="V135" s="59">
        <v>5.8589130999999997</v>
      </c>
      <c r="W135" s="60"/>
      <c r="X135" s="29">
        <v>190886.31099999999</v>
      </c>
      <c r="Y135" s="89">
        <v>185989.640625</v>
      </c>
      <c r="Z135" s="89">
        <v>190886.3125</v>
      </c>
      <c r="AA135" s="39"/>
      <c r="AB135" s="60">
        <v>9.9348929845164022</v>
      </c>
      <c r="AC135" s="39">
        <f t="shared" si="3"/>
        <v>18964.350868964557</v>
      </c>
      <c r="AD135" s="39"/>
      <c r="AE135" s="40">
        <v>10</v>
      </c>
      <c r="AF135" s="40"/>
    </row>
    <row r="136" spans="1:32" s="1" customFormat="1" x14ac:dyDescent="0.2">
      <c r="A136" s="32">
        <v>566</v>
      </c>
      <c r="B136" s="32" t="s">
        <v>129</v>
      </c>
      <c r="C136" s="33" t="s">
        <v>130</v>
      </c>
      <c r="D136" s="33" t="s">
        <v>46</v>
      </c>
      <c r="E136" s="33" t="s">
        <v>41</v>
      </c>
      <c r="F136" s="33" t="s">
        <v>131</v>
      </c>
      <c r="G136" s="42" t="s">
        <v>134</v>
      </c>
      <c r="H136" s="91">
        <v>0.29115793108940125</v>
      </c>
      <c r="I136" s="66">
        <v>5.0131191178522348E-2</v>
      </c>
      <c r="J136" s="35"/>
      <c r="K136" s="59">
        <v>6.1352393999999997</v>
      </c>
      <c r="L136" s="59">
        <v>2.2527905000000001</v>
      </c>
      <c r="M136" s="37"/>
      <c r="N136" s="59">
        <v>4.5886623000000002</v>
      </c>
      <c r="O136" s="59">
        <v>2.1517989000000002</v>
      </c>
      <c r="P136" s="37"/>
      <c r="Q136" s="59">
        <v>9.9504634000000003</v>
      </c>
      <c r="R136" s="59">
        <v>11.104794999999999</v>
      </c>
      <c r="S136" s="59">
        <v>5.7777107000000001</v>
      </c>
      <c r="T136" s="59">
        <v>7.3383896000000002</v>
      </c>
      <c r="U136" s="59">
        <v>5.8799381000000004</v>
      </c>
      <c r="V136" s="59">
        <v>4.7993741999999999</v>
      </c>
      <c r="W136" s="60"/>
      <c r="X136" s="29">
        <v>190886.31099999999</v>
      </c>
      <c r="Y136" s="89">
        <v>185989.640625</v>
      </c>
      <c r="Z136" s="89">
        <v>190886.3125</v>
      </c>
      <c r="AA136" s="39"/>
      <c r="AB136" s="60">
        <v>11.710732746478984</v>
      </c>
      <c r="AC136" s="39">
        <f t="shared" si="3"/>
        <v>22354.185906483708</v>
      </c>
      <c r="AD136" s="39"/>
      <c r="AE136" s="40">
        <v>10</v>
      </c>
      <c r="AF136" s="40"/>
    </row>
    <row r="137" spans="1:32" s="1" customFormat="1" x14ac:dyDescent="0.2">
      <c r="A137" s="32">
        <v>566</v>
      </c>
      <c r="B137" s="32" t="s">
        <v>129</v>
      </c>
      <c r="C137" s="33" t="s">
        <v>130</v>
      </c>
      <c r="D137" s="33" t="s">
        <v>46</v>
      </c>
      <c r="E137" s="33" t="s">
        <v>41</v>
      </c>
      <c r="F137" s="33" t="s">
        <v>131</v>
      </c>
      <c r="G137" s="42" t="s">
        <v>64</v>
      </c>
      <c r="H137" s="91">
        <v>0.29115793108940125</v>
      </c>
      <c r="I137" s="66">
        <v>0.21732681291123193</v>
      </c>
      <c r="J137" s="35"/>
      <c r="K137" s="59">
        <v>26.923694000000001</v>
      </c>
      <c r="L137" s="59">
        <v>7.8952207000000003</v>
      </c>
      <c r="M137" s="37"/>
      <c r="N137" s="59">
        <v>14.138928999999999</v>
      </c>
      <c r="O137" s="59">
        <v>19.977969999999999</v>
      </c>
      <c r="P137" s="37"/>
      <c r="Q137" s="59">
        <v>41.896914000000002</v>
      </c>
      <c r="R137" s="59">
        <v>35.456904000000002</v>
      </c>
      <c r="S137" s="59">
        <v>28.199580000000001</v>
      </c>
      <c r="T137" s="59">
        <v>32.880958999999997</v>
      </c>
      <c r="U137" s="59">
        <v>30.767593999999999</v>
      </c>
      <c r="V137" s="59">
        <v>15.178872</v>
      </c>
      <c r="W137" s="60"/>
      <c r="X137" s="29">
        <v>190886.31099999999</v>
      </c>
      <c r="Y137" s="89">
        <v>185989.640625</v>
      </c>
      <c r="Z137" s="89">
        <v>190886.3125</v>
      </c>
      <c r="AA137" s="39"/>
      <c r="AB137" s="60">
        <v>28.820130369728492</v>
      </c>
      <c r="AC137" s="39">
        <f t="shared" si="3"/>
        <v>55013.684120467333</v>
      </c>
      <c r="AD137" s="39"/>
      <c r="AE137" s="40">
        <v>10</v>
      </c>
      <c r="AF137" s="40"/>
    </row>
    <row r="138" spans="1:32" s="1" customFormat="1" x14ac:dyDescent="0.2">
      <c r="A138" s="32">
        <v>807</v>
      </c>
      <c r="B138" s="32" t="s">
        <v>112</v>
      </c>
      <c r="C138" s="33" t="s">
        <v>316</v>
      </c>
      <c r="D138" s="33" t="s">
        <v>107</v>
      </c>
      <c r="E138" s="33" t="s">
        <v>41</v>
      </c>
      <c r="F138" s="33" t="s">
        <v>113</v>
      </c>
      <c r="G138" s="41" t="s">
        <v>114</v>
      </c>
      <c r="H138" s="91">
        <v>9.5581319183111191E-3</v>
      </c>
      <c r="I138" s="66">
        <v>4.5911137342595212E-3</v>
      </c>
      <c r="J138" s="62"/>
      <c r="K138" s="59">
        <v>0.87714477000000002</v>
      </c>
      <c r="L138" s="37"/>
      <c r="M138" s="37"/>
      <c r="N138" s="59">
        <v>0.43208129000000001</v>
      </c>
      <c r="O138" s="59">
        <v>2.7593690000000001E-2</v>
      </c>
      <c r="P138" s="37"/>
      <c r="Q138" s="59">
        <v>0.61283781999999998</v>
      </c>
      <c r="R138" s="59">
        <v>0.43959440999999999</v>
      </c>
      <c r="S138" s="59">
        <v>7.9948169999999999E-2</v>
      </c>
      <c r="T138" s="59">
        <v>0</v>
      </c>
      <c r="U138" s="59">
        <v>0.37770377999999999</v>
      </c>
      <c r="V138" s="59">
        <v>0.11202702</v>
      </c>
      <c r="W138" s="60"/>
      <c r="X138" s="89">
        <v>2072.383056640625</v>
      </c>
      <c r="Y138" s="89">
        <v>2081.2060546875</v>
      </c>
      <c r="Z138" s="89">
        <v>2083.159912109375</v>
      </c>
      <c r="AA138" s="39"/>
      <c r="AB138" s="60">
        <v>65.012975788951692</v>
      </c>
      <c r="AC138" s="39">
        <f t="shared" ref="AC138:AC169" si="4">Z138*(AB138/100)</f>
        <v>1354.3242493048153</v>
      </c>
      <c r="AD138" s="39"/>
      <c r="AE138" s="34">
        <v>9</v>
      </c>
      <c r="AF138" s="34" t="s">
        <v>21</v>
      </c>
    </row>
    <row r="139" spans="1:32" s="1" customFormat="1" x14ac:dyDescent="0.2">
      <c r="A139" s="32">
        <v>807</v>
      </c>
      <c r="B139" s="32" t="s">
        <v>112</v>
      </c>
      <c r="C139" s="33" t="s">
        <v>316</v>
      </c>
      <c r="D139" s="33" t="s">
        <v>107</v>
      </c>
      <c r="E139" s="33" t="s">
        <v>41</v>
      </c>
      <c r="F139" s="33" t="s">
        <v>113</v>
      </c>
      <c r="G139" s="41" t="s">
        <v>115</v>
      </c>
      <c r="H139" s="91">
        <v>9.5581319183111191E-3</v>
      </c>
      <c r="I139" s="66">
        <v>1.6597223934116039E-2</v>
      </c>
      <c r="J139" s="62"/>
      <c r="K139" s="59">
        <v>3.2236161000000001</v>
      </c>
      <c r="L139" s="37"/>
      <c r="M139" s="37"/>
      <c r="N139" s="59">
        <v>3.8761219999999999E-2</v>
      </c>
      <c r="O139" s="59">
        <v>1.3428682999999999</v>
      </c>
      <c r="P139" s="37"/>
      <c r="Q139" s="59">
        <v>3.2256068999999998</v>
      </c>
      <c r="R139" s="59">
        <v>1.5245696</v>
      </c>
      <c r="S139" s="59">
        <v>0</v>
      </c>
      <c r="T139" s="59">
        <v>1.234124E-2</v>
      </c>
      <c r="U139" s="59">
        <v>1.6135588999999999</v>
      </c>
      <c r="V139" s="59">
        <v>1.234124E-2</v>
      </c>
      <c r="W139" s="60"/>
      <c r="X139" s="29">
        <v>2072.3829999999998</v>
      </c>
      <c r="Y139" s="89">
        <v>2081.2060546875</v>
      </c>
      <c r="Z139" s="89">
        <v>2083.159912109375</v>
      </c>
      <c r="AA139" s="39"/>
      <c r="AB139" s="60">
        <v>26.997062488611341</v>
      </c>
      <c r="AC139" s="39">
        <f t="shared" si="4"/>
        <v>562.39198320986907</v>
      </c>
      <c r="AD139" s="39"/>
      <c r="AE139" s="34">
        <v>9</v>
      </c>
      <c r="AF139" s="34" t="s">
        <v>21</v>
      </c>
    </row>
    <row r="140" spans="1:32" s="1" customFormat="1" x14ac:dyDescent="0.2">
      <c r="A140" s="32">
        <v>807</v>
      </c>
      <c r="B140" s="32" t="s">
        <v>112</v>
      </c>
      <c r="C140" s="33" t="s">
        <v>316</v>
      </c>
      <c r="D140" s="33" t="s">
        <v>107</v>
      </c>
      <c r="E140" s="33" t="s">
        <v>41</v>
      </c>
      <c r="F140" s="33" t="s">
        <v>113</v>
      </c>
      <c r="G140" s="41" t="s">
        <v>64</v>
      </c>
      <c r="H140" s="91">
        <v>9.5581319183111191E-3</v>
      </c>
      <c r="I140" s="66">
        <v>2.6240694156527185E-2</v>
      </c>
      <c r="J140" s="62"/>
      <c r="K140" s="59">
        <v>4.4078222</v>
      </c>
      <c r="L140" s="37"/>
      <c r="M140" s="37"/>
      <c r="N140" s="59">
        <v>2.1745752999999999</v>
      </c>
      <c r="O140" s="59">
        <v>1.6161926</v>
      </c>
      <c r="P140" s="37"/>
      <c r="Q140" s="59">
        <v>4.3164692999999996</v>
      </c>
      <c r="R140" s="59">
        <v>1.7189597000000001</v>
      </c>
      <c r="S140" s="59">
        <v>0.24574681000000001</v>
      </c>
      <c r="T140" s="59">
        <v>0.43736121999999999</v>
      </c>
      <c r="U140" s="59">
        <v>1.6715709999999999</v>
      </c>
      <c r="V140" s="59">
        <v>1.0239045</v>
      </c>
      <c r="W140" s="60"/>
      <c r="X140" s="29">
        <v>2072.3829999999998</v>
      </c>
      <c r="Y140" s="89">
        <v>2081.2060546875</v>
      </c>
      <c r="Z140" s="89">
        <v>2083.159912109375</v>
      </c>
      <c r="AA140" s="39"/>
      <c r="AB140" s="60">
        <v>7.9899617224324908</v>
      </c>
      <c r="AC140" s="39">
        <f t="shared" si="4"/>
        <v>166.4436795945974</v>
      </c>
      <c r="AD140" s="39"/>
      <c r="AE140" s="34">
        <v>9</v>
      </c>
      <c r="AF140" s="34" t="s">
        <v>21</v>
      </c>
    </row>
    <row r="141" spans="1:32" s="1" customFormat="1" x14ac:dyDescent="0.2">
      <c r="A141" s="100">
        <v>600</v>
      </c>
      <c r="B141" s="100" t="s">
        <v>301</v>
      </c>
      <c r="C141" s="98" t="s">
        <v>300</v>
      </c>
      <c r="D141" s="98" t="s">
        <v>42</v>
      </c>
      <c r="E141" s="98" t="s">
        <v>41</v>
      </c>
      <c r="F141" s="57">
        <v>2016</v>
      </c>
      <c r="G141" s="101" t="s">
        <v>302</v>
      </c>
      <c r="H141" s="91">
        <v>1.8848581239581108E-2</v>
      </c>
      <c r="I141" s="97">
        <v>0.2977397751455389</v>
      </c>
      <c r="J141"/>
      <c r="K141" s="102">
        <v>20.110430000000001</v>
      </c>
      <c r="L141" s="102">
        <v>4.8000483000000003</v>
      </c>
      <c r="M141" s="102"/>
      <c r="N141" s="102">
        <v>40.122306000000002</v>
      </c>
      <c r="O141" s="102">
        <v>21.973137999999999</v>
      </c>
      <c r="P141" s="102"/>
      <c r="Q141" s="102">
        <v>56.306032000000002</v>
      </c>
      <c r="R141" s="102">
        <v>52.364854999999999</v>
      </c>
      <c r="S141" s="102">
        <v>43.392468000000001</v>
      </c>
      <c r="T141" s="102">
        <v>33.381864999999998</v>
      </c>
      <c r="U141" s="102">
        <v>53.457867999999998</v>
      </c>
      <c r="V141" s="102">
        <v>36.010741000000003</v>
      </c>
      <c r="W141"/>
      <c r="X141" s="89">
        <v>6725.30810546875</v>
      </c>
      <c r="Y141" s="89">
        <v>6725.30810546875</v>
      </c>
      <c r="Z141" s="89">
        <v>6811.296875</v>
      </c>
      <c r="AB141" s="70">
        <v>1.7829662182412318</v>
      </c>
      <c r="AC141" s="39">
        <f t="shared" si="4"/>
        <v>121.44312230537069</v>
      </c>
      <c r="AD141"/>
      <c r="AE141" s="5">
        <v>10</v>
      </c>
      <c r="AF141"/>
    </row>
    <row r="142" spans="1:32" s="1" customFormat="1" x14ac:dyDescent="0.2">
      <c r="A142" s="100">
        <v>600</v>
      </c>
      <c r="B142" s="100" t="s">
        <v>301</v>
      </c>
      <c r="C142" s="98" t="s">
        <v>300</v>
      </c>
      <c r="D142" s="98" t="s">
        <v>42</v>
      </c>
      <c r="E142" s="98" t="s">
        <v>41</v>
      </c>
      <c r="F142" s="57">
        <v>2016</v>
      </c>
      <c r="G142" s="101" t="s">
        <v>303</v>
      </c>
      <c r="H142" s="91">
        <v>1.8848581239581108E-2</v>
      </c>
      <c r="I142" s="97">
        <v>2.7429806789425488E-2</v>
      </c>
      <c r="J142"/>
      <c r="K142" s="102">
        <v>1.7084826</v>
      </c>
      <c r="L142" s="102">
        <v>0.47517456000000002</v>
      </c>
      <c r="M142" s="102"/>
      <c r="N142" s="102">
        <v>4.5564773000000001</v>
      </c>
      <c r="O142" s="102">
        <v>2.1248613000000001</v>
      </c>
      <c r="P142" s="102"/>
      <c r="Q142" s="102">
        <v>6.4990059000000002</v>
      </c>
      <c r="R142" s="102">
        <v>5.7488332</v>
      </c>
      <c r="S142" s="102">
        <v>2.3659279</v>
      </c>
      <c r="T142" s="102">
        <v>0.80194851</v>
      </c>
      <c r="U142" s="102">
        <v>5.6115069000000002</v>
      </c>
      <c r="V142" s="102">
        <v>1.7514426000000001</v>
      </c>
      <c r="W142"/>
      <c r="X142" s="89">
        <v>6725.30810546875</v>
      </c>
      <c r="Y142" s="89">
        <v>6725.30810546875</v>
      </c>
      <c r="Z142" s="89">
        <v>6811.296875</v>
      </c>
      <c r="AB142" s="70">
        <v>42.310609955911445</v>
      </c>
      <c r="AC142" s="39">
        <f t="shared" si="4"/>
        <v>2881.9012537204349</v>
      </c>
      <c r="AD142"/>
      <c r="AE142" s="5">
        <v>10</v>
      </c>
      <c r="AF142"/>
    </row>
    <row r="143" spans="1:32" s="1" customFormat="1" x14ac:dyDescent="0.2">
      <c r="A143" s="100">
        <v>600</v>
      </c>
      <c r="B143" s="100" t="s">
        <v>301</v>
      </c>
      <c r="C143" s="98" t="s">
        <v>300</v>
      </c>
      <c r="D143" s="98" t="s">
        <v>42</v>
      </c>
      <c r="E143" s="98" t="s">
        <v>41</v>
      </c>
      <c r="F143" s="57">
        <v>2016</v>
      </c>
      <c r="G143" s="101" t="s">
        <v>304</v>
      </c>
      <c r="H143" s="91">
        <v>1.8848581239581108E-2</v>
      </c>
      <c r="I143" s="97">
        <v>3.9242115912814365E-3</v>
      </c>
      <c r="J143"/>
      <c r="K143" s="102">
        <v>0.51783462000000002</v>
      </c>
      <c r="L143" s="102">
        <v>1.4104200000000001E-2</v>
      </c>
      <c r="M143" s="102"/>
      <c r="N143" s="102">
        <v>0.48556290000000002</v>
      </c>
      <c r="O143" s="102">
        <v>0.29011499000000002</v>
      </c>
      <c r="P143" s="102"/>
      <c r="Q143" s="102">
        <v>0.98987583999999995</v>
      </c>
      <c r="R143" s="102">
        <v>0.83926862000000002</v>
      </c>
      <c r="S143" s="102">
        <v>0.1197376</v>
      </c>
      <c r="T143" s="102">
        <v>7.4394810000000006E-2</v>
      </c>
      <c r="U143" s="102">
        <v>0.78840306999999998</v>
      </c>
      <c r="V143" s="102">
        <v>0.32905079999999998</v>
      </c>
      <c r="W143"/>
      <c r="X143" s="89">
        <v>6725.30810546875</v>
      </c>
      <c r="Y143" s="89">
        <v>6725.30810546875</v>
      </c>
      <c r="Z143" s="89">
        <v>6811.296875</v>
      </c>
      <c r="AB143" s="70">
        <v>33.563063300728999</v>
      </c>
      <c r="AC143" s="39">
        <f t="shared" si="4"/>
        <v>2286.0798817568261</v>
      </c>
      <c r="AD143"/>
      <c r="AE143" s="5">
        <v>10</v>
      </c>
      <c r="AF143"/>
    </row>
    <row r="144" spans="1:32" s="1" customFormat="1" x14ac:dyDescent="0.2">
      <c r="A144" s="100">
        <v>600</v>
      </c>
      <c r="B144" s="100" t="s">
        <v>301</v>
      </c>
      <c r="C144" s="98" t="s">
        <v>300</v>
      </c>
      <c r="D144" s="98" t="s">
        <v>42</v>
      </c>
      <c r="E144" s="98" t="s">
        <v>41</v>
      </c>
      <c r="F144" s="57">
        <v>2016</v>
      </c>
      <c r="G144" s="101" t="s">
        <v>305</v>
      </c>
      <c r="H144" s="91">
        <v>1.8848581239581108E-2</v>
      </c>
      <c r="I144" s="97">
        <v>1.8769228955639349E-3</v>
      </c>
      <c r="J144"/>
      <c r="K144" s="102">
        <v>0.17872177</v>
      </c>
      <c r="L144" s="102">
        <v>0</v>
      </c>
      <c r="M144" s="102"/>
      <c r="N144" s="102">
        <v>0.18495816000000001</v>
      </c>
      <c r="O144" s="102">
        <v>0.27230965000000001</v>
      </c>
      <c r="P144" s="102"/>
      <c r="Q144" s="102">
        <v>0.41386265</v>
      </c>
      <c r="R144" s="102">
        <v>0.41386265</v>
      </c>
      <c r="S144" s="102">
        <v>0.22890448999999999</v>
      </c>
      <c r="T144" s="102">
        <v>0.22890448999999999</v>
      </c>
      <c r="U144" s="102">
        <v>0.18495816000000001</v>
      </c>
      <c r="V144" s="102">
        <v>0</v>
      </c>
      <c r="W144"/>
      <c r="X144" s="89">
        <v>6725.30810546875</v>
      </c>
      <c r="Y144" s="89">
        <v>6725.30810546875</v>
      </c>
      <c r="Z144" s="89">
        <v>6811.296875</v>
      </c>
      <c r="AB144" s="70">
        <v>19.587477250927424</v>
      </c>
      <c r="AC144" s="39">
        <f t="shared" si="4"/>
        <v>1334.1612258837556</v>
      </c>
      <c r="AD144"/>
      <c r="AE144" s="5">
        <v>10</v>
      </c>
      <c r="AF144"/>
    </row>
    <row r="145" spans="1:32" s="1" customFormat="1" x14ac:dyDescent="0.2">
      <c r="A145" s="100">
        <v>600</v>
      </c>
      <c r="B145" s="100" t="s">
        <v>301</v>
      </c>
      <c r="C145" s="98" t="s">
        <v>300</v>
      </c>
      <c r="D145" s="98" t="s">
        <v>42</v>
      </c>
      <c r="E145" s="98" t="s">
        <v>41</v>
      </c>
      <c r="F145" s="57">
        <v>2016</v>
      </c>
      <c r="G145" s="101" t="s">
        <v>306</v>
      </c>
      <c r="H145" s="91">
        <v>1.8848581239581108E-2</v>
      </c>
      <c r="I145" s="97">
        <v>1.4232570562100651E-2</v>
      </c>
      <c r="J145"/>
      <c r="K145" s="102">
        <v>0.42750260000000001</v>
      </c>
      <c r="L145" s="102">
        <v>0.58444172000000005</v>
      </c>
      <c r="M145" s="102"/>
      <c r="N145" s="102">
        <v>2.8399732000000002</v>
      </c>
      <c r="O145" s="102">
        <v>2.1870357999999999</v>
      </c>
      <c r="P145" s="102"/>
      <c r="Q145" s="102">
        <v>2.8160002999999998</v>
      </c>
      <c r="R145" s="102">
        <v>1.6721075999999999</v>
      </c>
      <c r="S145" s="102">
        <v>2.397291E-2</v>
      </c>
      <c r="T145" s="102">
        <v>1.9537692</v>
      </c>
      <c r="U145" s="102">
        <v>1.0359172000000001</v>
      </c>
      <c r="V145" s="102">
        <v>0</v>
      </c>
      <c r="W145"/>
      <c r="X145" s="89">
        <v>6725.30810546875</v>
      </c>
      <c r="Y145" s="89">
        <v>6725.30810546875</v>
      </c>
      <c r="Z145" s="89">
        <v>6811.296875</v>
      </c>
      <c r="AB145" s="70">
        <v>2.7558832741913624</v>
      </c>
      <c r="AC145" s="39">
        <f t="shared" si="4"/>
        <v>187.71139133364395</v>
      </c>
      <c r="AD145"/>
      <c r="AE145" s="5">
        <v>10</v>
      </c>
      <c r="AF145"/>
    </row>
    <row r="146" spans="1:32" s="1" customFormat="1" x14ac:dyDescent="0.2">
      <c r="A146" s="56">
        <v>686</v>
      </c>
      <c r="B146" s="32" t="s">
        <v>234</v>
      </c>
      <c r="C146" s="34" t="s">
        <v>235</v>
      </c>
      <c r="D146" s="34" t="s">
        <v>46</v>
      </c>
      <c r="E146" s="34" t="s">
        <v>162</v>
      </c>
      <c r="F146" s="57">
        <v>2017</v>
      </c>
      <c r="G146" s="41" t="s">
        <v>236</v>
      </c>
      <c r="H146" s="91">
        <v>0.28798049688339233</v>
      </c>
      <c r="I146" s="62">
        <v>0.26922990394174501</v>
      </c>
      <c r="K146" s="59">
        <v>26.980350999999999</v>
      </c>
      <c r="L146" s="59">
        <v>8.4674791999999997</v>
      </c>
      <c r="M146" s="59"/>
      <c r="N146" s="59">
        <v>36.379040000000003</v>
      </c>
      <c r="O146" s="59">
        <v>46.631895999999998</v>
      </c>
      <c r="P146" s="59"/>
      <c r="Q146" s="59">
        <v>46.418945000000001</v>
      </c>
      <c r="R146" s="59">
        <v>21.05857</v>
      </c>
      <c r="S146" s="59">
        <v>11.527989</v>
      </c>
      <c r="T146" s="59">
        <v>24.475335999999999</v>
      </c>
      <c r="U146" s="59">
        <v>21.919699999999999</v>
      </c>
      <c r="V146" s="59">
        <v>3.8369876743610898</v>
      </c>
      <c r="X146" s="89">
        <v>15850.5673828125</v>
      </c>
      <c r="Y146" s="89">
        <v>15411.6142578125</v>
      </c>
      <c r="Z146" s="89">
        <v>15850.5673828125</v>
      </c>
      <c r="AA146" s="5"/>
      <c r="AB146" s="70">
        <v>37.116801258403953</v>
      </c>
      <c r="AC146" s="39">
        <f t="shared" si="4"/>
        <v>5883.2235938079166</v>
      </c>
      <c r="AE146" s="34">
        <v>10</v>
      </c>
    </row>
    <row r="147" spans="1:32" s="1" customFormat="1" x14ac:dyDescent="0.2">
      <c r="A147" s="56">
        <v>686</v>
      </c>
      <c r="B147" s="32" t="s">
        <v>234</v>
      </c>
      <c r="C147" s="34" t="s">
        <v>235</v>
      </c>
      <c r="D147" s="34" t="s">
        <v>46</v>
      </c>
      <c r="E147" s="34" t="s">
        <v>162</v>
      </c>
      <c r="F147" s="57">
        <v>2017</v>
      </c>
      <c r="G147" s="41" t="s">
        <v>237</v>
      </c>
      <c r="H147" s="91">
        <v>0.28798049688339233</v>
      </c>
      <c r="I147" s="62">
        <v>0.36372441734105393</v>
      </c>
      <c r="J147" s="82"/>
      <c r="K147" s="59">
        <v>34.262524999999997</v>
      </c>
      <c r="L147" s="59">
        <v>10.283988000000001</v>
      </c>
      <c r="M147" s="59"/>
      <c r="N147" s="59">
        <v>41.743113000000001</v>
      </c>
      <c r="O147" s="59">
        <v>51.676895999999999</v>
      </c>
      <c r="P147" s="59"/>
      <c r="Q147" s="59">
        <v>60.660736</v>
      </c>
      <c r="R147" s="59">
        <v>50.896697000000003</v>
      </c>
      <c r="S147" s="59">
        <v>31.319665000000001</v>
      </c>
      <c r="T147" s="59">
        <v>48.005563000000002</v>
      </c>
      <c r="U147" s="59">
        <v>41.804859</v>
      </c>
      <c r="V147" s="59">
        <v>8.1168633107446091</v>
      </c>
      <c r="X147" s="89">
        <v>15850.5673828125</v>
      </c>
      <c r="Y147" s="89">
        <v>15411.6142578125</v>
      </c>
      <c r="Z147" s="89">
        <v>15850.5673828125</v>
      </c>
      <c r="AA147" s="5"/>
      <c r="AB147" s="70">
        <v>26.781099412338307</v>
      </c>
      <c r="AC147" s="39">
        <f t="shared" si="4"/>
        <v>4244.9562082106859</v>
      </c>
      <c r="AE147" s="34">
        <v>10</v>
      </c>
    </row>
    <row r="148" spans="1:32" s="1" customFormat="1" x14ac:dyDescent="0.2">
      <c r="A148" s="56">
        <v>686</v>
      </c>
      <c r="B148" s="32" t="s">
        <v>234</v>
      </c>
      <c r="C148" s="34" t="s">
        <v>235</v>
      </c>
      <c r="D148" s="34" t="s">
        <v>46</v>
      </c>
      <c r="E148" s="34" t="s">
        <v>162</v>
      </c>
      <c r="F148" s="57">
        <v>2017</v>
      </c>
      <c r="G148" s="41" t="s">
        <v>238</v>
      </c>
      <c r="H148" s="91">
        <v>0.28798049688339233</v>
      </c>
      <c r="I148" s="62">
        <v>0.29298801669985358</v>
      </c>
      <c r="J148" s="82"/>
      <c r="K148" s="59">
        <v>31.545142999999999</v>
      </c>
      <c r="L148" s="59">
        <v>9.0721167000000005</v>
      </c>
      <c r="M148" s="59"/>
      <c r="N148" s="59">
        <v>28.012416999999999</v>
      </c>
      <c r="O148" s="59">
        <v>47.514499000000001</v>
      </c>
      <c r="P148" s="59"/>
      <c r="Q148" s="59">
        <v>53.990544999999997</v>
      </c>
      <c r="R148" s="59">
        <v>33.554521000000001</v>
      </c>
      <c r="S148" s="59">
        <v>19.037737</v>
      </c>
      <c r="T148" s="59">
        <v>36.549908000000002</v>
      </c>
      <c r="U148" s="59">
        <v>28.804743999999999</v>
      </c>
      <c r="V148" s="59">
        <v>7.0084473090442412</v>
      </c>
      <c r="X148" s="89">
        <v>15850.5673828125</v>
      </c>
      <c r="Y148" s="89">
        <v>15411.6142578125</v>
      </c>
      <c r="Z148" s="89">
        <v>15850.5673828125</v>
      </c>
      <c r="AA148" s="5"/>
      <c r="AB148" s="70">
        <v>17.364908012724587</v>
      </c>
      <c r="AC148" s="39">
        <f t="shared" si="4"/>
        <v>2752.4364455203176</v>
      </c>
      <c r="AE148" s="34">
        <v>10</v>
      </c>
    </row>
    <row r="149" spans="1:32" s="1" customFormat="1" x14ac:dyDescent="0.2">
      <c r="A149" s="56">
        <v>686</v>
      </c>
      <c r="B149" s="32" t="s">
        <v>234</v>
      </c>
      <c r="C149" s="34" t="s">
        <v>235</v>
      </c>
      <c r="D149" s="34" t="s">
        <v>46</v>
      </c>
      <c r="E149" s="34" t="s">
        <v>162</v>
      </c>
      <c r="F149" s="57">
        <v>2017</v>
      </c>
      <c r="G149" s="41" t="s">
        <v>239</v>
      </c>
      <c r="H149" s="91">
        <v>0.28798049688339233</v>
      </c>
      <c r="I149" s="62">
        <v>0.33983069636442331</v>
      </c>
      <c r="J149" s="82"/>
      <c r="K149" s="59">
        <v>40.970216000000001</v>
      </c>
      <c r="L149" s="59">
        <v>14.434426</v>
      </c>
      <c r="M149" s="59"/>
      <c r="N149" s="59">
        <v>23.746465000000001</v>
      </c>
      <c r="O149" s="59">
        <v>48.381509000000001</v>
      </c>
      <c r="P149" s="59"/>
      <c r="Q149" s="59">
        <v>58.984786999999997</v>
      </c>
      <c r="R149" s="59">
        <v>42.050130000000003</v>
      </c>
      <c r="S149" s="59">
        <v>36.687368999999997</v>
      </c>
      <c r="T149" s="59">
        <v>41.115169999999999</v>
      </c>
      <c r="U149" s="59">
        <v>43.078082999999999</v>
      </c>
      <c r="V149" s="59">
        <v>7.1818672449809249</v>
      </c>
      <c r="X149" s="89">
        <v>15850.5673828125</v>
      </c>
      <c r="Y149" s="89">
        <v>15411.6142578125</v>
      </c>
      <c r="Z149" s="89">
        <v>15850.5673828125</v>
      </c>
      <c r="AA149" s="5"/>
      <c r="AB149" s="70">
        <v>6.2050016183219023</v>
      </c>
      <c r="AC149" s="39">
        <f t="shared" si="4"/>
        <v>983.52796261671926</v>
      </c>
      <c r="AE149" s="34">
        <v>10</v>
      </c>
    </row>
    <row r="150" spans="1:32" s="1" customFormat="1" x14ac:dyDescent="0.2">
      <c r="A150" s="56">
        <v>686</v>
      </c>
      <c r="B150" s="32" t="s">
        <v>234</v>
      </c>
      <c r="C150" s="34" t="s">
        <v>235</v>
      </c>
      <c r="D150" s="34" t="s">
        <v>46</v>
      </c>
      <c r="E150" s="34" t="s">
        <v>162</v>
      </c>
      <c r="F150" s="57">
        <v>2017</v>
      </c>
      <c r="G150" s="41" t="s">
        <v>240</v>
      </c>
      <c r="H150" s="91">
        <v>0.28798049688339233</v>
      </c>
      <c r="I150" s="62">
        <v>0.10826211467122029</v>
      </c>
      <c r="J150" s="82"/>
      <c r="K150" s="59">
        <v>17.290158999999999</v>
      </c>
      <c r="L150" s="59">
        <v>3.2860719999999999</v>
      </c>
      <c r="M150" s="59"/>
      <c r="N150" s="59">
        <v>3.1311304</v>
      </c>
      <c r="O150" s="59">
        <v>12.786350000000001</v>
      </c>
      <c r="P150" s="59"/>
      <c r="Q150" s="59">
        <v>21.793064000000001</v>
      </c>
      <c r="R150" s="59">
        <v>9.9788850999999994</v>
      </c>
      <c r="S150" s="59">
        <v>17.351928999999998</v>
      </c>
      <c r="T150" s="59">
        <v>13.787758999999999</v>
      </c>
      <c r="U150" s="59">
        <v>18.800384000000001</v>
      </c>
      <c r="V150" s="59">
        <v>3.6786533269388135</v>
      </c>
      <c r="X150" s="89">
        <v>15850.5673828125</v>
      </c>
      <c r="Y150" s="89">
        <v>15411.6142578125</v>
      </c>
      <c r="Z150" s="89">
        <v>15850.5673828125</v>
      </c>
      <c r="AA150" s="5"/>
      <c r="AB150" s="70">
        <v>4.1875521988985511</v>
      </c>
      <c r="AC150" s="39">
        <f t="shared" si="4"/>
        <v>663.75078297686139</v>
      </c>
      <c r="AE150" s="34">
        <v>10</v>
      </c>
    </row>
    <row r="151" spans="1:32" s="1" customFormat="1" x14ac:dyDescent="0.2">
      <c r="A151" s="56">
        <v>686</v>
      </c>
      <c r="B151" s="32" t="s">
        <v>234</v>
      </c>
      <c r="C151" s="34" t="s">
        <v>235</v>
      </c>
      <c r="D151" s="34" t="s">
        <v>46</v>
      </c>
      <c r="E151" s="34" t="s">
        <v>162</v>
      </c>
      <c r="F151" s="57">
        <v>2017</v>
      </c>
      <c r="G151" s="41" t="s">
        <v>241</v>
      </c>
      <c r="H151" s="91">
        <v>0.28798049688339233</v>
      </c>
      <c r="I151" s="62">
        <v>0.31032207546748358</v>
      </c>
      <c r="J151" s="82"/>
      <c r="K151" s="59">
        <v>44.225310999999998</v>
      </c>
      <c r="L151" s="59">
        <v>19.721401</v>
      </c>
      <c r="M151" s="59"/>
      <c r="N151" s="59">
        <v>14.651588</v>
      </c>
      <c r="O151" s="59">
        <v>47.849800999999999</v>
      </c>
      <c r="P151" s="59"/>
      <c r="Q151" s="59">
        <v>51.945875000000001</v>
      </c>
      <c r="R151" s="59">
        <v>37.326650000000001</v>
      </c>
      <c r="S151" s="59">
        <v>12.274260999999999</v>
      </c>
      <c r="T151" s="59">
        <v>35.510196999999998</v>
      </c>
      <c r="U151" s="59">
        <v>34.499599000000003</v>
      </c>
      <c r="V151" s="59">
        <v>7.6788511744425536</v>
      </c>
      <c r="X151" s="89">
        <v>15850.5673828125</v>
      </c>
      <c r="Y151" s="89">
        <v>15411.6142578125</v>
      </c>
      <c r="Z151" s="89">
        <v>15850.5673828125</v>
      </c>
      <c r="AA151" s="5"/>
      <c r="AB151" s="70">
        <v>1.2970422490982374</v>
      </c>
      <c r="AC151" s="39">
        <f t="shared" si="4"/>
        <v>205.58855567686285</v>
      </c>
      <c r="AE151" s="34">
        <v>10</v>
      </c>
    </row>
    <row r="152" spans="1:32" s="5" customFormat="1" x14ac:dyDescent="0.2">
      <c r="A152" s="56">
        <v>686</v>
      </c>
      <c r="B152" s="32" t="s">
        <v>234</v>
      </c>
      <c r="C152" s="34" t="s">
        <v>235</v>
      </c>
      <c r="D152" s="34" t="s">
        <v>46</v>
      </c>
      <c r="E152" s="34" t="s">
        <v>162</v>
      </c>
      <c r="F152" s="57">
        <v>2017</v>
      </c>
      <c r="G152" s="41" t="s">
        <v>242</v>
      </c>
      <c r="H152" s="91">
        <v>0.28798049688339233</v>
      </c>
      <c r="I152" s="62">
        <v>0.19701150098657247</v>
      </c>
      <c r="J152" s="82"/>
      <c r="K152" s="59">
        <v>20.117858999999999</v>
      </c>
      <c r="L152" s="59">
        <v>7.8474000999999998</v>
      </c>
      <c r="M152" s="59"/>
      <c r="N152" s="59">
        <v>20.072178999999998</v>
      </c>
      <c r="O152" s="59">
        <v>28.079857000000001</v>
      </c>
      <c r="P152" s="59"/>
      <c r="Q152" s="59">
        <v>33.197614000000002</v>
      </c>
      <c r="R152" s="59">
        <v>22.670656000000001</v>
      </c>
      <c r="S152" s="59">
        <v>19.823661000000001</v>
      </c>
      <c r="T152" s="59">
        <v>22.868718000000001</v>
      </c>
      <c r="U152" s="59">
        <v>23.255113000000001</v>
      </c>
      <c r="V152" s="59">
        <v>4.4530530319235417</v>
      </c>
      <c r="W152" s="1"/>
      <c r="X152" s="89">
        <v>15850.5673828125</v>
      </c>
      <c r="Y152" s="89">
        <v>15411.6142578125</v>
      </c>
      <c r="Z152" s="89">
        <v>15850.5673828125</v>
      </c>
      <c r="AB152" s="70">
        <v>7.0475952502166042</v>
      </c>
      <c r="AC152" s="39">
        <f t="shared" si="4"/>
        <v>1117.0838340034761</v>
      </c>
      <c r="AD152" s="1"/>
      <c r="AE152" s="34">
        <v>10</v>
      </c>
      <c r="AF152" s="1"/>
    </row>
    <row r="153" spans="1:32" s="5" customFormat="1" x14ac:dyDescent="0.2">
      <c r="A153" s="56">
        <v>694</v>
      </c>
      <c r="B153" s="32" t="s">
        <v>243</v>
      </c>
      <c r="C153" s="34" t="s">
        <v>244</v>
      </c>
      <c r="D153" s="34" t="s">
        <v>46</v>
      </c>
      <c r="E153" s="34" t="s">
        <v>41</v>
      </c>
      <c r="F153" s="57">
        <v>2017</v>
      </c>
      <c r="G153" s="41" t="s">
        <v>245</v>
      </c>
      <c r="H153" s="91">
        <v>0.29669848084449768</v>
      </c>
      <c r="I153" s="62">
        <v>4.4482703617592566E-2</v>
      </c>
      <c r="K153" s="59">
        <v>8.0115119000000004</v>
      </c>
      <c r="L153" s="59">
        <v>2.0460218000000001</v>
      </c>
      <c r="M153" s="59"/>
      <c r="N153" s="59">
        <v>1.4041901999999999</v>
      </c>
      <c r="O153" s="59">
        <v>1.4922820000000001</v>
      </c>
      <c r="P153" s="59"/>
      <c r="Q153" s="59">
        <v>10.051707</v>
      </c>
      <c r="R153" s="59">
        <v>7.4825951000000002</v>
      </c>
      <c r="S153" s="59">
        <v>6.1638764000000004</v>
      </c>
      <c r="T153" s="59">
        <v>8.4961284999999993</v>
      </c>
      <c r="U153" s="59">
        <v>7.2946958000000004</v>
      </c>
      <c r="V153" s="59">
        <v>1.717846102046213</v>
      </c>
      <c r="X153" s="89">
        <v>7557.2119140625</v>
      </c>
      <c r="Y153" s="89">
        <v>7396.18994140625</v>
      </c>
      <c r="Z153" s="89">
        <v>7557.2119140625</v>
      </c>
      <c r="AB153" s="70">
        <v>1.4202989596028439</v>
      </c>
      <c r="AC153" s="39">
        <f t="shared" si="4"/>
        <v>107.33500219041186</v>
      </c>
      <c r="AE153" s="34">
        <v>10</v>
      </c>
    </row>
    <row r="154" spans="1:32" s="5" customFormat="1" x14ac:dyDescent="0.2">
      <c r="A154" s="56">
        <v>694</v>
      </c>
      <c r="B154" s="32" t="s">
        <v>243</v>
      </c>
      <c r="C154" s="34" t="s">
        <v>244</v>
      </c>
      <c r="D154" s="34" t="s">
        <v>46</v>
      </c>
      <c r="E154" s="34" t="s">
        <v>41</v>
      </c>
      <c r="F154" s="57">
        <v>2017</v>
      </c>
      <c r="G154" s="41" t="s">
        <v>246</v>
      </c>
      <c r="H154" s="91">
        <v>0.29669848084449768</v>
      </c>
      <c r="I154" s="62">
        <v>0.32651209574359652</v>
      </c>
      <c r="K154" s="59">
        <v>28.622661000000001</v>
      </c>
      <c r="L154" s="59">
        <v>7.9075540999999996</v>
      </c>
      <c r="M154" s="59"/>
      <c r="N154" s="59">
        <v>35.794812999999998</v>
      </c>
      <c r="O154" s="59">
        <v>21.834976000000001</v>
      </c>
      <c r="P154" s="59"/>
      <c r="Q154" s="59">
        <v>63.074584000000002</v>
      </c>
      <c r="R154" s="59">
        <v>59.349570999999997</v>
      </c>
      <c r="S154" s="59">
        <v>32.068863</v>
      </c>
      <c r="T154" s="59">
        <v>60.658361999999997</v>
      </c>
      <c r="U154" s="59">
        <v>47.888081</v>
      </c>
      <c r="V154" s="59">
        <v>42.202295983901209</v>
      </c>
      <c r="X154" s="89">
        <v>7557.2119140625</v>
      </c>
      <c r="Y154" s="89">
        <v>7396.18994140625</v>
      </c>
      <c r="Z154" s="89">
        <v>7557.2119140625</v>
      </c>
      <c r="AB154" s="70">
        <v>32.556021390380089</v>
      </c>
      <c r="AC154" s="39">
        <f t="shared" si="4"/>
        <v>2460.3275272585402</v>
      </c>
      <c r="AE154" s="34">
        <v>10</v>
      </c>
    </row>
    <row r="155" spans="1:32" s="5" customFormat="1" x14ac:dyDescent="0.2">
      <c r="A155" s="56">
        <v>694</v>
      </c>
      <c r="B155" s="32" t="s">
        <v>243</v>
      </c>
      <c r="C155" s="34" t="s">
        <v>244</v>
      </c>
      <c r="D155" s="34" t="s">
        <v>46</v>
      </c>
      <c r="E155" s="34" t="s">
        <v>41</v>
      </c>
      <c r="F155" s="57">
        <v>2017</v>
      </c>
      <c r="G155" s="41" t="s">
        <v>247</v>
      </c>
      <c r="H155" s="91">
        <v>0.29669848084449768</v>
      </c>
      <c r="I155" s="62">
        <v>0.29936376384006053</v>
      </c>
      <c r="K155" s="59">
        <v>25.004425000000001</v>
      </c>
      <c r="L155" s="59">
        <v>9.2346991999999997</v>
      </c>
      <c r="M155" s="59"/>
      <c r="N155" s="59">
        <v>31.923110999999999</v>
      </c>
      <c r="O155" s="59">
        <v>18.689537999999999</v>
      </c>
      <c r="P155" s="59"/>
      <c r="Q155" s="59">
        <v>58.377946999999999</v>
      </c>
      <c r="R155" s="59">
        <v>55.245829000000001</v>
      </c>
      <c r="S155" s="59">
        <v>37.521571000000002</v>
      </c>
      <c r="T155" s="59">
        <v>53.865625000000001</v>
      </c>
      <c r="U155" s="59">
        <v>42.907200000000003</v>
      </c>
      <c r="V155" s="59">
        <v>36.381286248924546</v>
      </c>
      <c r="X155" s="89">
        <v>7557.2119140625</v>
      </c>
      <c r="Y155" s="89">
        <v>7396.18994140625</v>
      </c>
      <c r="Z155" s="89">
        <v>7557.2119140625</v>
      </c>
      <c r="AB155" s="70">
        <v>32.353057038844376</v>
      </c>
      <c r="AC155" s="39">
        <f t="shared" si="4"/>
        <v>2444.9890811029832</v>
      </c>
      <c r="AE155" s="34">
        <v>10</v>
      </c>
    </row>
    <row r="156" spans="1:32" s="5" customFormat="1" x14ac:dyDescent="0.2">
      <c r="A156" s="56">
        <v>694</v>
      </c>
      <c r="B156" s="32" t="s">
        <v>243</v>
      </c>
      <c r="C156" s="34" t="s">
        <v>244</v>
      </c>
      <c r="D156" s="34" t="s">
        <v>46</v>
      </c>
      <c r="E156" s="34" t="s">
        <v>41</v>
      </c>
      <c r="F156" s="57">
        <v>2017</v>
      </c>
      <c r="G156" s="41" t="s">
        <v>248</v>
      </c>
      <c r="H156" s="91">
        <v>0.29669848084449768</v>
      </c>
      <c r="I156" s="62">
        <v>0.19503938377921157</v>
      </c>
      <c r="K156" s="59">
        <v>16.275501999999999</v>
      </c>
      <c r="L156" s="59">
        <v>5.3819340999999996</v>
      </c>
      <c r="M156" s="59"/>
      <c r="N156" s="59">
        <v>19.256927999999998</v>
      </c>
      <c r="O156" s="59">
        <v>17.155411999999998</v>
      </c>
      <c r="P156" s="59"/>
      <c r="Q156" s="59">
        <v>40.919362</v>
      </c>
      <c r="R156" s="59">
        <v>38.608190999999998</v>
      </c>
      <c r="S156" s="59">
        <v>19.752725000000002</v>
      </c>
      <c r="T156" s="59">
        <v>33.912852999999998</v>
      </c>
      <c r="U156" s="59">
        <v>24.561305999999998</v>
      </c>
      <c r="V156" s="59">
        <v>19.107124091712301</v>
      </c>
      <c r="X156" s="89">
        <v>7557.2119140625</v>
      </c>
      <c r="Y156" s="89">
        <v>7396.18994140625</v>
      </c>
      <c r="Z156" s="89">
        <v>7557.2119140625</v>
      </c>
      <c r="AB156" s="70">
        <v>3.1669556915737069</v>
      </c>
      <c r="AC156" s="39">
        <f t="shared" si="4"/>
        <v>239.33355283668863</v>
      </c>
      <c r="AE156" s="34">
        <v>10</v>
      </c>
    </row>
    <row r="157" spans="1:32" s="5" customFormat="1" x14ac:dyDescent="0.2">
      <c r="A157" s="56">
        <v>694</v>
      </c>
      <c r="B157" s="32" t="s">
        <v>243</v>
      </c>
      <c r="C157" s="34" t="s">
        <v>244</v>
      </c>
      <c r="D157" s="34" t="s">
        <v>46</v>
      </c>
      <c r="E157" s="34" t="s">
        <v>41</v>
      </c>
      <c r="F157" s="57">
        <v>2017</v>
      </c>
      <c r="G157" s="41" t="s">
        <v>249</v>
      </c>
      <c r="H157" s="91">
        <v>0.29669848084449768</v>
      </c>
      <c r="I157" s="62">
        <v>0.26333763982336672</v>
      </c>
      <c r="K157" s="59">
        <v>21.988741000000001</v>
      </c>
      <c r="L157" s="59">
        <v>9.7099405000000001</v>
      </c>
      <c r="M157" s="59"/>
      <c r="N157" s="59">
        <v>30.722657999999999</v>
      </c>
      <c r="O157" s="59">
        <v>10.829129</v>
      </c>
      <c r="P157" s="59"/>
      <c r="Q157" s="59">
        <v>54.016272000000001</v>
      </c>
      <c r="R157" s="59">
        <v>49.683624000000002</v>
      </c>
      <c r="S157" s="59">
        <v>27.317972000000001</v>
      </c>
      <c r="T157" s="59">
        <v>49.614159000000001</v>
      </c>
      <c r="U157" s="59">
        <v>36.985999</v>
      </c>
      <c r="V157" s="59">
        <v>36.638320422078856</v>
      </c>
      <c r="X157" s="89">
        <v>7557.2119140625</v>
      </c>
      <c r="Y157" s="89">
        <v>7396.18994140625</v>
      </c>
      <c r="Z157" s="89">
        <v>7557.2119140625</v>
      </c>
      <c r="AB157" s="70">
        <v>2.9315978159992886</v>
      </c>
      <c r="AC157" s="39">
        <f t="shared" si="4"/>
        <v>221.54705942309428</v>
      </c>
      <c r="AE157" s="34">
        <v>10</v>
      </c>
    </row>
    <row r="158" spans="1:32" s="5" customFormat="1" x14ac:dyDescent="0.2">
      <c r="A158" s="56">
        <v>694</v>
      </c>
      <c r="B158" s="32" t="s">
        <v>243</v>
      </c>
      <c r="C158" s="34" t="s">
        <v>244</v>
      </c>
      <c r="D158" s="34" t="s">
        <v>46</v>
      </c>
      <c r="E158" s="34" t="s">
        <v>41</v>
      </c>
      <c r="F158" s="57">
        <v>2017</v>
      </c>
      <c r="G158" s="41" t="s">
        <v>250</v>
      </c>
      <c r="H158" s="91">
        <v>0.29669848084449768</v>
      </c>
      <c r="I158" s="62">
        <v>0.35078736112793985</v>
      </c>
      <c r="K158" s="59">
        <v>22.559197000000001</v>
      </c>
      <c r="L158" s="59">
        <v>4.6666886999999999</v>
      </c>
      <c r="M158" s="59"/>
      <c r="N158" s="59">
        <v>42.065721000000003</v>
      </c>
      <c r="O158" s="59">
        <v>30.997423999999999</v>
      </c>
      <c r="P158" s="59"/>
      <c r="Q158" s="59">
        <v>65.038910000000001</v>
      </c>
      <c r="R158" s="59">
        <v>55.561830999999998</v>
      </c>
      <c r="S158" s="59">
        <v>52.370379</v>
      </c>
      <c r="T158" s="59">
        <v>63.844199000000003</v>
      </c>
      <c r="U158" s="59">
        <v>52.522967000000001</v>
      </c>
      <c r="V158" s="59">
        <v>41.211872766218946</v>
      </c>
      <c r="X158" s="89">
        <v>7557.2119140625</v>
      </c>
      <c r="Y158" s="89">
        <v>7396.18994140625</v>
      </c>
      <c r="Z158" s="89">
        <v>7557.2119140625</v>
      </c>
      <c r="AB158" s="70">
        <v>1.6262522715177772</v>
      </c>
      <c r="AC158" s="39">
        <f t="shared" si="4"/>
        <v>122.8993304158535</v>
      </c>
      <c r="AE158" s="34">
        <v>10</v>
      </c>
    </row>
    <row r="159" spans="1:32" s="5" customFormat="1" x14ac:dyDescent="0.2">
      <c r="A159" s="56">
        <v>694</v>
      </c>
      <c r="B159" s="32" t="s">
        <v>243</v>
      </c>
      <c r="C159" s="34" t="s">
        <v>244</v>
      </c>
      <c r="D159" s="34" t="s">
        <v>46</v>
      </c>
      <c r="E159" s="34" t="s">
        <v>41</v>
      </c>
      <c r="F159" s="57">
        <v>2017</v>
      </c>
      <c r="G159" s="41" t="s">
        <v>251</v>
      </c>
      <c r="H159" s="91">
        <v>0.29669848084449768</v>
      </c>
      <c r="I159" s="62">
        <v>0.29201248758056148</v>
      </c>
      <c r="K159" s="59">
        <v>22.284030000000001</v>
      </c>
      <c r="L159" s="59">
        <v>7.4245634000000003</v>
      </c>
      <c r="M159" s="59"/>
      <c r="N159" s="59">
        <v>32.905977</v>
      </c>
      <c r="O159" s="59">
        <v>22.281849999999999</v>
      </c>
      <c r="P159" s="59"/>
      <c r="Q159" s="59">
        <v>54.535091000000001</v>
      </c>
      <c r="R159" s="59">
        <v>53.339266000000002</v>
      </c>
      <c r="S159" s="59">
        <v>34.064805</v>
      </c>
      <c r="T159" s="59">
        <v>50.894379999999998</v>
      </c>
      <c r="U159" s="59">
        <v>40.787165999999999</v>
      </c>
      <c r="V159" s="59">
        <v>37.312509403532992</v>
      </c>
      <c r="X159" s="89">
        <v>7557.2119140625</v>
      </c>
      <c r="Y159" s="89">
        <v>7396.18994140625</v>
      </c>
      <c r="Z159" s="89">
        <v>7557.2119140625</v>
      </c>
      <c r="AB159" s="70">
        <v>7.603583620810582</v>
      </c>
      <c r="AC159" s="39">
        <f t="shared" si="4"/>
        <v>574.61892728760211</v>
      </c>
      <c r="AE159" s="34">
        <v>10</v>
      </c>
    </row>
    <row r="160" spans="1:32" s="5" customFormat="1" x14ac:dyDescent="0.2">
      <c r="A160" s="56">
        <v>694</v>
      </c>
      <c r="B160" s="32" t="s">
        <v>243</v>
      </c>
      <c r="C160" s="34" t="s">
        <v>244</v>
      </c>
      <c r="D160" s="34" t="s">
        <v>46</v>
      </c>
      <c r="E160" s="34" t="s">
        <v>41</v>
      </c>
      <c r="F160" s="57">
        <v>2017</v>
      </c>
      <c r="G160" s="41" t="s">
        <v>252</v>
      </c>
      <c r="H160" s="91">
        <v>0.29669848084449768</v>
      </c>
      <c r="I160" s="62">
        <v>0.31865880807576202</v>
      </c>
      <c r="K160" s="59">
        <v>21.120998</v>
      </c>
      <c r="L160" s="59">
        <v>8.3272154</v>
      </c>
      <c r="M160" s="59"/>
      <c r="N160" s="59">
        <v>40.384448999999996</v>
      </c>
      <c r="O160" s="59">
        <v>15.510558</v>
      </c>
      <c r="P160" s="59"/>
      <c r="Q160" s="59">
        <v>61.260559999999998</v>
      </c>
      <c r="R160" s="59">
        <v>60.941028000000003</v>
      </c>
      <c r="S160" s="59">
        <v>37.482709</v>
      </c>
      <c r="T160" s="59">
        <v>60.151141000000003</v>
      </c>
      <c r="U160" s="59">
        <v>48.248106</v>
      </c>
      <c r="V160" s="59">
        <v>49.472648863950965</v>
      </c>
      <c r="X160" s="89">
        <v>7557.2119140625</v>
      </c>
      <c r="Y160" s="89">
        <v>7396.18994140625</v>
      </c>
      <c r="Z160" s="89">
        <v>7557.2119140625</v>
      </c>
      <c r="AB160" s="70">
        <v>1.6342786134574572</v>
      </c>
      <c r="AC160" s="39">
        <f t="shared" si="4"/>
        <v>123.50589808518238</v>
      </c>
      <c r="AE160" s="34">
        <v>10</v>
      </c>
    </row>
    <row r="161" spans="1:32" s="5" customFormat="1" x14ac:dyDescent="0.2">
      <c r="A161" s="56">
        <v>694</v>
      </c>
      <c r="B161" s="32" t="s">
        <v>243</v>
      </c>
      <c r="C161" s="34" t="s">
        <v>244</v>
      </c>
      <c r="D161" s="34" t="s">
        <v>46</v>
      </c>
      <c r="E161" s="34" t="s">
        <v>41</v>
      </c>
      <c r="F161" s="57">
        <v>2017</v>
      </c>
      <c r="G161" s="42" t="s">
        <v>253</v>
      </c>
      <c r="H161" s="91">
        <v>0.29669848084449768</v>
      </c>
      <c r="I161" s="30">
        <v>0.26645943791551585</v>
      </c>
      <c r="K161" s="59">
        <v>19.080213000000001</v>
      </c>
      <c r="L161" s="59">
        <v>6.7994941000000004</v>
      </c>
      <c r="M161" s="59"/>
      <c r="N161" s="59">
        <v>29.332896000000002</v>
      </c>
      <c r="O161" s="59">
        <v>14.201419</v>
      </c>
      <c r="P161" s="59"/>
      <c r="Q161" s="59">
        <v>54.421999</v>
      </c>
      <c r="R161" s="59">
        <v>51.653303000000001</v>
      </c>
      <c r="S161" s="59">
        <v>33.503005000000002</v>
      </c>
      <c r="T161" s="59">
        <v>51.958858999999997</v>
      </c>
      <c r="U161" s="59">
        <v>44.832456999999998</v>
      </c>
      <c r="V161" s="59">
        <v>35.015296735178111</v>
      </c>
      <c r="X161" s="89">
        <v>7557.2119140625</v>
      </c>
      <c r="Y161" s="89">
        <v>7396.18994140625</v>
      </c>
      <c r="Z161" s="89">
        <v>7557.2119140625</v>
      </c>
      <c r="AB161" s="70">
        <v>4.5970727902012545</v>
      </c>
      <c r="AC161" s="39">
        <f t="shared" si="4"/>
        <v>347.4105325992146</v>
      </c>
      <c r="AE161" s="34">
        <v>10</v>
      </c>
    </row>
    <row r="162" spans="1:32" s="5" customFormat="1" x14ac:dyDescent="0.2">
      <c r="A162" s="56">
        <v>694</v>
      </c>
      <c r="B162" s="32" t="s">
        <v>243</v>
      </c>
      <c r="C162" s="34" t="s">
        <v>244</v>
      </c>
      <c r="D162" s="34" t="s">
        <v>46</v>
      </c>
      <c r="E162" s="34" t="s">
        <v>41</v>
      </c>
      <c r="F162" s="57">
        <v>2017</v>
      </c>
      <c r="G162" s="42" t="s">
        <v>254</v>
      </c>
      <c r="H162" s="91">
        <v>0.29669848084449768</v>
      </c>
      <c r="I162" s="30">
        <v>0.31441702399669663</v>
      </c>
      <c r="K162" s="59">
        <v>25.780619000000002</v>
      </c>
      <c r="L162" s="59">
        <v>5.1303520999999996</v>
      </c>
      <c r="M162" s="59"/>
      <c r="N162" s="59">
        <v>37.983378000000002</v>
      </c>
      <c r="O162" s="59">
        <v>26.473524999999999</v>
      </c>
      <c r="P162" s="59"/>
      <c r="Q162" s="59">
        <v>57.701321999999998</v>
      </c>
      <c r="R162" s="59">
        <v>55.415587000000002</v>
      </c>
      <c r="S162" s="59">
        <v>36.172804999999997</v>
      </c>
      <c r="T162" s="59">
        <v>53.245151999999997</v>
      </c>
      <c r="U162" s="59">
        <v>43.822056000000003</v>
      </c>
      <c r="V162" s="59">
        <v>33.490100952690945</v>
      </c>
      <c r="X162" s="89">
        <v>7557.2119140625</v>
      </c>
      <c r="Y162" s="89">
        <v>7396.18994140625</v>
      </c>
      <c r="Z162" s="89">
        <v>7557.2119140625</v>
      </c>
      <c r="AB162" s="70">
        <v>2.9736158578652829</v>
      </c>
      <c r="AC162" s="39">
        <f t="shared" si="4"/>
        <v>224.72245188904697</v>
      </c>
      <c r="AE162" s="34">
        <v>10</v>
      </c>
    </row>
    <row r="163" spans="1:32" s="5" customFormat="1" x14ac:dyDescent="0.2">
      <c r="A163" s="56">
        <v>694</v>
      </c>
      <c r="B163" s="32" t="s">
        <v>243</v>
      </c>
      <c r="C163" s="34" t="s">
        <v>244</v>
      </c>
      <c r="D163" s="34" t="s">
        <v>46</v>
      </c>
      <c r="E163" s="34" t="s">
        <v>41</v>
      </c>
      <c r="F163" s="57">
        <v>2017</v>
      </c>
      <c r="G163" s="42" t="s">
        <v>255</v>
      </c>
      <c r="H163" s="91">
        <v>0.29669848084449768</v>
      </c>
      <c r="I163" s="30">
        <v>0.19125978528916113</v>
      </c>
      <c r="K163" s="59">
        <v>14.932257</v>
      </c>
      <c r="L163" s="59">
        <v>5.3021381999999999</v>
      </c>
      <c r="M163" s="59"/>
      <c r="N163" s="59">
        <v>23.924469999999999</v>
      </c>
      <c r="O163" s="59">
        <v>15.011753000000001</v>
      </c>
      <c r="P163" s="59"/>
      <c r="Q163" s="59">
        <v>39.017530000000001</v>
      </c>
      <c r="R163" s="59">
        <v>32.401552000000002</v>
      </c>
      <c r="S163" s="59">
        <v>23.132836999999999</v>
      </c>
      <c r="T163" s="59">
        <v>35.474117999999997</v>
      </c>
      <c r="U163" s="59">
        <v>19.110417999999999</v>
      </c>
      <c r="V163" s="59">
        <v>17.619303083987258</v>
      </c>
      <c r="X163" s="89">
        <v>7557.2119140625</v>
      </c>
      <c r="Y163" s="89">
        <v>7396.18994140625</v>
      </c>
      <c r="Z163" s="89">
        <v>7557.2119140625</v>
      </c>
      <c r="AB163" s="70">
        <v>3.9864809810799611</v>
      </c>
      <c r="AC163" s="39">
        <f t="shared" si="4"/>
        <v>301.26681565401043</v>
      </c>
      <c r="AE163" s="34">
        <v>10</v>
      </c>
    </row>
    <row r="164" spans="1:32" s="5" customFormat="1" x14ac:dyDescent="0.2">
      <c r="A164" s="56">
        <v>694</v>
      </c>
      <c r="B164" s="32" t="s">
        <v>243</v>
      </c>
      <c r="C164" s="34" t="s">
        <v>244</v>
      </c>
      <c r="D164" s="34" t="s">
        <v>46</v>
      </c>
      <c r="E164" s="34" t="s">
        <v>41</v>
      </c>
      <c r="F164" s="57">
        <v>2017</v>
      </c>
      <c r="G164" s="42" t="s">
        <v>256</v>
      </c>
      <c r="H164" s="91">
        <v>0.29669848084449768</v>
      </c>
      <c r="I164" s="30">
        <v>0.39565511573065432</v>
      </c>
      <c r="K164" s="59">
        <v>46.696627999999997</v>
      </c>
      <c r="L164" s="59">
        <v>3.1599211</v>
      </c>
      <c r="M164" s="59"/>
      <c r="N164" s="59">
        <v>38.609228000000002</v>
      </c>
      <c r="O164" s="59">
        <v>23.018619999999999</v>
      </c>
      <c r="P164" s="59"/>
      <c r="Q164" s="59">
        <v>73.781255999999999</v>
      </c>
      <c r="R164" s="59">
        <v>71.542528000000004</v>
      </c>
      <c r="S164" s="59">
        <v>61.860695999999997</v>
      </c>
      <c r="T164" s="59">
        <v>69.013885999999999</v>
      </c>
      <c r="U164" s="59">
        <v>64.035371999999995</v>
      </c>
      <c r="V164" s="59">
        <v>37.492278892013182</v>
      </c>
      <c r="X164" s="89">
        <v>7557.2119140625</v>
      </c>
      <c r="Y164" s="89">
        <v>7396.18994140625</v>
      </c>
      <c r="Z164" s="89">
        <v>7557.2119140625</v>
      </c>
      <c r="AB164" s="70">
        <v>0.55608152000187139</v>
      </c>
      <c r="AC164" s="39">
        <f t="shared" si="4"/>
        <v>42.024258881481266</v>
      </c>
      <c r="AE164" s="34">
        <v>10</v>
      </c>
    </row>
    <row r="165" spans="1:32" s="5" customFormat="1" x14ac:dyDescent="0.2">
      <c r="A165" s="56">
        <v>694</v>
      </c>
      <c r="B165" s="32" t="s">
        <v>243</v>
      </c>
      <c r="C165" s="34" t="s">
        <v>244</v>
      </c>
      <c r="D165" s="34" t="s">
        <v>46</v>
      </c>
      <c r="E165" s="34" t="s">
        <v>41</v>
      </c>
      <c r="F165" s="57">
        <v>2017</v>
      </c>
      <c r="G165" s="42" t="s">
        <v>257</v>
      </c>
      <c r="H165" s="91">
        <v>0.29669848084449768</v>
      </c>
      <c r="I165" s="30">
        <v>0.4105097737895097</v>
      </c>
      <c r="K165" s="59">
        <v>41.204408000000001</v>
      </c>
      <c r="L165" s="59">
        <v>7.8771556</v>
      </c>
      <c r="M165" s="59"/>
      <c r="N165" s="59">
        <v>47.253920999999998</v>
      </c>
      <c r="O165" s="59">
        <v>30.149761999999999</v>
      </c>
      <c r="P165" s="59"/>
      <c r="Q165" s="59">
        <v>72.487582000000003</v>
      </c>
      <c r="R165" s="59">
        <v>64.566756999999996</v>
      </c>
      <c r="S165" s="59">
        <v>44.335279</v>
      </c>
      <c r="T165" s="59">
        <v>71.399651000000006</v>
      </c>
      <c r="U165" s="59">
        <v>60.584854999999997</v>
      </c>
      <c r="V165" s="59">
        <v>46.087729512847908</v>
      </c>
      <c r="X165" s="89">
        <v>7557.2119140625</v>
      </c>
      <c r="Y165" s="89">
        <v>7396.18994140625</v>
      </c>
      <c r="Z165" s="89">
        <v>7557.2119140625</v>
      </c>
      <c r="AB165" s="70">
        <v>4.209538404056385</v>
      </c>
      <c r="AC165" s="39">
        <f t="shared" si="4"/>
        <v>318.12373779838555</v>
      </c>
      <c r="AE165" s="34">
        <v>10</v>
      </c>
    </row>
    <row r="166" spans="1:32" s="1" customFormat="1" x14ac:dyDescent="0.2">
      <c r="A166" s="56">
        <v>694</v>
      </c>
      <c r="B166" s="32" t="s">
        <v>243</v>
      </c>
      <c r="C166" s="34" t="s">
        <v>244</v>
      </c>
      <c r="D166" s="34" t="s">
        <v>46</v>
      </c>
      <c r="E166" s="34" t="s">
        <v>41</v>
      </c>
      <c r="F166" s="57">
        <v>2017</v>
      </c>
      <c r="G166" s="42" t="s">
        <v>64</v>
      </c>
      <c r="H166" s="91">
        <v>0.29669848084449768</v>
      </c>
      <c r="I166" s="30">
        <v>0.14319030680742831</v>
      </c>
      <c r="J166" s="5"/>
      <c r="K166" s="59">
        <v>14.100167000000001</v>
      </c>
      <c r="L166" s="59">
        <v>3.2402372000000002</v>
      </c>
      <c r="M166" s="59"/>
      <c r="N166" s="59">
        <v>14.164419000000001</v>
      </c>
      <c r="O166" s="59">
        <v>9.3140620999999992</v>
      </c>
      <c r="P166" s="59"/>
      <c r="Q166" s="59">
        <v>25.361194000000001</v>
      </c>
      <c r="R166" s="59">
        <v>25.966560000000001</v>
      </c>
      <c r="S166" s="59">
        <v>20.528724</v>
      </c>
      <c r="T166" s="59">
        <v>23.375831000000002</v>
      </c>
      <c r="U166" s="59">
        <v>22.297934000000001</v>
      </c>
      <c r="V166" s="59">
        <v>17.755653722457605</v>
      </c>
      <c r="W166" s="5"/>
      <c r="X166" s="89">
        <v>7557.2119140625</v>
      </c>
      <c r="Y166" s="89">
        <v>7396.18994140625</v>
      </c>
      <c r="Z166" s="89">
        <v>7557.2119140625</v>
      </c>
      <c r="AA166" s="5"/>
      <c r="AB166" s="70">
        <v>0.38516504460869411</v>
      </c>
      <c r="AC166" s="39">
        <f t="shared" si="4"/>
        <v>29.107738639972375</v>
      </c>
      <c r="AD166" s="5"/>
      <c r="AE166" s="34">
        <v>10</v>
      </c>
      <c r="AF166" s="5"/>
    </row>
    <row r="167" spans="1:32" s="1" customFormat="1" x14ac:dyDescent="0.2">
      <c r="A167" s="32">
        <v>740</v>
      </c>
      <c r="B167" s="32" t="s">
        <v>135</v>
      </c>
      <c r="C167" s="34" t="s">
        <v>136</v>
      </c>
      <c r="D167" s="34" t="s">
        <v>42</v>
      </c>
      <c r="E167" s="34" t="s">
        <v>41</v>
      </c>
      <c r="F167" s="33">
        <v>2010</v>
      </c>
      <c r="G167" s="42" t="s">
        <v>137</v>
      </c>
      <c r="H167" s="91">
        <v>4.0718883275985718E-2</v>
      </c>
      <c r="I167" s="66">
        <v>7.8161477236639632E-2</v>
      </c>
      <c r="J167" s="30"/>
      <c r="K167" s="59">
        <v>7.2262924999999996</v>
      </c>
      <c r="L167" s="37"/>
      <c r="M167" s="37"/>
      <c r="N167" s="68">
        <v>12.154894000000001</v>
      </c>
      <c r="O167" s="59">
        <v>1.7893772999999999</v>
      </c>
      <c r="P167" s="37"/>
      <c r="Q167" s="59">
        <v>12.29721</v>
      </c>
      <c r="R167" s="59">
        <v>12.282135999999999</v>
      </c>
      <c r="S167" s="59">
        <v>4.5268544000000004</v>
      </c>
      <c r="T167" s="59">
        <v>7.3217264999999996</v>
      </c>
      <c r="U167" s="59">
        <v>9.2855329999999991</v>
      </c>
      <c r="V167" s="59">
        <v>9.7866301999999994</v>
      </c>
      <c r="W167" s="60"/>
      <c r="X167" s="89">
        <v>526.10302734375</v>
      </c>
      <c r="Y167" s="89">
        <v>558.36798095703125</v>
      </c>
      <c r="Z167" s="89">
        <v>563.4019775390625</v>
      </c>
      <c r="AA167" s="39"/>
      <c r="AB167" s="60">
        <v>4.2544683249311852</v>
      </c>
      <c r="AC167" s="39">
        <f t="shared" si="4"/>
        <v>23.969758676435323</v>
      </c>
      <c r="AD167" s="29"/>
      <c r="AE167" s="29">
        <v>9</v>
      </c>
      <c r="AF167" s="29" t="s">
        <v>21</v>
      </c>
    </row>
    <row r="168" spans="1:32" s="1" customFormat="1" x14ac:dyDescent="0.2">
      <c r="A168" s="32">
        <v>740</v>
      </c>
      <c r="B168" s="32" t="s">
        <v>135</v>
      </c>
      <c r="C168" s="34" t="s">
        <v>136</v>
      </c>
      <c r="D168" s="34" t="s">
        <v>42</v>
      </c>
      <c r="E168" s="34" t="s">
        <v>41</v>
      </c>
      <c r="F168" s="33">
        <v>2010</v>
      </c>
      <c r="G168" s="42" t="s">
        <v>138</v>
      </c>
      <c r="H168" s="91">
        <v>4.0718883275985718E-2</v>
      </c>
      <c r="I168" s="66">
        <v>0.10984737386046028</v>
      </c>
      <c r="J168" s="30"/>
      <c r="K168" s="59">
        <v>10.875014999999999</v>
      </c>
      <c r="L168" s="37"/>
      <c r="M168" s="37"/>
      <c r="N168" s="68">
        <v>15.973412</v>
      </c>
      <c r="O168" s="59">
        <v>4.6336066000000002</v>
      </c>
      <c r="P168" s="37"/>
      <c r="Q168" s="59">
        <v>12.671594000000001</v>
      </c>
      <c r="R168" s="59">
        <v>18.125640000000001</v>
      </c>
      <c r="S168" s="59">
        <v>10.042776</v>
      </c>
      <c r="T168" s="59">
        <v>7.4325535</v>
      </c>
      <c r="U168" s="59">
        <v>10.896609</v>
      </c>
      <c r="V168" s="59">
        <v>11.484954</v>
      </c>
      <c r="W168" s="60"/>
      <c r="X168" s="29">
        <v>526.10299999999995</v>
      </c>
      <c r="Y168" s="89">
        <v>558.36798095703125</v>
      </c>
      <c r="Z168" s="89">
        <v>563.4019775390625</v>
      </c>
      <c r="AA168" s="39"/>
      <c r="AB168" s="60">
        <v>24.242312399093752</v>
      </c>
      <c r="AC168" s="39">
        <f t="shared" si="4"/>
        <v>136.58166745769154</v>
      </c>
      <c r="AD168" s="29"/>
      <c r="AE168" s="29">
        <v>9</v>
      </c>
      <c r="AF168" s="29" t="s">
        <v>21</v>
      </c>
    </row>
    <row r="169" spans="1:32" s="1" customFormat="1" x14ac:dyDescent="0.2">
      <c r="A169" s="32">
        <v>740</v>
      </c>
      <c r="B169" s="32" t="s">
        <v>135</v>
      </c>
      <c r="C169" s="34" t="s">
        <v>136</v>
      </c>
      <c r="D169" s="34" t="s">
        <v>42</v>
      </c>
      <c r="E169" s="34" t="s">
        <v>41</v>
      </c>
      <c r="F169" s="33">
        <v>2010</v>
      </c>
      <c r="G169" s="42" t="s">
        <v>60</v>
      </c>
      <c r="H169" s="91">
        <v>4.0718883275985718E-2</v>
      </c>
      <c r="I169" s="66">
        <v>1.1123064211103751E-2</v>
      </c>
      <c r="J169" s="30"/>
      <c r="K169" s="59">
        <v>3.0020785000000001</v>
      </c>
      <c r="L169" s="37"/>
      <c r="M169" s="37"/>
      <c r="N169" s="68">
        <v>0.39472168000000002</v>
      </c>
      <c r="O169" s="59">
        <v>0</v>
      </c>
      <c r="P169" s="37"/>
      <c r="Q169" s="59">
        <v>3.804635E-2</v>
      </c>
      <c r="R169" s="59">
        <v>0.57729363</v>
      </c>
      <c r="S169" s="59">
        <v>1.2996310000000001E-2</v>
      </c>
      <c r="T169" s="59">
        <v>0.1334466</v>
      </c>
      <c r="U169" s="59">
        <v>1.2996310000000001E-2</v>
      </c>
      <c r="V169" s="59">
        <v>5.0100069999999997E-2</v>
      </c>
      <c r="W169" s="60"/>
      <c r="X169" s="29">
        <v>526.10299999999995</v>
      </c>
      <c r="Y169" s="89">
        <v>558.36798095703125</v>
      </c>
      <c r="Z169" s="89">
        <v>563.4019775390625</v>
      </c>
      <c r="AA169" s="39"/>
      <c r="AB169" s="60">
        <v>17.70286817394657</v>
      </c>
      <c r="AC169" s="39">
        <f t="shared" si="4"/>
        <v>99.738309373148297</v>
      </c>
      <c r="AD169" s="29"/>
      <c r="AE169" s="29">
        <v>9</v>
      </c>
      <c r="AF169" s="29" t="s">
        <v>21</v>
      </c>
    </row>
    <row r="170" spans="1:32" s="1" customFormat="1" x14ac:dyDescent="0.2">
      <c r="A170" s="32">
        <v>740</v>
      </c>
      <c r="B170" s="32" t="s">
        <v>135</v>
      </c>
      <c r="C170" s="34" t="s">
        <v>136</v>
      </c>
      <c r="D170" s="34" t="s">
        <v>42</v>
      </c>
      <c r="E170" s="34" t="s">
        <v>41</v>
      </c>
      <c r="F170" s="33">
        <v>2010</v>
      </c>
      <c r="G170" s="42" t="s">
        <v>139</v>
      </c>
      <c r="H170" s="91">
        <v>4.0718883275985718E-2</v>
      </c>
      <c r="I170" s="66">
        <v>1.4016069868123541E-2</v>
      </c>
      <c r="J170" s="30"/>
      <c r="K170" s="59">
        <v>3.0356969999999999</v>
      </c>
      <c r="L170" s="37"/>
      <c r="M170" s="37"/>
      <c r="N170" s="68">
        <v>1.1156246000000001</v>
      </c>
      <c r="O170" s="59">
        <v>0.35165721999999999</v>
      </c>
      <c r="P170" s="37"/>
      <c r="Q170" s="59">
        <v>0.83684440999999998</v>
      </c>
      <c r="R170" s="59">
        <v>0.75008436999999994</v>
      </c>
      <c r="S170" s="59">
        <v>0</v>
      </c>
      <c r="T170" s="59">
        <v>0.53606032000000003</v>
      </c>
      <c r="U170" s="59">
        <v>0.15928871</v>
      </c>
      <c r="V170" s="59">
        <v>0.33062058999999999</v>
      </c>
      <c r="W170" s="60"/>
      <c r="X170" s="29">
        <v>526.10299999999995</v>
      </c>
      <c r="Y170" s="89">
        <v>558.36798095703125</v>
      </c>
      <c r="Z170" s="89">
        <v>563.4019775390625</v>
      </c>
      <c r="AA170" s="39"/>
      <c r="AB170" s="60">
        <v>28.234983569926342</v>
      </c>
      <c r="AC170" s="39">
        <f t="shared" ref="AC170:AC201" si="5">Z170*(AB170/100)</f>
        <v>159.0764557907944</v>
      </c>
      <c r="AD170" s="29"/>
      <c r="AE170" s="29">
        <v>9</v>
      </c>
      <c r="AF170" s="29" t="s">
        <v>21</v>
      </c>
    </row>
    <row r="171" spans="1:32" s="1" customFormat="1" x14ac:dyDescent="0.2">
      <c r="A171" s="32">
        <v>740</v>
      </c>
      <c r="B171" s="32" t="s">
        <v>135</v>
      </c>
      <c r="C171" s="34" t="s">
        <v>136</v>
      </c>
      <c r="D171" s="34" t="s">
        <v>42</v>
      </c>
      <c r="E171" s="34" t="s">
        <v>41</v>
      </c>
      <c r="F171" s="33">
        <v>2010</v>
      </c>
      <c r="G171" s="42" t="s">
        <v>140</v>
      </c>
      <c r="H171" s="91">
        <v>4.0718883275985718E-2</v>
      </c>
      <c r="I171" s="66">
        <v>2.0531318213205016E-2</v>
      </c>
      <c r="J171" s="30"/>
      <c r="K171" s="59">
        <v>5.7767524999999997</v>
      </c>
      <c r="L171" s="37"/>
      <c r="M171" s="37"/>
      <c r="N171" s="68">
        <v>0.37893866999999998</v>
      </c>
      <c r="O171" s="59">
        <v>5.5615350000000001E-2</v>
      </c>
      <c r="P171" s="37"/>
      <c r="Q171" s="59">
        <v>0</v>
      </c>
      <c r="R171" s="59">
        <v>0.25797829999999999</v>
      </c>
      <c r="S171" s="59">
        <v>0</v>
      </c>
      <c r="T171" s="59">
        <v>0.27713428000000001</v>
      </c>
      <c r="U171" s="59">
        <v>0.45708309000000003</v>
      </c>
      <c r="V171" s="59">
        <v>0</v>
      </c>
      <c r="W171" s="60"/>
      <c r="X171" s="29">
        <v>526.10299999999995</v>
      </c>
      <c r="Y171" s="89">
        <v>558.36798095703125</v>
      </c>
      <c r="Z171" s="89">
        <v>563.4019775390625</v>
      </c>
      <c r="AA171" s="39"/>
      <c r="AB171" s="60">
        <v>14.198233562655741</v>
      </c>
      <c r="AC171" s="39">
        <f t="shared" si="5"/>
        <v>79.993128667617327</v>
      </c>
      <c r="AD171" s="29"/>
      <c r="AE171" s="29">
        <v>9</v>
      </c>
      <c r="AF171" s="29" t="s">
        <v>21</v>
      </c>
    </row>
    <row r="172" spans="1:32" s="1" customFormat="1" x14ac:dyDescent="0.2">
      <c r="A172" s="32">
        <v>740</v>
      </c>
      <c r="B172" s="32" t="s">
        <v>135</v>
      </c>
      <c r="C172" s="34" t="s">
        <v>136</v>
      </c>
      <c r="D172" s="34" t="s">
        <v>42</v>
      </c>
      <c r="E172" s="34" t="s">
        <v>41</v>
      </c>
      <c r="F172" s="33">
        <v>2010</v>
      </c>
      <c r="G172" s="42" t="s">
        <v>141</v>
      </c>
      <c r="H172" s="91">
        <v>4.0718883275985718E-2</v>
      </c>
      <c r="I172" s="66">
        <v>1.6788317909628599E-2</v>
      </c>
      <c r="J172" s="30"/>
      <c r="K172" s="59">
        <v>4.2643744000000003</v>
      </c>
      <c r="L172" s="37"/>
      <c r="M172" s="37"/>
      <c r="N172" s="68">
        <v>0.33789866000000002</v>
      </c>
      <c r="O172" s="59">
        <v>0.13197238</v>
      </c>
      <c r="P172" s="37"/>
      <c r="Q172" s="59">
        <v>0.81192143000000006</v>
      </c>
      <c r="R172" s="59">
        <v>0.73745278000000003</v>
      </c>
      <c r="S172" s="59">
        <v>0.50745382000000006</v>
      </c>
      <c r="T172" s="59">
        <v>0.57476724999999995</v>
      </c>
      <c r="U172" s="59">
        <v>0.38764668000000002</v>
      </c>
      <c r="V172" s="59">
        <v>0.20387063</v>
      </c>
      <c r="W172" s="60"/>
      <c r="X172" s="29">
        <v>526.10299999999995</v>
      </c>
      <c r="Y172" s="89">
        <v>558.36798095703125</v>
      </c>
      <c r="Z172" s="89">
        <v>563.4019775390625</v>
      </c>
      <c r="AA172" s="39"/>
      <c r="AB172" s="60">
        <v>9.7013681268749163</v>
      </c>
      <c r="AC172" s="39">
        <f t="shared" si="5"/>
        <v>54.657699875157583</v>
      </c>
      <c r="AD172" s="29"/>
      <c r="AE172" s="29">
        <v>9</v>
      </c>
      <c r="AF172" s="29" t="s">
        <v>21</v>
      </c>
    </row>
    <row r="173" spans="1:32" s="1" customFormat="1" x14ac:dyDescent="0.2">
      <c r="A173" s="32">
        <v>740</v>
      </c>
      <c r="B173" s="32" t="s">
        <v>135</v>
      </c>
      <c r="C173" s="34" t="s">
        <v>136</v>
      </c>
      <c r="D173" s="34" t="s">
        <v>42</v>
      </c>
      <c r="E173" s="34" t="s">
        <v>41</v>
      </c>
      <c r="F173" s="33">
        <v>2010</v>
      </c>
      <c r="G173" s="42" t="s">
        <v>142</v>
      </c>
      <c r="H173" s="91">
        <v>4.0718883275985718E-2</v>
      </c>
      <c r="I173" s="66">
        <v>4.9044004426689542E-3</v>
      </c>
      <c r="J173" s="30"/>
      <c r="K173" s="59">
        <v>1.1115592999999999</v>
      </c>
      <c r="L173" s="37"/>
      <c r="M173" s="37"/>
      <c r="N173" s="68">
        <v>0.53964128</v>
      </c>
      <c r="O173" s="59">
        <v>0</v>
      </c>
      <c r="P173" s="37"/>
      <c r="Q173" s="59">
        <v>0</v>
      </c>
      <c r="R173" s="59">
        <v>0.53964128</v>
      </c>
      <c r="S173" s="59">
        <v>0</v>
      </c>
      <c r="T173" s="59">
        <v>0</v>
      </c>
      <c r="U173" s="59">
        <v>0</v>
      </c>
      <c r="V173" s="59">
        <v>0</v>
      </c>
      <c r="W173" s="60"/>
      <c r="X173" s="29">
        <v>526.10299999999995</v>
      </c>
      <c r="Y173" s="89">
        <v>558.36798095703125</v>
      </c>
      <c r="Z173" s="89">
        <v>563.4019775390625</v>
      </c>
      <c r="AA173" s="39"/>
      <c r="AB173" s="60">
        <v>1.6091257677417519</v>
      </c>
      <c r="AC173" s="39">
        <f t="shared" si="5"/>
        <v>9.0658463965476521</v>
      </c>
      <c r="AD173" s="29"/>
      <c r="AE173" s="29">
        <v>9</v>
      </c>
      <c r="AF173" s="29" t="s">
        <v>21</v>
      </c>
    </row>
    <row r="174" spans="1:32" s="1" customFormat="1" x14ac:dyDescent="0.2">
      <c r="A174" s="32">
        <v>740</v>
      </c>
      <c r="B174" s="32" t="s">
        <v>135</v>
      </c>
      <c r="C174" s="34" t="s">
        <v>136</v>
      </c>
      <c r="D174" s="34" t="s">
        <v>42</v>
      </c>
      <c r="E174" s="34" t="s">
        <v>41</v>
      </c>
      <c r="F174" s="33">
        <v>2010</v>
      </c>
      <c r="G174" s="42" t="s">
        <v>271</v>
      </c>
      <c r="H174" s="91">
        <v>4.0718883275985718E-2</v>
      </c>
      <c r="I174" s="66">
        <v>9.4878701734415774E-2</v>
      </c>
      <c r="J174" s="30"/>
      <c r="K174" s="59">
        <v>24.397379999999998</v>
      </c>
      <c r="L174" s="37"/>
      <c r="M174" s="37"/>
      <c r="N174" s="68">
        <v>0</v>
      </c>
      <c r="O174" s="59">
        <v>0</v>
      </c>
      <c r="P174" s="37"/>
      <c r="Q174" s="59">
        <v>0</v>
      </c>
      <c r="R174" s="59">
        <v>0</v>
      </c>
      <c r="S174" s="59">
        <v>0</v>
      </c>
      <c r="T174" s="59">
        <v>24.397379999999998</v>
      </c>
      <c r="U174" s="59">
        <v>0</v>
      </c>
      <c r="V174" s="59">
        <v>0</v>
      </c>
      <c r="W174" s="60"/>
      <c r="X174" s="29">
        <v>526.10299999999995</v>
      </c>
      <c r="Y174" s="89">
        <v>558.36798095703125</v>
      </c>
      <c r="Z174" s="89">
        <v>563.4019775390625</v>
      </c>
      <c r="AA174" s="39"/>
      <c r="AB174" s="60">
        <v>5.6640074833828186E-2</v>
      </c>
      <c r="AC174" s="39">
        <f t="shared" si="5"/>
        <v>0.31911130169339286</v>
      </c>
      <c r="AD174" s="29"/>
      <c r="AE174" s="29">
        <v>9</v>
      </c>
      <c r="AF174" s="29" t="s">
        <v>21</v>
      </c>
    </row>
    <row r="175" spans="1:32" s="1" customFormat="1" x14ac:dyDescent="0.2">
      <c r="A175" s="56">
        <v>768</v>
      </c>
      <c r="B175" s="32" t="s">
        <v>224</v>
      </c>
      <c r="C175" s="34" t="s">
        <v>225</v>
      </c>
      <c r="D175" s="34" t="s">
        <v>46</v>
      </c>
      <c r="E175" s="34" t="s">
        <v>162</v>
      </c>
      <c r="F175" s="34" t="s">
        <v>226</v>
      </c>
      <c r="G175" s="41" t="s">
        <v>227</v>
      </c>
      <c r="H175" s="91">
        <v>0.24868223071098328</v>
      </c>
      <c r="I175" s="62">
        <v>0.20959226169942846</v>
      </c>
      <c r="K175" s="59">
        <v>24.227848000000002</v>
      </c>
      <c r="L175" s="59">
        <v>7.1778072999999996</v>
      </c>
      <c r="M175" s="59"/>
      <c r="N175" s="59">
        <v>19.831561000000001</v>
      </c>
      <c r="O175" s="59">
        <v>12.170318</v>
      </c>
      <c r="P175" s="59"/>
      <c r="Q175" s="59">
        <v>41.279429</v>
      </c>
      <c r="R175" s="59">
        <v>40.555449000000003</v>
      </c>
      <c r="S175" s="59">
        <v>30.285032000000001</v>
      </c>
      <c r="T175" s="59">
        <v>34.603755</v>
      </c>
      <c r="U175" s="59">
        <v>23.557983</v>
      </c>
      <c r="V175" s="59">
        <v>16.761818707533628</v>
      </c>
      <c r="X175" s="89">
        <v>7228.9150390625</v>
      </c>
      <c r="Y175" s="89">
        <v>7606.3740234375</v>
      </c>
      <c r="Z175" s="89">
        <v>7797.69384765625</v>
      </c>
      <c r="AB175" s="70">
        <v>41.574956359746054</v>
      </c>
      <c r="AC175" s="39">
        <f t="shared" si="5"/>
        <v>3241.8878142296885</v>
      </c>
      <c r="AE175" s="34">
        <v>10</v>
      </c>
    </row>
    <row r="176" spans="1:32" s="1" customFormat="1" x14ac:dyDescent="0.2">
      <c r="A176" s="56">
        <v>768</v>
      </c>
      <c r="B176" s="32" t="s">
        <v>224</v>
      </c>
      <c r="C176" s="34" t="s">
        <v>225</v>
      </c>
      <c r="D176" s="34" t="s">
        <v>46</v>
      </c>
      <c r="E176" s="34" t="s">
        <v>162</v>
      </c>
      <c r="F176" s="34" t="s">
        <v>226</v>
      </c>
      <c r="G176" s="41" t="s">
        <v>228</v>
      </c>
      <c r="H176" s="91">
        <v>0.24868223071098328</v>
      </c>
      <c r="I176" s="62">
        <v>0.23597599325157051</v>
      </c>
      <c r="K176" s="59">
        <v>25.601849000000001</v>
      </c>
      <c r="L176" s="59">
        <v>10.326584</v>
      </c>
      <c r="M176" s="59"/>
      <c r="N176" s="59">
        <v>22.204923999999998</v>
      </c>
      <c r="O176" s="59">
        <v>11.859481000000001</v>
      </c>
      <c r="P176" s="59"/>
      <c r="Q176" s="59">
        <v>46.252549999999999</v>
      </c>
      <c r="R176" s="59">
        <v>45.832219000000002</v>
      </c>
      <c r="S176" s="59">
        <v>29.450949000000001</v>
      </c>
      <c r="T176" s="59">
        <v>39.434680999999998</v>
      </c>
      <c r="U176" s="59">
        <v>37.452038999999999</v>
      </c>
      <c r="V176" s="59">
        <v>16.355836506577472</v>
      </c>
      <c r="X176" s="89">
        <v>7228.9150390625</v>
      </c>
      <c r="Y176" s="89">
        <v>7606.3740234375</v>
      </c>
      <c r="Z176" s="89">
        <v>7797.69384765625</v>
      </c>
      <c r="AB176" s="70">
        <v>25.918418831461359</v>
      </c>
      <c r="AC176" s="39">
        <f t="shared" si="5"/>
        <v>2021.0389506306415</v>
      </c>
      <c r="AE176" s="34">
        <v>10</v>
      </c>
    </row>
    <row r="177" spans="1:32" s="1" customFormat="1" x14ac:dyDescent="0.2">
      <c r="A177" s="56">
        <v>768</v>
      </c>
      <c r="B177" s="32" t="s">
        <v>224</v>
      </c>
      <c r="C177" s="34" t="s">
        <v>225</v>
      </c>
      <c r="D177" s="34" t="s">
        <v>46</v>
      </c>
      <c r="E177" s="34" t="s">
        <v>162</v>
      </c>
      <c r="F177" s="34" t="s">
        <v>226</v>
      </c>
      <c r="G177" s="41" t="s">
        <v>229</v>
      </c>
      <c r="H177" s="91">
        <v>0.24868223071098328</v>
      </c>
      <c r="I177" s="62">
        <v>0.24227889878719308</v>
      </c>
      <c r="K177" s="59">
        <v>25.353482</v>
      </c>
      <c r="L177" s="59">
        <v>7.4516732000000001</v>
      </c>
      <c r="M177" s="59"/>
      <c r="N177" s="59">
        <v>16.759045</v>
      </c>
      <c r="O177" s="59">
        <v>9.9724874999999997</v>
      </c>
      <c r="P177" s="59"/>
      <c r="Q177" s="59">
        <v>49.825006000000002</v>
      </c>
      <c r="R177" s="59">
        <v>49.747610999999999</v>
      </c>
      <c r="S177" s="59">
        <v>45.725813000000002</v>
      </c>
      <c r="T177" s="59">
        <v>47.799024000000003</v>
      </c>
      <c r="U177" s="59">
        <v>36.442439</v>
      </c>
      <c r="V177" s="59">
        <v>27.952063148095469</v>
      </c>
      <c r="X177" s="89">
        <v>7228.9150390625</v>
      </c>
      <c r="Y177" s="89">
        <v>7606.3740234375</v>
      </c>
      <c r="Z177" s="89">
        <v>7797.69384765625</v>
      </c>
      <c r="AB177" s="70">
        <v>4.1745884441548604</v>
      </c>
      <c r="AC177" s="39">
        <f t="shared" si="5"/>
        <v>325.52162627483233</v>
      </c>
      <c r="AE177" s="34">
        <v>10</v>
      </c>
    </row>
    <row r="178" spans="1:32" s="1" customFormat="1" x14ac:dyDescent="0.2">
      <c r="A178" s="56">
        <v>768</v>
      </c>
      <c r="B178" s="32" t="s">
        <v>224</v>
      </c>
      <c r="C178" s="34" t="s">
        <v>225</v>
      </c>
      <c r="D178" s="34" t="s">
        <v>46</v>
      </c>
      <c r="E178" s="34" t="s">
        <v>162</v>
      </c>
      <c r="F178" s="34" t="s">
        <v>226</v>
      </c>
      <c r="G178" s="41" t="s">
        <v>230</v>
      </c>
      <c r="H178" s="91">
        <v>0.24868223071098328</v>
      </c>
      <c r="I178" s="62">
        <v>0.19303456200480315</v>
      </c>
      <c r="K178" s="59">
        <v>19.880474</v>
      </c>
      <c r="L178" s="59">
        <v>5.1217100000000002</v>
      </c>
      <c r="M178" s="59"/>
      <c r="N178" s="59">
        <v>18.879711</v>
      </c>
      <c r="O178" s="59">
        <v>12.986348</v>
      </c>
      <c r="P178" s="59"/>
      <c r="Q178" s="59">
        <v>44.052531999999999</v>
      </c>
      <c r="R178" s="59">
        <v>44.333069000000002</v>
      </c>
      <c r="S178" s="59">
        <v>15.259845</v>
      </c>
      <c r="T178" s="59">
        <v>36.328840999999997</v>
      </c>
      <c r="U178" s="59">
        <v>19.454979000000002</v>
      </c>
      <c r="V178" s="59">
        <v>17.428214393295047</v>
      </c>
      <c r="X178" s="89">
        <v>7228.9150390625</v>
      </c>
      <c r="Y178" s="89">
        <v>7606.3740234375</v>
      </c>
      <c r="Z178" s="89">
        <v>7797.69384765625</v>
      </c>
      <c r="AB178" s="70">
        <v>2.8663259920659185</v>
      </c>
      <c r="AC178" s="39">
        <f t="shared" si="5"/>
        <v>223.50732553709611</v>
      </c>
      <c r="AE178" s="34">
        <v>10</v>
      </c>
    </row>
    <row r="179" spans="1:32" s="1" customFormat="1" x14ac:dyDescent="0.2">
      <c r="A179" s="56">
        <v>768</v>
      </c>
      <c r="B179" s="32" t="s">
        <v>224</v>
      </c>
      <c r="C179" s="34" t="s">
        <v>225</v>
      </c>
      <c r="D179" s="34" t="s">
        <v>46</v>
      </c>
      <c r="E179" s="34" t="s">
        <v>162</v>
      </c>
      <c r="F179" s="34" t="s">
        <v>226</v>
      </c>
      <c r="G179" s="41" t="s">
        <v>231</v>
      </c>
      <c r="H179" s="91">
        <v>0.24868223071098328</v>
      </c>
      <c r="I179" s="62">
        <v>0.384563075873671</v>
      </c>
      <c r="K179" s="59">
        <v>43.464979999999997</v>
      </c>
      <c r="L179" s="59">
        <v>10.623348</v>
      </c>
      <c r="M179" s="59"/>
      <c r="N179" s="59">
        <v>39.773494999999997</v>
      </c>
      <c r="O179" s="59">
        <v>31.479751</v>
      </c>
      <c r="P179" s="59"/>
      <c r="Q179" s="59">
        <v>66.904353999999998</v>
      </c>
      <c r="R179" s="59">
        <v>65.207634999999996</v>
      </c>
      <c r="S179" s="59">
        <v>46.429693</v>
      </c>
      <c r="T179" s="59">
        <v>62.347841000000003</v>
      </c>
      <c r="U179" s="59">
        <v>54.833280999999999</v>
      </c>
      <c r="V179" s="59">
        <v>20.46601261992463</v>
      </c>
      <c r="X179" s="89">
        <v>7228.9150390625</v>
      </c>
      <c r="Y179" s="89">
        <v>7606.3740234375</v>
      </c>
      <c r="Z179" s="89">
        <v>7797.69384765625</v>
      </c>
      <c r="AB179" s="70">
        <v>19.347797019682254</v>
      </c>
      <c r="AC179" s="39">
        <f t="shared" si="5"/>
        <v>1508.6819778607824</v>
      </c>
      <c r="AE179" s="34">
        <v>10</v>
      </c>
    </row>
    <row r="180" spans="1:32" s="1" customFormat="1" x14ac:dyDescent="0.2">
      <c r="A180" s="56">
        <v>768</v>
      </c>
      <c r="B180" s="32" t="s">
        <v>224</v>
      </c>
      <c r="C180" s="34" t="s">
        <v>225</v>
      </c>
      <c r="D180" s="34" t="s">
        <v>46</v>
      </c>
      <c r="E180" s="34" t="s">
        <v>162</v>
      </c>
      <c r="F180" s="34" t="s">
        <v>226</v>
      </c>
      <c r="G180" s="41" t="s">
        <v>232</v>
      </c>
      <c r="H180" s="91">
        <v>0.24868223071098328</v>
      </c>
      <c r="I180" s="62">
        <v>0.48251306544263423</v>
      </c>
      <c r="K180" s="59">
        <v>58.411091999999996</v>
      </c>
      <c r="L180" s="59">
        <v>19.874638000000001</v>
      </c>
      <c r="M180" s="59"/>
      <c r="N180" s="59">
        <v>52.721150000000002</v>
      </c>
      <c r="O180" s="59">
        <v>38.812508000000001</v>
      </c>
      <c r="P180" s="59"/>
      <c r="Q180" s="59">
        <v>79.048119999999997</v>
      </c>
      <c r="R180" s="59">
        <v>77.137972000000005</v>
      </c>
      <c r="S180" s="59">
        <v>52.321410999999998</v>
      </c>
      <c r="T180" s="59">
        <v>69.918844000000007</v>
      </c>
      <c r="U180" s="59">
        <v>63.324213999999998</v>
      </c>
      <c r="V180" s="59">
        <v>17.314793825452465</v>
      </c>
      <c r="X180" s="89">
        <v>7228.9150390625</v>
      </c>
      <c r="Y180" s="89">
        <v>7606.3740234375</v>
      </c>
      <c r="Z180" s="89">
        <v>7797.69384765625</v>
      </c>
      <c r="AB180" s="70">
        <v>1.8914739148677213</v>
      </c>
      <c r="AC180" s="39">
        <f t="shared" si="5"/>
        <v>147.49134508966313</v>
      </c>
      <c r="AE180" s="34">
        <v>10</v>
      </c>
    </row>
    <row r="181" spans="1:32" s="1" customFormat="1" x14ac:dyDescent="0.2">
      <c r="A181" s="56">
        <v>768</v>
      </c>
      <c r="B181" s="32" t="s">
        <v>224</v>
      </c>
      <c r="C181" s="34" t="s">
        <v>225</v>
      </c>
      <c r="D181" s="34" t="s">
        <v>46</v>
      </c>
      <c r="E181" s="34" t="s">
        <v>162</v>
      </c>
      <c r="F181" s="34" t="s">
        <v>226</v>
      </c>
      <c r="G181" s="41" t="s">
        <v>233</v>
      </c>
      <c r="H181" s="91">
        <v>0.24868223071098328</v>
      </c>
      <c r="I181" s="62">
        <v>0.13643990953743934</v>
      </c>
      <c r="K181" s="59">
        <v>12.764483</v>
      </c>
      <c r="L181" s="59">
        <v>5.7831334999999999</v>
      </c>
      <c r="M181" s="59"/>
      <c r="N181" s="59">
        <v>16.906701000000002</v>
      </c>
      <c r="O181" s="59">
        <v>9.8726795999999997</v>
      </c>
      <c r="P181" s="59"/>
      <c r="Q181" s="59">
        <v>26.777764000000001</v>
      </c>
      <c r="R181" s="59">
        <v>24.031137000000001</v>
      </c>
      <c r="S181" s="59">
        <v>13.994723</v>
      </c>
      <c r="T181" s="59">
        <v>16.900227999999998</v>
      </c>
      <c r="U181" s="59">
        <v>12.009145</v>
      </c>
      <c r="V181" s="59">
        <v>15.897851362741106</v>
      </c>
      <c r="X181" s="89">
        <v>7228.9150390625</v>
      </c>
      <c r="Y181" s="89">
        <v>7606.3740234375</v>
      </c>
      <c r="Z181" s="89">
        <v>7797.69384765625</v>
      </c>
      <c r="AB181" s="70">
        <v>4.2264394380194137</v>
      </c>
      <c r="AC181" s="39">
        <f t="shared" si="5"/>
        <v>329.56480803335722</v>
      </c>
      <c r="AE181" s="34">
        <v>10</v>
      </c>
    </row>
    <row r="182" spans="1:32" x14ac:dyDescent="0.2">
      <c r="A182" s="32">
        <v>780</v>
      </c>
      <c r="B182" s="32" t="s">
        <v>143</v>
      </c>
      <c r="C182" s="33" t="s">
        <v>144</v>
      </c>
      <c r="D182" s="33" t="s">
        <v>42</v>
      </c>
      <c r="E182" s="33" t="s">
        <v>41</v>
      </c>
      <c r="F182" s="33" t="s">
        <v>113</v>
      </c>
      <c r="G182" s="34" t="s">
        <v>101</v>
      </c>
      <c r="H182" s="91">
        <v>2.4179248139262199E-3</v>
      </c>
      <c r="I182" s="30">
        <v>1.9658466116293208E-3</v>
      </c>
      <c r="J182" s="35"/>
      <c r="K182" s="59">
        <v>0.15230455000000001</v>
      </c>
      <c r="L182" s="59">
        <v>0.29130711999999997</v>
      </c>
      <c r="M182" s="37"/>
      <c r="N182" s="59">
        <v>0.22526400999999999</v>
      </c>
      <c r="O182" s="59">
        <v>0.20217903000000001</v>
      </c>
      <c r="P182" s="37"/>
      <c r="Q182" s="59">
        <v>0</v>
      </c>
      <c r="R182" s="59">
        <v>1.764317E-2</v>
      </c>
      <c r="S182" s="59">
        <v>0</v>
      </c>
      <c r="T182" s="59">
        <v>0.28980822000000001</v>
      </c>
      <c r="U182" s="59">
        <v>0.37650467999999998</v>
      </c>
      <c r="V182" s="59">
        <v>0.23206693</v>
      </c>
      <c r="W182" s="60"/>
      <c r="X182" s="89">
        <v>1334.7879638671875</v>
      </c>
      <c r="Y182" s="89">
        <v>1364.9620361328125</v>
      </c>
      <c r="Z182" s="89">
        <v>1369.125</v>
      </c>
      <c r="AA182" s="29"/>
      <c r="AB182" s="77">
        <v>36.197471230174898</v>
      </c>
      <c r="AC182" s="39">
        <f t="shared" si="5"/>
        <v>495.58862798013206</v>
      </c>
      <c r="AD182" s="39"/>
      <c r="AE182" s="40">
        <v>10</v>
      </c>
      <c r="AF182" s="40"/>
    </row>
    <row r="183" spans="1:32" x14ac:dyDescent="0.2">
      <c r="A183" s="32">
        <v>780</v>
      </c>
      <c r="B183" s="32" t="s">
        <v>143</v>
      </c>
      <c r="C183" s="33" t="s">
        <v>144</v>
      </c>
      <c r="D183" s="33" t="s">
        <v>42</v>
      </c>
      <c r="E183" s="33" t="s">
        <v>41</v>
      </c>
      <c r="F183" s="33" t="s">
        <v>113</v>
      </c>
      <c r="G183" s="34" t="s">
        <v>139</v>
      </c>
      <c r="H183" s="91">
        <v>2.4179248139262199E-3</v>
      </c>
      <c r="I183" s="35">
        <v>3.0955458956927547E-3</v>
      </c>
      <c r="J183" s="35"/>
      <c r="K183" s="59">
        <v>0.39482353999999997</v>
      </c>
      <c r="L183" s="59">
        <v>0.56784840999999997</v>
      </c>
      <c r="M183" s="37"/>
      <c r="N183" s="59">
        <v>0.4486349</v>
      </c>
      <c r="O183" s="59">
        <v>0.23677714999999999</v>
      </c>
      <c r="P183" s="37"/>
      <c r="Q183" s="59">
        <v>0</v>
      </c>
      <c r="R183" s="59">
        <v>1.3067189999999999E-2</v>
      </c>
      <c r="S183" s="59">
        <v>0.13868182000000001</v>
      </c>
      <c r="T183" s="59">
        <v>9.0704980000000004E-2</v>
      </c>
      <c r="U183" s="59">
        <v>0.28150444000000002</v>
      </c>
      <c r="V183" s="59">
        <v>0.10377217</v>
      </c>
      <c r="W183" s="60"/>
      <c r="X183" s="29">
        <v>1334.788</v>
      </c>
      <c r="Y183" s="89">
        <v>1364.9620361328125</v>
      </c>
      <c r="Z183" s="89">
        <v>1369.125</v>
      </c>
      <c r="AA183" s="39"/>
      <c r="AB183" s="77">
        <v>40.093137741224851</v>
      </c>
      <c r="AC183" s="39">
        <f t="shared" si="5"/>
        <v>548.92517209954474</v>
      </c>
      <c r="AD183" s="39"/>
      <c r="AE183" s="40">
        <v>10</v>
      </c>
      <c r="AF183" s="40"/>
    </row>
    <row r="184" spans="1:32" x14ac:dyDescent="0.2">
      <c r="A184" s="32">
        <v>780</v>
      </c>
      <c r="B184" s="32" t="s">
        <v>143</v>
      </c>
      <c r="C184" s="33" t="s">
        <v>144</v>
      </c>
      <c r="D184" s="33" t="s">
        <v>42</v>
      </c>
      <c r="E184" s="33" t="s">
        <v>41</v>
      </c>
      <c r="F184" s="33" t="s">
        <v>113</v>
      </c>
      <c r="G184" s="34" t="s">
        <v>145</v>
      </c>
      <c r="H184" s="91">
        <v>2.4179248139262199E-3</v>
      </c>
      <c r="I184" s="30">
        <v>2.1095558366663355E-3</v>
      </c>
      <c r="J184" s="35"/>
      <c r="K184" s="59">
        <v>0.20163597999999999</v>
      </c>
      <c r="L184" s="59">
        <v>0.31070882999999999</v>
      </c>
      <c r="M184" s="37"/>
      <c r="N184" s="59">
        <v>0.28881321999999998</v>
      </c>
      <c r="O184" s="59">
        <v>0</v>
      </c>
      <c r="P184" s="37"/>
      <c r="Q184" s="59">
        <v>4.7511570000000003E-2</v>
      </c>
      <c r="R184" s="59">
        <v>0.31845132999999998</v>
      </c>
      <c r="S184" s="59">
        <v>0.1078141</v>
      </c>
      <c r="T184" s="59">
        <v>0.42181738000000002</v>
      </c>
      <c r="U184" s="59">
        <v>0.30204242999999997</v>
      </c>
      <c r="V184" s="59">
        <v>0.19608962999999999</v>
      </c>
      <c r="W184" s="60"/>
      <c r="X184" s="29">
        <v>1334.788</v>
      </c>
      <c r="Y184" s="89">
        <v>1364.9620361328125</v>
      </c>
      <c r="Z184" s="89">
        <v>1369.125</v>
      </c>
      <c r="AA184" s="39"/>
      <c r="AB184" s="77">
        <v>22.053763750460075</v>
      </c>
      <c r="AC184" s="39">
        <f t="shared" si="5"/>
        <v>301.94359294848653</v>
      </c>
      <c r="AD184" s="39"/>
      <c r="AE184" s="40">
        <v>10</v>
      </c>
      <c r="AF184" s="40"/>
    </row>
    <row r="185" spans="1:32" x14ac:dyDescent="0.2">
      <c r="A185" s="32">
        <v>780</v>
      </c>
      <c r="B185" s="32" t="s">
        <v>143</v>
      </c>
      <c r="C185" s="33" t="s">
        <v>144</v>
      </c>
      <c r="D185" s="33" t="s">
        <v>42</v>
      </c>
      <c r="E185" s="33" t="s">
        <v>41</v>
      </c>
      <c r="F185" s="33" t="s">
        <v>113</v>
      </c>
      <c r="G185" s="34" t="s">
        <v>146</v>
      </c>
      <c r="H185" s="91">
        <v>2.4179248139262199E-3</v>
      </c>
      <c r="I185" s="30">
        <v>0</v>
      </c>
      <c r="J185" s="35"/>
      <c r="K185" s="59">
        <v>0</v>
      </c>
      <c r="L185" s="59">
        <v>0</v>
      </c>
      <c r="M185" s="37"/>
      <c r="N185" s="59">
        <v>0</v>
      </c>
      <c r="O185" s="59">
        <v>0</v>
      </c>
      <c r="P185" s="37"/>
      <c r="Q185" s="59">
        <v>0</v>
      </c>
      <c r="R185" s="59">
        <v>0</v>
      </c>
      <c r="S185" s="59">
        <v>0</v>
      </c>
      <c r="T185" s="59">
        <v>0</v>
      </c>
      <c r="U185" s="59">
        <v>0</v>
      </c>
      <c r="V185" s="59">
        <v>0</v>
      </c>
      <c r="W185" s="60"/>
      <c r="X185" s="29">
        <v>1334.788</v>
      </c>
      <c r="Y185" s="89">
        <v>1364.9620361328125</v>
      </c>
      <c r="Z185" s="89">
        <v>1369.125</v>
      </c>
      <c r="AA185" s="39"/>
      <c r="AB185" s="77">
        <v>1.6556272781529289</v>
      </c>
      <c r="AC185" s="39">
        <f t="shared" si="5"/>
        <v>22.667606972011288</v>
      </c>
      <c r="AD185" s="39"/>
      <c r="AE185" s="40">
        <v>10</v>
      </c>
      <c r="AF185" s="40"/>
    </row>
    <row r="186" spans="1:32" x14ac:dyDescent="0.2">
      <c r="A186" s="56">
        <v>800</v>
      </c>
      <c r="B186" s="32" t="s">
        <v>209</v>
      </c>
      <c r="C186" s="34" t="s">
        <v>210</v>
      </c>
      <c r="D186" s="34" t="s">
        <v>46</v>
      </c>
      <c r="E186" s="34" t="s">
        <v>162</v>
      </c>
      <c r="F186" s="33">
        <v>2016</v>
      </c>
      <c r="G186" s="41" t="s">
        <v>211</v>
      </c>
      <c r="H186" s="91">
        <v>0.26884636282920837</v>
      </c>
      <c r="I186" s="62">
        <v>0.34100476983596556</v>
      </c>
      <c r="J186" s="82"/>
      <c r="K186" s="59">
        <v>44.915429000000003</v>
      </c>
      <c r="L186" s="59">
        <v>5.9930351000000002</v>
      </c>
      <c r="M186" s="59"/>
      <c r="N186" s="59">
        <v>15.609282</v>
      </c>
      <c r="O186" s="59">
        <v>21.553839</v>
      </c>
      <c r="P186" s="59"/>
      <c r="Q186" s="59">
        <v>68.663376</v>
      </c>
      <c r="R186" s="59">
        <v>61.350107000000001</v>
      </c>
      <c r="S186" s="59">
        <v>48.955753000000001</v>
      </c>
      <c r="T186" s="59">
        <v>66.280764000000005</v>
      </c>
      <c r="U186" s="59">
        <v>66.985776999999999</v>
      </c>
      <c r="V186" s="59">
        <v>37.358053813628096</v>
      </c>
      <c r="W186" s="1"/>
      <c r="X186" s="89">
        <v>41487.96484375</v>
      </c>
      <c r="Y186" s="89">
        <v>41487.96484375</v>
      </c>
      <c r="Z186" s="89">
        <v>42862.95703125</v>
      </c>
      <c r="AA186" s="5"/>
      <c r="AB186" s="63">
        <v>5.3677172412266332</v>
      </c>
      <c r="AC186" s="39">
        <f t="shared" si="5"/>
        <v>2300.7623346659698</v>
      </c>
      <c r="AD186" s="1"/>
      <c r="AE186" s="34">
        <v>10</v>
      </c>
      <c r="AF186" s="1"/>
    </row>
    <row r="187" spans="1:32" x14ac:dyDescent="0.2">
      <c r="A187" s="56">
        <v>800</v>
      </c>
      <c r="B187" s="32" t="s">
        <v>209</v>
      </c>
      <c r="C187" s="34" t="s">
        <v>210</v>
      </c>
      <c r="D187" s="34" t="s">
        <v>46</v>
      </c>
      <c r="E187" s="34" t="s">
        <v>162</v>
      </c>
      <c r="F187" s="33">
        <v>2016</v>
      </c>
      <c r="G187" s="41" t="s">
        <v>212</v>
      </c>
      <c r="H187" s="91">
        <v>0.26884636282920837</v>
      </c>
      <c r="I187" s="62">
        <v>0.45154667031195506</v>
      </c>
      <c r="J187" s="1"/>
      <c r="K187" s="59">
        <v>63.000726999999998</v>
      </c>
      <c r="L187" s="59">
        <v>10.181365</v>
      </c>
      <c r="M187" s="48"/>
      <c r="N187" s="59">
        <v>39.940015000000002</v>
      </c>
      <c r="O187" s="59">
        <v>21.837299999999999</v>
      </c>
      <c r="P187" s="59"/>
      <c r="Q187" s="59">
        <v>80.459778999999997</v>
      </c>
      <c r="R187" s="59">
        <v>78.601461</v>
      </c>
      <c r="S187" s="59">
        <v>52.581422000000003</v>
      </c>
      <c r="T187" s="59">
        <v>75.494017999999997</v>
      </c>
      <c r="U187" s="59">
        <v>75.799328000000003</v>
      </c>
      <c r="V187" s="59">
        <v>44.969778249689341</v>
      </c>
      <c r="W187" s="1"/>
      <c r="X187" s="89">
        <v>41487.96484375</v>
      </c>
      <c r="Y187" s="89">
        <v>41487.96484375</v>
      </c>
      <c r="Z187" s="89">
        <v>42862.95703125</v>
      </c>
      <c r="AA187" s="5"/>
      <c r="AB187" s="63">
        <v>2.6214712108960527</v>
      </c>
      <c r="AC187" s="39">
        <f t="shared" si="5"/>
        <v>1123.6400787129642</v>
      </c>
      <c r="AD187" s="1"/>
      <c r="AE187" s="34">
        <v>10</v>
      </c>
      <c r="AF187" s="1"/>
    </row>
    <row r="188" spans="1:32" x14ac:dyDescent="0.2">
      <c r="A188" s="56">
        <v>800</v>
      </c>
      <c r="B188" s="32" t="s">
        <v>209</v>
      </c>
      <c r="C188" s="34" t="s">
        <v>210</v>
      </c>
      <c r="D188" s="34" t="s">
        <v>46</v>
      </c>
      <c r="E188" s="34" t="s">
        <v>162</v>
      </c>
      <c r="F188" s="33">
        <v>2016</v>
      </c>
      <c r="G188" s="41" t="s">
        <v>213</v>
      </c>
      <c r="H188" s="91">
        <v>0.26884636282920837</v>
      </c>
      <c r="I188" s="62">
        <v>0.11133381374194694</v>
      </c>
      <c r="J188" s="1"/>
      <c r="K188" s="59">
        <v>16.943201999999999</v>
      </c>
      <c r="L188" s="59">
        <v>2.8653808000000001</v>
      </c>
      <c r="M188" s="48"/>
      <c r="N188" s="59">
        <v>7.8202058000000001</v>
      </c>
      <c r="O188" s="59">
        <v>3.3861892999999998</v>
      </c>
      <c r="P188" s="59"/>
      <c r="Q188" s="59">
        <v>25.631990999999999</v>
      </c>
      <c r="R188" s="59">
        <v>18.922381000000001</v>
      </c>
      <c r="S188" s="59">
        <v>17.554956000000001</v>
      </c>
      <c r="T188" s="59">
        <v>21.967966000000001</v>
      </c>
      <c r="U188" s="59">
        <v>14.157541</v>
      </c>
      <c r="V188" s="59">
        <v>9.121095557526381</v>
      </c>
      <c r="W188" s="1"/>
      <c r="X188" s="89">
        <v>41487.96484375</v>
      </c>
      <c r="Y188" s="89">
        <v>41487.96484375</v>
      </c>
      <c r="Z188" s="89">
        <v>42862.95703125</v>
      </c>
      <c r="AA188" s="5"/>
      <c r="AB188" s="63">
        <v>15.981635380312692</v>
      </c>
      <c r="AC188" s="39">
        <f t="shared" si="5"/>
        <v>6850.2015059544765</v>
      </c>
      <c r="AD188" s="1"/>
      <c r="AE188" s="34">
        <v>10</v>
      </c>
      <c r="AF188" s="1"/>
    </row>
    <row r="189" spans="1:32" x14ac:dyDescent="0.2">
      <c r="A189" s="56">
        <v>800</v>
      </c>
      <c r="B189" s="32" t="s">
        <v>209</v>
      </c>
      <c r="C189" s="34" t="s">
        <v>210</v>
      </c>
      <c r="D189" s="34" t="s">
        <v>46</v>
      </c>
      <c r="E189" s="34" t="s">
        <v>162</v>
      </c>
      <c r="F189" s="33">
        <v>2016</v>
      </c>
      <c r="G189" s="41" t="s">
        <v>214</v>
      </c>
      <c r="H189" s="91">
        <v>0.26884636282920837</v>
      </c>
      <c r="I189" s="62">
        <v>0.27589631356685401</v>
      </c>
      <c r="J189" s="1"/>
      <c r="K189" s="59">
        <v>39.609135999999999</v>
      </c>
      <c r="L189" s="59">
        <v>3.4189335000000001</v>
      </c>
      <c r="M189" s="48"/>
      <c r="N189" s="59">
        <v>18.514358999999999</v>
      </c>
      <c r="O189" s="59">
        <v>8.7118438000000005</v>
      </c>
      <c r="P189" s="59"/>
      <c r="Q189" s="59">
        <v>58.335644000000002</v>
      </c>
      <c r="R189" s="59">
        <v>55.550973999999997</v>
      </c>
      <c r="S189" s="59">
        <v>28.564205000000001</v>
      </c>
      <c r="T189" s="59">
        <v>55.115301000000002</v>
      </c>
      <c r="U189" s="59">
        <v>54.659137999999999</v>
      </c>
      <c r="V189" s="59">
        <v>33.625286464938547</v>
      </c>
      <c r="W189" s="1"/>
      <c r="X189" s="89">
        <v>41487.96484375</v>
      </c>
      <c r="Y189" s="89">
        <v>41487.96484375</v>
      </c>
      <c r="Z189" s="89">
        <v>42862.95703125</v>
      </c>
      <c r="AA189" s="5"/>
      <c r="AB189" s="63">
        <v>4.3547878488802798</v>
      </c>
      <c r="AC189" s="39">
        <f t="shared" si="5"/>
        <v>1866.5908444676504</v>
      </c>
      <c r="AD189" s="1"/>
      <c r="AE189" s="34">
        <v>10</v>
      </c>
      <c r="AF189" s="1"/>
    </row>
    <row r="190" spans="1:32" x14ac:dyDescent="0.2">
      <c r="A190" s="56">
        <v>800</v>
      </c>
      <c r="B190" s="32" t="s">
        <v>209</v>
      </c>
      <c r="C190" s="34" t="s">
        <v>210</v>
      </c>
      <c r="D190" s="34" t="s">
        <v>46</v>
      </c>
      <c r="E190" s="34" t="s">
        <v>162</v>
      </c>
      <c r="F190" s="33">
        <v>2016</v>
      </c>
      <c r="G190" s="41" t="s">
        <v>215</v>
      </c>
      <c r="H190" s="91">
        <v>0.26884636282920837</v>
      </c>
      <c r="I190" s="62">
        <v>0.3355476892104704</v>
      </c>
      <c r="J190" s="1"/>
      <c r="K190" s="59">
        <v>42.672986000000002</v>
      </c>
      <c r="L190" s="59">
        <v>8.1690904</v>
      </c>
      <c r="M190" s="48"/>
      <c r="N190" s="59">
        <v>30.421824999999998</v>
      </c>
      <c r="O190" s="59">
        <v>12.807130000000001</v>
      </c>
      <c r="P190" s="59"/>
      <c r="Q190" s="59">
        <v>65.851848000000004</v>
      </c>
      <c r="R190" s="59">
        <v>63.432020999999999</v>
      </c>
      <c r="S190" s="59">
        <v>50.104458000000001</v>
      </c>
      <c r="T190" s="59">
        <v>56.074379</v>
      </c>
      <c r="U190" s="59">
        <v>58.020398999999998</v>
      </c>
      <c r="V190" s="59">
        <v>28.289642967749284</v>
      </c>
      <c r="W190" s="1"/>
      <c r="X190" s="89">
        <v>41487.96484375</v>
      </c>
      <c r="Y190" s="89">
        <v>41487.96484375</v>
      </c>
      <c r="Z190" s="89">
        <v>42862.95703125</v>
      </c>
      <c r="AA190" s="5"/>
      <c r="AB190" s="63">
        <v>6.6822883842149103</v>
      </c>
      <c r="AC190" s="39">
        <f t="shared" si="5"/>
        <v>2864.2263988302466</v>
      </c>
      <c r="AD190" s="1"/>
      <c r="AE190" s="34">
        <v>10</v>
      </c>
      <c r="AF190" s="1"/>
    </row>
    <row r="191" spans="1:32" x14ac:dyDescent="0.2">
      <c r="A191" s="56">
        <v>800</v>
      </c>
      <c r="B191" s="32" t="s">
        <v>209</v>
      </c>
      <c r="C191" s="34" t="s">
        <v>210</v>
      </c>
      <c r="D191" s="34" t="s">
        <v>46</v>
      </c>
      <c r="E191" s="34" t="s">
        <v>162</v>
      </c>
      <c r="F191" s="33">
        <v>2016</v>
      </c>
      <c r="G191" s="41" t="s">
        <v>216</v>
      </c>
      <c r="H191" s="91">
        <v>0.26884636282920837</v>
      </c>
      <c r="I191" s="62">
        <v>0.33235465689072258</v>
      </c>
      <c r="J191" s="1"/>
      <c r="K191" s="59">
        <v>50.427252000000003</v>
      </c>
      <c r="L191" s="59">
        <v>8.8512433999999995</v>
      </c>
      <c r="M191" s="48"/>
      <c r="N191" s="59">
        <v>19.862808999999999</v>
      </c>
      <c r="O191" s="59">
        <v>14.766996000000001</v>
      </c>
      <c r="P191" s="59"/>
      <c r="Q191" s="59">
        <v>69.812498000000005</v>
      </c>
      <c r="R191" s="59">
        <v>62.845801000000002</v>
      </c>
      <c r="S191" s="59">
        <v>42.427883000000001</v>
      </c>
      <c r="T191" s="59">
        <v>49.848376999999999</v>
      </c>
      <c r="U191" s="59">
        <v>66.275154000000001</v>
      </c>
      <c r="V191" s="59">
        <v>25.303765005720784</v>
      </c>
      <c r="W191" s="1"/>
      <c r="X191" s="89">
        <v>41487.96484375</v>
      </c>
      <c r="Y191" s="89">
        <v>41487.96484375</v>
      </c>
      <c r="Z191" s="89">
        <v>42862.95703125</v>
      </c>
      <c r="AA191" s="5"/>
      <c r="AB191" s="63">
        <v>2.6642635175744931</v>
      </c>
      <c r="AC191" s="39">
        <f t="shared" si="5"/>
        <v>1141.9821267372247</v>
      </c>
      <c r="AD191" s="1"/>
      <c r="AE191" s="34">
        <v>10</v>
      </c>
      <c r="AF191" s="1"/>
    </row>
    <row r="192" spans="1:32" x14ac:dyDescent="0.2">
      <c r="A192" s="56">
        <v>800</v>
      </c>
      <c r="B192" s="32" t="s">
        <v>209</v>
      </c>
      <c r="C192" s="34" t="s">
        <v>210</v>
      </c>
      <c r="D192" s="34" t="s">
        <v>46</v>
      </c>
      <c r="E192" s="34" t="s">
        <v>162</v>
      </c>
      <c r="F192" s="33">
        <v>2016</v>
      </c>
      <c r="G192" s="41" t="s">
        <v>217</v>
      </c>
      <c r="H192" s="91">
        <v>0.26884636282920837</v>
      </c>
      <c r="I192" s="62">
        <v>0.2366120864334697</v>
      </c>
      <c r="J192" s="1"/>
      <c r="K192" s="59">
        <v>33.168216000000001</v>
      </c>
      <c r="L192" s="59">
        <v>5.3286832999999998</v>
      </c>
      <c r="M192" s="48"/>
      <c r="N192" s="59">
        <v>19.427116999999999</v>
      </c>
      <c r="O192" s="59">
        <v>5.2657746000000003</v>
      </c>
      <c r="P192" s="59"/>
      <c r="Q192" s="59">
        <v>50.576552</v>
      </c>
      <c r="R192" s="59">
        <v>45.125909</v>
      </c>
      <c r="S192" s="59">
        <v>40.417161999999998</v>
      </c>
      <c r="T192" s="59">
        <v>38.342908000000001</v>
      </c>
      <c r="U192" s="59">
        <v>44.351123000000001</v>
      </c>
      <c r="V192" s="59">
        <v>17.518729574345233</v>
      </c>
      <c r="W192" s="1"/>
      <c r="X192" s="89">
        <v>41487.96484375</v>
      </c>
      <c r="Y192" s="89">
        <v>41487.96484375</v>
      </c>
      <c r="Z192" s="89">
        <v>42862.95703125</v>
      </c>
      <c r="AA192" s="5"/>
      <c r="AB192" s="63">
        <v>9.9220791816131175</v>
      </c>
      <c r="AC192" s="39">
        <f t="shared" si="5"/>
        <v>4252.8965362214321</v>
      </c>
      <c r="AD192" s="1"/>
      <c r="AE192" s="34">
        <v>10</v>
      </c>
      <c r="AF192" s="1"/>
    </row>
    <row r="193" spans="1:32" x14ac:dyDescent="0.2">
      <c r="A193" s="56">
        <v>800</v>
      </c>
      <c r="B193" s="32" t="s">
        <v>209</v>
      </c>
      <c r="C193" s="34" t="s">
        <v>210</v>
      </c>
      <c r="D193" s="34" t="s">
        <v>46</v>
      </c>
      <c r="E193" s="34" t="s">
        <v>162</v>
      </c>
      <c r="F193" s="33">
        <v>2016</v>
      </c>
      <c r="G193" s="41" t="s">
        <v>218</v>
      </c>
      <c r="H193" s="91">
        <v>0.26884636282920837</v>
      </c>
      <c r="I193" s="62">
        <v>0.20744972216591567</v>
      </c>
      <c r="J193" s="1"/>
      <c r="K193" s="59">
        <v>26.964171</v>
      </c>
      <c r="L193" s="59">
        <v>4.3459395000000001</v>
      </c>
      <c r="M193" s="48"/>
      <c r="N193" s="59">
        <v>16.999758</v>
      </c>
      <c r="O193" s="59">
        <v>7.5423267999999997</v>
      </c>
      <c r="P193" s="59"/>
      <c r="Q193" s="59">
        <v>45.652465999999997</v>
      </c>
      <c r="R193" s="59">
        <v>44.224283</v>
      </c>
      <c r="S193" s="59">
        <v>41.184742999999997</v>
      </c>
      <c r="T193" s="59">
        <v>28.320533000000001</v>
      </c>
      <c r="U193" s="59">
        <v>36.826472000000003</v>
      </c>
      <c r="V193" s="59">
        <v>9.6444179586072405</v>
      </c>
      <c r="W193" s="1"/>
      <c r="X193" s="89">
        <v>41487.96484375</v>
      </c>
      <c r="Y193" s="89">
        <v>41487.96484375</v>
      </c>
      <c r="Z193" s="89">
        <v>42862.95703125</v>
      </c>
      <c r="AA193" s="5"/>
      <c r="AB193" s="63">
        <v>2.8517612316551215</v>
      </c>
      <c r="AC193" s="39">
        <f t="shared" si="5"/>
        <v>1222.3491913581804</v>
      </c>
      <c r="AD193" s="1"/>
      <c r="AE193" s="34">
        <v>10</v>
      </c>
      <c r="AF193" s="1"/>
    </row>
    <row r="194" spans="1:32" x14ac:dyDescent="0.2">
      <c r="A194" s="56">
        <v>800</v>
      </c>
      <c r="B194" s="32" t="s">
        <v>209</v>
      </c>
      <c r="C194" s="34" t="s">
        <v>210</v>
      </c>
      <c r="D194" s="34" t="s">
        <v>46</v>
      </c>
      <c r="E194" s="34" t="s">
        <v>162</v>
      </c>
      <c r="F194" s="33">
        <v>2016</v>
      </c>
      <c r="G194" s="42" t="s">
        <v>219</v>
      </c>
      <c r="H194" s="91">
        <v>0.26884636282920837</v>
      </c>
      <c r="I194" s="30">
        <v>0.22031624812874509</v>
      </c>
      <c r="J194" s="1"/>
      <c r="K194" s="59">
        <v>32.429988000000002</v>
      </c>
      <c r="L194" s="59">
        <v>4.1638226999999999</v>
      </c>
      <c r="M194" s="48"/>
      <c r="N194" s="59">
        <v>13.729089999999999</v>
      </c>
      <c r="O194" s="59">
        <v>11.605968000000001</v>
      </c>
      <c r="P194" s="59"/>
      <c r="Q194" s="59">
        <v>49.320000999999998</v>
      </c>
      <c r="R194" s="59">
        <v>32.015869000000002</v>
      </c>
      <c r="S194" s="59">
        <v>32.985010000000003</v>
      </c>
      <c r="T194" s="59">
        <v>42.270178999999999</v>
      </c>
      <c r="U194" s="59">
        <v>36.430504999999997</v>
      </c>
      <c r="V194" s="59">
        <v>17.76107806459143</v>
      </c>
      <c r="W194" s="1"/>
      <c r="X194" s="89">
        <v>41487.96484375</v>
      </c>
      <c r="Y194" s="89">
        <v>41487.96484375</v>
      </c>
      <c r="Z194" s="89">
        <v>42862.95703125</v>
      </c>
      <c r="AA194" s="5"/>
      <c r="AB194" s="63">
        <v>8.1672740285427157</v>
      </c>
      <c r="AC194" s="39">
        <f t="shared" si="5"/>
        <v>3500.7351574787053</v>
      </c>
      <c r="AD194" s="1"/>
      <c r="AE194" s="34">
        <v>10</v>
      </c>
      <c r="AF194" s="1"/>
    </row>
    <row r="195" spans="1:32" x14ac:dyDescent="0.2">
      <c r="A195" s="56">
        <v>800</v>
      </c>
      <c r="B195" s="32" t="s">
        <v>209</v>
      </c>
      <c r="C195" s="34" t="s">
        <v>210</v>
      </c>
      <c r="D195" s="34" t="s">
        <v>46</v>
      </c>
      <c r="E195" s="34" t="s">
        <v>162</v>
      </c>
      <c r="F195" s="33">
        <v>2016</v>
      </c>
      <c r="G195" s="42" t="s">
        <v>220</v>
      </c>
      <c r="H195" s="91">
        <v>0.26884636282920837</v>
      </c>
      <c r="I195" s="30">
        <v>0.23952343796242598</v>
      </c>
      <c r="J195" s="1"/>
      <c r="K195" s="59">
        <v>30.631473</v>
      </c>
      <c r="L195" s="59">
        <v>7.0467145999999996</v>
      </c>
      <c r="M195" s="48"/>
      <c r="N195" s="59">
        <v>16.175706000000002</v>
      </c>
      <c r="O195" s="59">
        <v>8.0571546000000005</v>
      </c>
      <c r="P195" s="59"/>
      <c r="Q195" s="59">
        <v>51.119141999999997</v>
      </c>
      <c r="R195" s="59">
        <v>49.171782</v>
      </c>
      <c r="S195" s="59">
        <v>38.981354000000003</v>
      </c>
      <c r="T195" s="59">
        <v>43.315123</v>
      </c>
      <c r="U195" s="59">
        <v>44.710563</v>
      </c>
      <c r="V195" s="59">
        <v>18.111079222204499</v>
      </c>
      <c r="W195" s="1"/>
      <c r="X195" s="89">
        <v>41487.96484375</v>
      </c>
      <c r="Y195" s="89">
        <v>41487.96484375</v>
      </c>
      <c r="Z195" s="89">
        <v>42862.95703125</v>
      </c>
      <c r="AA195" s="5"/>
      <c r="AB195" s="63">
        <v>2.9904490289060641</v>
      </c>
      <c r="AC195" s="39">
        <f t="shared" si="5"/>
        <v>1281.7948823014392</v>
      </c>
      <c r="AD195" s="1"/>
      <c r="AE195" s="34">
        <v>10</v>
      </c>
      <c r="AF195" s="1"/>
    </row>
    <row r="196" spans="1:32" x14ac:dyDescent="0.2">
      <c r="A196" s="56">
        <v>800</v>
      </c>
      <c r="B196" s="32" t="s">
        <v>209</v>
      </c>
      <c r="C196" s="34" t="s">
        <v>210</v>
      </c>
      <c r="D196" s="34" t="s">
        <v>46</v>
      </c>
      <c r="E196" s="34" t="s">
        <v>162</v>
      </c>
      <c r="F196" s="33">
        <v>2016</v>
      </c>
      <c r="G196" s="42" t="s">
        <v>221</v>
      </c>
      <c r="H196" s="91">
        <v>0.26884636282920837</v>
      </c>
      <c r="I196" s="30">
        <v>0.30938830936742356</v>
      </c>
      <c r="J196" s="1"/>
      <c r="K196" s="59">
        <v>41.30433</v>
      </c>
      <c r="L196" s="59">
        <v>6.4271775</v>
      </c>
      <c r="M196" s="48"/>
      <c r="N196" s="59">
        <v>19.759634999999999</v>
      </c>
      <c r="O196" s="59">
        <v>15.734641</v>
      </c>
      <c r="P196" s="59"/>
      <c r="Q196" s="59">
        <v>63.692926999999997</v>
      </c>
      <c r="R196" s="59">
        <v>50.417929000000001</v>
      </c>
      <c r="S196" s="59">
        <v>49.263407000000001</v>
      </c>
      <c r="T196" s="59">
        <v>62.446035000000002</v>
      </c>
      <c r="U196" s="59">
        <v>56.078718000000002</v>
      </c>
      <c r="V196" s="59">
        <v>25.322590124757898</v>
      </c>
      <c r="W196" s="1"/>
      <c r="X196" s="89">
        <v>41487.96484375</v>
      </c>
      <c r="Y196" s="89">
        <v>41487.96484375</v>
      </c>
      <c r="Z196" s="89">
        <v>42862.95703125</v>
      </c>
      <c r="AA196" s="5"/>
      <c r="AB196" s="63">
        <v>8.107713970549133</v>
      </c>
      <c r="AC196" s="39">
        <f t="shared" si="5"/>
        <v>3475.2059554131279</v>
      </c>
      <c r="AD196" s="1"/>
      <c r="AE196" s="34">
        <v>10</v>
      </c>
      <c r="AF196" s="1"/>
    </row>
    <row r="197" spans="1:32" x14ac:dyDescent="0.2">
      <c r="A197" s="56">
        <v>800</v>
      </c>
      <c r="B197" s="32" t="s">
        <v>209</v>
      </c>
      <c r="C197" s="34" t="s">
        <v>210</v>
      </c>
      <c r="D197" s="34" t="s">
        <v>46</v>
      </c>
      <c r="E197" s="34" t="s">
        <v>162</v>
      </c>
      <c r="F197" s="33">
        <v>2016</v>
      </c>
      <c r="G197" s="42" t="s">
        <v>222</v>
      </c>
      <c r="H197" s="91">
        <v>0.26884636282920837</v>
      </c>
      <c r="I197" s="30">
        <v>0.32996722371458803</v>
      </c>
      <c r="J197" s="1"/>
      <c r="K197" s="59">
        <v>39.504314999999998</v>
      </c>
      <c r="L197" s="59">
        <v>4.4230597999999999</v>
      </c>
      <c r="M197" s="48"/>
      <c r="N197" s="59">
        <v>18.635280000000002</v>
      </c>
      <c r="O197" s="59">
        <v>26.299237999999999</v>
      </c>
      <c r="P197" s="59"/>
      <c r="Q197" s="59">
        <v>66.005189999999999</v>
      </c>
      <c r="R197" s="59">
        <v>61.837992</v>
      </c>
      <c r="S197" s="59">
        <v>51.356239000000002</v>
      </c>
      <c r="T197" s="59">
        <v>63.342337999999998</v>
      </c>
      <c r="U197" s="59">
        <v>58.846352000000003</v>
      </c>
      <c r="V197" s="59">
        <v>25.967214192711701</v>
      </c>
      <c r="W197" s="1"/>
      <c r="X197" s="89">
        <v>41487.96484375</v>
      </c>
      <c r="Y197" s="89">
        <v>41487.96484375</v>
      </c>
      <c r="Z197" s="89">
        <v>42862.95703125</v>
      </c>
      <c r="AA197" s="5"/>
      <c r="AB197" s="63">
        <v>6.3473691597992969</v>
      </c>
      <c r="AC197" s="39">
        <f t="shared" si="5"/>
        <v>2720.6701155795868</v>
      </c>
      <c r="AD197" s="1"/>
      <c r="AE197" s="34">
        <v>10</v>
      </c>
      <c r="AF197" s="1"/>
    </row>
    <row r="198" spans="1:32" x14ac:dyDescent="0.2">
      <c r="A198" s="56">
        <v>800</v>
      </c>
      <c r="B198" s="32" t="s">
        <v>209</v>
      </c>
      <c r="C198" s="34" t="s">
        <v>210</v>
      </c>
      <c r="D198" s="34" t="s">
        <v>46</v>
      </c>
      <c r="E198" s="34" t="s">
        <v>162</v>
      </c>
      <c r="F198" s="33">
        <v>2016</v>
      </c>
      <c r="G198" s="42" t="s">
        <v>223</v>
      </c>
      <c r="H198" s="91">
        <v>0.26884636282920837</v>
      </c>
      <c r="I198" s="30">
        <v>0.37904361413937993</v>
      </c>
      <c r="J198" s="1"/>
      <c r="K198" s="59">
        <v>42.213414</v>
      </c>
      <c r="L198" s="59">
        <v>6.8151099999999998</v>
      </c>
      <c r="M198" s="48"/>
      <c r="N198" s="59">
        <v>33.288527000000002</v>
      </c>
      <c r="O198" s="59">
        <v>27.397182999999998</v>
      </c>
      <c r="P198" s="59"/>
      <c r="Q198" s="59">
        <v>70.999050999999994</v>
      </c>
      <c r="R198" s="59">
        <v>69.463852000000003</v>
      </c>
      <c r="S198" s="59">
        <v>52.236674000000001</v>
      </c>
      <c r="T198" s="59">
        <v>57.857753000000002</v>
      </c>
      <c r="U198" s="59">
        <v>64.908533000000006</v>
      </c>
      <c r="V198" s="59">
        <v>37.669938528539227</v>
      </c>
      <c r="W198" s="1"/>
      <c r="X198" s="89">
        <v>41487.96484375</v>
      </c>
      <c r="Y198" s="89">
        <v>41487.96484375</v>
      </c>
      <c r="Z198" s="89">
        <v>42862.95703125</v>
      </c>
      <c r="AA198" s="5"/>
      <c r="AB198" s="63">
        <v>2.7333228555434337</v>
      </c>
      <c r="AC198" s="39">
        <f t="shared" si="5"/>
        <v>1171.5830010969175</v>
      </c>
      <c r="AD198" s="1"/>
      <c r="AE198" s="34">
        <v>10</v>
      </c>
      <c r="AF198" s="1"/>
    </row>
    <row r="199" spans="1:32" x14ac:dyDescent="0.2">
      <c r="A199" s="56">
        <v>800</v>
      </c>
      <c r="B199" s="32" t="s">
        <v>209</v>
      </c>
      <c r="C199" s="34" t="s">
        <v>210</v>
      </c>
      <c r="D199" s="34" t="s">
        <v>46</v>
      </c>
      <c r="E199" s="34" t="s">
        <v>162</v>
      </c>
      <c r="F199" s="33">
        <v>2016</v>
      </c>
      <c r="G199" s="42" t="s">
        <v>64</v>
      </c>
      <c r="H199" s="91">
        <v>0.26884636282920837</v>
      </c>
      <c r="I199" s="30">
        <v>0.34591803006977256</v>
      </c>
      <c r="J199" s="1"/>
      <c r="K199" s="59">
        <v>42.756855999999999</v>
      </c>
      <c r="L199" s="59">
        <v>7.3740389999999998</v>
      </c>
      <c r="M199" s="48"/>
      <c r="N199" s="59">
        <v>27.084703000000001</v>
      </c>
      <c r="O199" s="59">
        <v>19.749524000000001</v>
      </c>
      <c r="P199" s="59"/>
      <c r="Q199" s="59">
        <v>65.864968000000005</v>
      </c>
      <c r="R199" s="59">
        <v>60.836644999999997</v>
      </c>
      <c r="S199" s="59">
        <v>51.147517000000001</v>
      </c>
      <c r="T199" s="59">
        <v>58.543174999999998</v>
      </c>
      <c r="U199" s="59">
        <v>60.906007000000002</v>
      </c>
      <c r="V199" s="59">
        <v>34.458777306289953</v>
      </c>
      <c r="W199" s="1"/>
      <c r="X199" s="89">
        <v>41487.96484375</v>
      </c>
      <c r="Y199" s="89">
        <v>41487.96484375</v>
      </c>
      <c r="Z199" s="89">
        <v>42862.95703125</v>
      </c>
      <c r="AA199" s="5"/>
      <c r="AB199" s="63">
        <v>21.207866960286641</v>
      </c>
      <c r="AC199" s="39">
        <f t="shared" si="5"/>
        <v>9090.3189024323274</v>
      </c>
      <c r="AD199" s="1"/>
      <c r="AE199" s="34">
        <v>10</v>
      </c>
      <c r="AF199" s="1"/>
    </row>
    <row r="200" spans="1:32" x14ac:dyDescent="0.2">
      <c r="A200" s="32">
        <v>704</v>
      </c>
      <c r="B200" s="32" t="s">
        <v>147</v>
      </c>
      <c r="C200" s="33" t="s">
        <v>315</v>
      </c>
      <c r="D200" s="33" t="s">
        <v>126</v>
      </c>
      <c r="E200" s="33" t="s">
        <v>41</v>
      </c>
      <c r="F200" s="33" t="s">
        <v>226</v>
      </c>
      <c r="G200" s="34" t="s">
        <v>148</v>
      </c>
      <c r="H200" s="91">
        <v>1.9334172829985619E-2</v>
      </c>
      <c r="I200" s="66">
        <v>1.1036940166643156E-2</v>
      </c>
      <c r="J200" s="30"/>
      <c r="K200" s="37"/>
      <c r="L200" s="59">
        <v>0.54037751000000001</v>
      </c>
      <c r="M200" s="37"/>
      <c r="N200" s="59">
        <v>2.2836489000000002</v>
      </c>
      <c r="O200" s="59">
        <v>0.54102256999999998</v>
      </c>
      <c r="P200" s="37"/>
      <c r="Q200" s="59">
        <v>2.5144777999999999</v>
      </c>
      <c r="R200" s="59">
        <v>2.3350371000000001</v>
      </c>
      <c r="S200" s="59">
        <v>0.67544937000000005</v>
      </c>
      <c r="T200" s="59">
        <v>0.13392333000000001</v>
      </c>
      <c r="U200" s="59">
        <v>1.9039413999999999</v>
      </c>
      <c r="V200" s="59">
        <v>0.58738369999999995</v>
      </c>
      <c r="W200" s="60"/>
      <c r="X200" s="89">
        <v>92544.9140625</v>
      </c>
      <c r="Y200" s="89">
        <v>94569.0703125</v>
      </c>
      <c r="Z200" s="89">
        <v>95540.796875</v>
      </c>
      <c r="AA200" s="39"/>
      <c r="AB200" s="60">
        <v>86.050277356354428</v>
      </c>
      <c r="AC200" s="39">
        <f t="shared" si="5"/>
        <v>82213.120699408712</v>
      </c>
      <c r="AD200" s="39"/>
      <c r="AE200" s="34">
        <v>9</v>
      </c>
      <c r="AF200" s="34" t="s">
        <v>20</v>
      </c>
    </row>
    <row r="201" spans="1:32" x14ac:dyDescent="0.2">
      <c r="A201" s="32">
        <v>704</v>
      </c>
      <c r="B201" s="32" t="s">
        <v>147</v>
      </c>
      <c r="C201" s="33" t="s">
        <v>315</v>
      </c>
      <c r="D201" s="33" t="s">
        <v>126</v>
      </c>
      <c r="E201" s="33" t="s">
        <v>41</v>
      </c>
      <c r="F201" s="33" t="s">
        <v>226</v>
      </c>
      <c r="G201" s="34" t="s">
        <v>149</v>
      </c>
      <c r="H201" s="91">
        <v>1.9334172829985619E-2</v>
      </c>
      <c r="I201" s="66">
        <v>7.0516494947331004E-2</v>
      </c>
      <c r="J201" s="30"/>
      <c r="K201" s="37"/>
      <c r="L201" s="59">
        <v>2.9952105000000002</v>
      </c>
      <c r="M201" s="37"/>
      <c r="N201" s="59">
        <v>11.872196000000001</v>
      </c>
      <c r="O201" s="59">
        <v>6.1498279</v>
      </c>
      <c r="P201" s="37"/>
      <c r="Q201" s="59">
        <v>16.330292</v>
      </c>
      <c r="R201" s="59">
        <v>14.609896000000001</v>
      </c>
      <c r="S201" s="59">
        <v>6.5535176000000002</v>
      </c>
      <c r="T201" s="59">
        <v>2.3859558000000001</v>
      </c>
      <c r="U201" s="59">
        <v>10.337769</v>
      </c>
      <c r="V201" s="59">
        <v>4.6749269</v>
      </c>
      <c r="W201" s="60"/>
      <c r="X201" s="29">
        <v>92544.914999999994</v>
      </c>
      <c r="Y201" s="89">
        <v>94569.0703125</v>
      </c>
      <c r="Z201" s="89">
        <v>95540.796875</v>
      </c>
      <c r="AA201" s="39"/>
      <c r="AB201" s="60">
        <v>13.94972264364432</v>
      </c>
      <c r="AC201" s="39">
        <f t="shared" si="5"/>
        <v>13327.676175590099</v>
      </c>
      <c r="AD201" s="39"/>
      <c r="AE201" s="34">
        <v>9</v>
      </c>
      <c r="AF201" s="34" t="s">
        <v>20</v>
      </c>
    </row>
    <row r="202" spans="1:32" x14ac:dyDescent="0.2">
      <c r="A202" s="1"/>
      <c r="B202" s="1"/>
      <c r="C202" s="1"/>
      <c r="D202" s="1"/>
      <c r="E202" s="1"/>
      <c r="F202" s="1"/>
      <c r="G202" s="1"/>
      <c r="H202" s="1"/>
    </row>
    <row r="203" spans="1:32" s="111" customFormat="1" ht="24" x14ac:dyDescent="0.3">
      <c r="A203" s="110" t="s">
        <v>309</v>
      </c>
      <c r="G203" s="112"/>
      <c r="H203" s="112"/>
      <c r="I203" s="112"/>
      <c r="J203" s="112"/>
      <c r="K203" s="112"/>
      <c r="L203" s="112"/>
      <c r="O203" s="113"/>
    </row>
    <row r="204" spans="1:32" s="114" customFormat="1" ht="25" customHeight="1" x14ac:dyDescent="0.25">
      <c r="A204" s="114" t="s">
        <v>311</v>
      </c>
      <c r="G204" s="115"/>
      <c r="H204" s="115"/>
      <c r="I204" s="115"/>
      <c r="J204" s="115"/>
      <c r="K204" s="115"/>
      <c r="L204" s="115"/>
    </row>
    <row r="205" spans="1:32" s="114" customFormat="1" ht="25" customHeight="1" x14ac:dyDescent="0.25">
      <c r="G205" s="115"/>
      <c r="H205" s="115"/>
      <c r="I205" s="115"/>
      <c r="J205" s="115"/>
      <c r="K205" s="115"/>
      <c r="L205" s="115"/>
    </row>
  </sheetData>
  <autoFilter ref="A9:AF9" xr:uid="{00000000-0009-0000-0000-000001000000}">
    <sortState xmlns:xlrd2="http://schemas.microsoft.com/office/spreadsheetml/2017/richdata2" ref="A10:AF201">
      <sortCondition ref="C9:C201"/>
    </sortState>
  </autoFilter>
  <sortState xmlns:xlrd2="http://schemas.microsoft.com/office/spreadsheetml/2017/richdata2" ref="A10:AF201">
    <sortCondition ref="C10:C201"/>
  </sortState>
  <mergeCells count="24">
    <mergeCell ref="I5:I7"/>
    <mergeCell ref="AE6:AE8"/>
    <mergeCell ref="X5:Z5"/>
    <mergeCell ref="X6:X7"/>
    <mergeCell ref="Y6:Y7"/>
    <mergeCell ref="Z6:Z7"/>
    <mergeCell ref="AB6:AB7"/>
    <mergeCell ref="AB5:AD5"/>
    <mergeCell ref="AF6:AF8"/>
    <mergeCell ref="AE5:AF5"/>
    <mergeCell ref="A5:A8"/>
    <mergeCell ref="B5:B8"/>
    <mergeCell ref="C5:C8"/>
    <mergeCell ref="D5:D8"/>
    <mergeCell ref="E5:F6"/>
    <mergeCell ref="E7:E8"/>
    <mergeCell ref="F7:F8"/>
    <mergeCell ref="Q6:V6"/>
    <mergeCell ref="N6:O6"/>
    <mergeCell ref="K6:L6"/>
    <mergeCell ref="K5:V5"/>
    <mergeCell ref="G5:G8"/>
    <mergeCell ref="AC6:AC7"/>
    <mergeCell ref="H5:H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224"/>
  <sheetViews>
    <sheetView showGridLines="0" zoomScale="80" zoomScaleNormal="80" workbookViewId="0"/>
  </sheetViews>
  <sheetFormatPr baseColWidth="10" defaultColWidth="8.83203125" defaultRowHeight="15" x14ac:dyDescent="0.2"/>
  <cols>
    <col min="1" max="1" width="10.33203125" customWidth="1"/>
    <col min="2" max="2" width="10" customWidth="1"/>
    <col min="3" max="3" width="25.6640625" customWidth="1"/>
    <col min="4" max="4" width="30.6640625" customWidth="1"/>
    <col min="5" max="6" width="13.33203125" customWidth="1"/>
    <col min="7" max="7" width="30.6640625" customWidth="1"/>
    <col min="8" max="9" width="13.33203125" customWidth="1"/>
    <col min="10" max="10" width="2.5" customWidth="1"/>
    <col min="11" max="13" width="12.6640625" customWidth="1"/>
    <col min="14" max="14" width="1.6640625" customWidth="1"/>
    <col min="15" max="16" width="12.6640625" customWidth="1"/>
    <col min="17" max="17" width="1.5" customWidth="1"/>
    <col min="18" max="18" width="12.6640625" customWidth="1"/>
    <col min="19" max="19" width="15.5" customWidth="1"/>
    <col min="20" max="20" width="2.6640625" customWidth="1"/>
    <col min="21" max="21" width="12.6640625" customWidth="1"/>
    <col min="22" max="22" width="14" customWidth="1"/>
    <col min="23" max="26" width="12.6640625" customWidth="1"/>
    <col min="27" max="27" width="1.83203125" customWidth="1"/>
    <col min="28" max="28" width="12.6640625" customWidth="1"/>
    <col min="29" max="29" width="13.6640625" customWidth="1"/>
    <col min="30" max="30" width="14.1640625" customWidth="1"/>
    <col min="31" max="31" width="1.5" customWidth="1"/>
    <col min="32" max="32" width="15.1640625" customWidth="1"/>
    <col min="33" max="33" width="14.5" customWidth="1"/>
    <col min="34" max="34" width="1.83203125" customWidth="1"/>
    <col min="35" max="36" width="12.6640625" customWidth="1"/>
  </cols>
  <sheetData>
    <row r="1" spans="1:41" s="3" customFormat="1" ht="21" customHeight="1" x14ac:dyDescent="0.2">
      <c r="A1" s="2" t="s">
        <v>94</v>
      </c>
      <c r="B1" s="4"/>
      <c r="C1" s="4"/>
      <c r="D1" s="4"/>
    </row>
    <row r="2" spans="1:41" s="3" customFormat="1" ht="21" customHeight="1" x14ac:dyDescent="0.2">
      <c r="A2" s="3" t="s">
        <v>81</v>
      </c>
    </row>
    <row r="3" spans="1:41" s="3" customFormat="1" ht="21" customHeight="1" x14ac:dyDescent="0.2">
      <c r="A3" s="3" t="str">
        <f>'8.1 MPI Ethnicity'!A3</f>
        <v xml:space="preserve">Citation:  </v>
      </c>
      <c r="B3" s="3" t="s">
        <v>317</v>
      </c>
    </row>
    <row r="4" spans="1:41" s="1" customFormat="1" x14ac:dyDescent="0.2">
      <c r="AB4" s="27"/>
      <c r="AC4" s="27"/>
      <c r="AD4" s="27"/>
      <c r="AE4" s="27"/>
      <c r="AF4" s="27"/>
      <c r="AG4" s="27"/>
      <c r="AH4" s="27"/>
    </row>
    <row r="5" spans="1:41" s="1" customFormat="1" ht="30" customHeight="1" x14ac:dyDescent="0.2">
      <c r="A5" s="123" t="s">
        <v>0</v>
      </c>
      <c r="B5" s="123" t="s">
        <v>1</v>
      </c>
      <c r="C5" s="126" t="s">
        <v>2</v>
      </c>
      <c r="D5" s="126" t="s">
        <v>3</v>
      </c>
      <c r="E5" s="126" t="s">
        <v>4</v>
      </c>
      <c r="F5" s="126"/>
      <c r="G5" s="121" t="s">
        <v>59</v>
      </c>
      <c r="H5" s="121" t="s">
        <v>53</v>
      </c>
      <c r="I5" s="121" t="s">
        <v>151</v>
      </c>
      <c r="J5" s="26"/>
      <c r="K5" s="121" t="s">
        <v>31</v>
      </c>
      <c r="L5" s="121"/>
      <c r="M5" s="121"/>
      <c r="N5" s="18"/>
      <c r="O5" s="130" t="s">
        <v>30</v>
      </c>
      <c r="P5" s="130"/>
      <c r="Q5" s="130"/>
      <c r="R5" s="130"/>
      <c r="S5" s="130"/>
      <c r="T5" s="130"/>
      <c r="U5" s="130"/>
      <c r="V5" s="130"/>
      <c r="W5" s="130"/>
      <c r="X5" s="130"/>
      <c r="Y5" s="130"/>
      <c r="Z5" s="130"/>
      <c r="AA5" s="7"/>
      <c r="AB5" s="128" t="s">
        <v>54</v>
      </c>
      <c r="AC5" s="128"/>
      <c r="AD5" s="128"/>
      <c r="AE5" s="10"/>
      <c r="AF5" s="131" t="s">
        <v>284</v>
      </c>
      <c r="AG5" s="131"/>
      <c r="AH5" s="131"/>
      <c r="AI5" s="131" t="s">
        <v>56</v>
      </c>
      <c r="AJ5" s="131"/>
    </row>
    <row r="6" spans="1:41" s="1" customFormat="1" ht="30" customHeight="1" x14ac:dyDescent="0.2">
      <c r="A6" s="124"/>
      <c r="B6" s="124"/>
      <c r="C6" s="127"/>
      <c r="D6" s="127"/>
      <c r="E6" s="128"/>
      <c r="F6" s="128"/>
      <c r="G6" s="129"/>
      <c r="H6" s="129"/>
      <c r="I6" s="129"/>
      <c r="J6" s="25"/>
      <c r="K6" s="122"/>
      <c r="L6" s="122"/>
      <c r="M6" s="122"/>
      <c r="N6" s="20"/>
      <c r="O6" s="131" t="s">
        <v>17</v>
      </c>
      <c r="P6" s="131"/>
      <c r="Q6" s="23"/>
      <c r="R6" s="131" t="s">
        <v>18</v>
      </c>
      <c r="S6" s="131"/>
      <c r="T6" s="23"/>
      <c r="U6" s="131" t="s">
        <v>19</v>
      </c>
      <c r="V6" s="131"/>
      <c r="W6" s="131"/>
      <c r="X6" s="131"/>
      <c r="Y6" s="131"/>
      <c r="Z6" s="131"/>
      <c r="AA6" s="10"/>
      <c r="AB6" s="121" t="s">
        <v>10</v>
      </c>
      <c r="AC6" s="121" t="s">
        <v>11</v>
      </c>
      <c r="AD6" s="121" t="s">
        <v>280</v>
      </c>
      <c r="AE6" s="10"/>
      <c r="AF6" s="132" t="s">
        <v>65</v>
      </c>
      <c r="AG6" s="132" t="s">
        <v>66</v>
      </c>
      <c r="AH6" s="10"/>
      <c r="AI6" s="129" t="s">
        <v>52</v>
      </c>
      <c r="AJ6" s="129" t="s">
        <v>12</v>
      </c>
    </row>
    <row r="7" spans="1:41" s="1" customFormat="1" ht="30" customHeight="1" x14ac:dyDescent="0.2">
      <c r="A7" s="124"/>
      <c r="B7" s="124"/>
      <c r="C7" s="127"/>
      <c r="D7" s="127"/>
      <c r="E7" s="127" t="s">
        <v>5</v>
      </c>
      <c r="F7" s="127" t="s">
        <v>6</v>
      </c>
      <c r="G7" s="129"/>
      <c r="H7" s="122"/>
      <c r="I7" s="122"/>
      <c r="J7" s="25"/>
      <c r="K7" s="19" t="s">
        <v>32</v>
      </c>
      <c r="L7" s="19" t="s">
        <v>18</v>
      </c>
      <c r="M7" s="19" t="s">
        <v>19</v>
      </c>
      <c r="N7" s="20"/>
      <c r="O7" s="19" t="s">
        <v>20</v>
      </c>
      <c r="P7" s="19" t="s">
        <v>21</v>
      </c>
      <c r="Q7" s="22"/>
      <c r="R7" s="19" t="s">
        <v>22</v>
      </c>
      <c r="S7" s="19" t="s">
        <v>23</v>
      </c>
      <c r="T7" s="22"/>
      <c r="U7" s="14" t="s">
        <v>29</v>
      </c>
      <c r="V7" s="14" t="s">
        <v>24</v>
      </c>
      <c r="W7" s="14" t="s">
        <v>25</v>
      </c>
      <c r="X7" s="14" t="s">
        <v>26</v>
      </c>
      <c r="Y7" s="14" t="s">
        <v>27</v>
      </c>
      <c r="Z7" s="14" t="s">
        <v>28</v>
      </c>
      <c r="AA7" s="10"/>
      <c r="AB7" s="122"/>
      <c r="AC7" s="122"/>
      <c r="AD7" s="122"/>
      <c r="AE7" s="10"/>
      <c r="AF7" s="122"/>
      <c r="AG7" s="122"/>
      <c r="AH7" s="10"/>
      <c r="AI7" s="129"/>
      <c r="AJ7" s="129"/>
    </row>
    <row r="8" spans="1:41" s="1" customFormat="1" ht="30" customHeight="1" x14ac:dyDescent="0.2">
      <c r="A8" s="125"/>
      <c r="B8" s="125"/>
      <c r="C8" s="128"/>
      <c r="D8" s="128"/>
      <c r="E8" s="128"/>
      <c r="F8" s="128"/>
      <c r="G8" s="122"/>
      <c r="H8" s="15" t="s">
        <v>34</v>
      </c>
      <c r="I8" s="15" t="s">
        <v>34</v>
      </c>
      <c r="J8" s="15"/>
      <c r="K8" s="15" t="s">
        <v>33</v>
      </c>
      <c r="L8" s="15" t="s">
        <v>33</v>
      </c>
      <c r="M8" s="15" t="s">
        <v>33</v>
      </c>
      <c r="N8" s="15"/>
      <c r="O8" s="15" t="s">
        <v>33</v>
      </c>
      <c r="P8" s="15" t="s">
        <v>33</v>
      </c>
      <c r="Q8" s="15"/>
      <c r="R8" s="15" t="s">
        <v>33</v>
      </c>
      <c r="S8" s="15" t="s">
        <v>33</v>
      </c>
      <c r="T8" s="15"/>
      <c r="U8" s="15" t="s">
        <v>33</v>
      </c>
      <c r="V8" s="15" t="s">
        <v>33</v>
      </c>
      <c r="W8" s="15" t="s">
        <v>33</v>
      </c>
      <c r="X8" s="15" t="s">
        <v>33</v>
      </c>
      <c r="Y8" s="15" t="s">
        <v>33</v>
      </c>
      <c r="Z8" s="15" t="s">
        <v>33</v>
      </c>
      <c r="AA8" s="11"/>
      <c r="AB8" s="16" t="s">
        <v>15</v>
      </c>
      <c r="AC8" s="16" t="s">
        <v>15</v>
      </c>
      <c r="AD8" s="16" t="s">
        <v>15</v>
      </c>
      <c r="AE8" s="16"/>
      <c r="AF8" s="15" t="s">
        <v>13</v>
      </c>
      <c r="AG8" s="16" t="s">
        <v>15</v>
      </c>
      <c r="AH8" s="11"/>
      <c r="AI8" s="122"/>
      <c r="AJ8" s="122"/>
    </row>
    <row r="9" spans="1:41" s="1" customFormat="1" x14ac:dyDescent="0.2">
      <c r="G9" s="5"/>
      <c r="H9" s="5"/>
      <c r="I9" s="5"/>
      <c r="J9" s="5"/>
      <c r="AB9" s="5"/>
      <c r="AC9" s="5"/>
      <c r="AD9" s="5"/>
      <c r="AE9" s="5"/>
      <c r="AF9" s="5"/>
      <c r="AG9" s="5"/>
      <c r="AH9" s="5"/>
    </row>
    <row r="10" spans="1:41" s="40" customFormat="1" x14ac:dyDescent="0.2">
      <c r="A10" s="32">
        <v>84</v>
      </c>
      <c r="B10" s="32" t="s">
        <v>43</v>
      </c>
      <c r="C10" s="34" t="s">
        <v>44</v>
      </c>
      <c r="D10" s="34" t="s">
        <v>42</v>
      </c>
      <c r="E10" s="34" t="s">
        <v>41</v>
      </c>
      <c r="F10" s="34" t="s">
        <v>40</v>
      </c>
      <c r="G10" s="34" t="s">
        <v>60</v>
      </c>
      <c r="H10" s="91">
        <v>1.710883155465126E-2</v>
      </c>
      <c r="I10" s="35">
        <v>3.7676673767136162E-3</v>
      </c>
      <c r="J10" s="58"/>
      <c r="K10" s="37">
        <f t="shared" ref="K10:K41" si="0">O10+P10</f>
        <v>39.244059</v>
      </c>
      <c r="L10" s="37">
        <f t="shared" ref="L10:L41" si="1">R10+S10</f>
        <v>40.424383200000001</v>
      </c>
      <c r="M10" s="37">
        <f t="shared" ref="M10:M41" si="2">U10+V10+W10+X10+Y10+Z10</f>
        <v>20.331557589999999</v>
      </c>
      <c r="N10" s="37"/>
      <c r="O10" s="59">
        <v>39.244059</v>
      </c>
      <c r="P10" s="59">
        <v>0</v>
      </c>
      <c r="Q10" s="37"/>
      <c r="R10" s="59">
        <v>8.9098082000000005</v>
      </c>
      <c r="S10" s="59">
        <v>31.514575000000001</v>
      </c>
      <c r="T10" s="37"/>
      <c r="U10" s="59">
        <v>1.8461329</v>
      </c>
      <c r="V10" s="59">
        <v>4.8160689999999997</v>
      </c>
      <c r="W10" s="59">
        <v>1.8461329</v>
      </c>
      <c r="X10" s="59">
        <v>5.5464305999999999</v>
      </c>
      <c r="Y10" s="59">
        <v>0.73036159</v>
      </c>
      <c r="Z10" s="59">
        <v>5.5464305999999999</v>
      </c>
      <c r="AA10" s="60"/>
      <c r="AB10" s="39">
        <v>366.95400000000001</v>
      </c>
      <c r="AC10" s="39">
        <v>366.95400000000001</v>
      </c>
      <c r="AD10" s="89">
        <v>374.68099975585938</v>
      </c>
      <c r="AE10" s="39"/>
      <c r="AF10" s="61">
        <v>22.916001411886199</v>
      </c>
      <c r="AG10" s="39">
        <f t="shared" ref="AG10:AG41" si="3">AD10*(AF10/100)</f>
        <v>85.861903194122064</v>
      </c>
      <c r="AH10" s="34"/>
      <c r="AI10" s="34">
        <v>10</v>
      </c>
      <c r="AJ10" s="34"/>
      <c r="AK10" s="34"/>
      <c r="AL10" s="34"/>
      <c r="AM10" s="34"/>
      <c r="AN10" s="34"/>
      <c r="AO10" s="34"/>
    </row>
    <row r="11" spans="1:41" s="40" customFormat="1" x14ac:dyDescent="0.2">
      <c r="A11" s="32">
        <v>84</v>
      </c>
      <c r="B11" s="32" t="s">
        <v>43</v>
      </c>
      <c r="C11" s="34" t="s">
        <v>44</v>
      </c>
      <c r="D11" s="34" t="s">
        <v>42</v>
      </c>
      <c r="E11" s="34" t="s">
        <v>41</v>
      </c>
      <c r="F11" s="34" t="s">
        <v>40</v>
      </c>
      <c r="G11" s="34" t="s">
        <v>61</v>
      </c>
      <c r="H11" s="91">
        <v>1.710883155465126E-2</v>
      </c>
      <c r="I11" s="35">
        <v>7.8921510646844814E-2</v>
      </c>
      <c r="J11" s="58"/>
      <c r="K11" s="37">
        <f t="shared" si="0"/>
        <v>36.614305099999996</v>
      </c>
      <c r="L11" s="37">
        <f t="shared" si="1"/>
        <v>16.4332961</v>
      </c>
      <c r="M11" s="37">
        <f t="shared" si="2"/>
        <v>46.952398299999999</v>
      </c>
      <c r="N11" s="37"/>
      <c r="O11" s="59">
        <v>33.639291999999998</v>
      </c>
      <c r="P11" s="59">
        <v>2.9750131</v>
      </c>
      <c r="Q11" s="37"/>
      <c r="R11" s="59">
        <v>5.2495510999999997</v>
      </c>
      <c r="S11" s="59">
        <v>11.183745</v>
      </c>
      <c r="T11" s="37"/>
      <c r="U11" s="59">
        <v>12.307053</v>
      </c>
      <c r="V11" s="59">
        <v>5.5636127000000002</v>
      </c>
      <c r="W11" s="59">
        <v>2.4333630999999998</v>
      </c>
      <c r="X11" s="59">
        <v>10.220243</v>
      </c>
      <c r="Y11" s="59">
        <v>11.660155</v>
      </c>
      <c r="Z11" s="59">
        <v>4.7679714999999998</v>
      </c>
      <c r="AA11" s="60"/>
      <c r="AB11" s="39">
        <v>366.95400000000001</v>
      </c>
      <c r="AC11" s="39">
        <v>366.95400000000001</v>
      </c>
      <c r="AD11" s="89">
        <v>374.68099975585938</v>
      </c>
      <c r="AE11" s="39"/>
      <c r="AF11" s="60">
        <v>11.76672339245248</v>
      </c>
      <c r="AG11" s="39">
        <f t="shared" si="3"/>
        <v>44.087676845347524</v>
      </c>
      <c r="AH11" s="34"/>
      <c r="AI11" s="34">
        <v>10</v>
      </c>
      <c r="AJ11" s="34"/>
      <c r="AK11" s="34"/>
      <c r="AL11" s="34"/>
      <c r="AM11" s="34"/>
      <c r="AN11" s="34"/>
      <c r="AO11" s="34"/>
    </row>
    <row r="12" spans="1:41" s="40" customFormat="1" x14ac:dyDescent="0.2">
      <c r="A12" s="32">
        <v>84</v>
      </c>
      <c r="B12" s="32" t="s">
        <v>43</v>
      </c>
      <c r="C12" s="34" t="s">
        <v>44</v>
      </c>
      <c r="D12" s="34" t="s">
        <v>42</v>
      </c>
      <c r="E12" s="34" t="s">
        <v>41</v>
      </c>
      <c r="F12" s="34" t="s">
        <v>40</v>
      </c>
      <c r="G12" s="34" t="s">
        <v>62</v>
      </c>
      <c r="H12" s="91">
        <v>1.710883155465126E-2</v>
      </c>
      <c r="I12" s="35">
        <v>1.0510609447176897E-2</v>
      </c>
      <c r="J12" s="58"/>
      <c r="K12" s="37">
        <f t="shared" si="0"/>
        <v>38.3119242</v>
      </c>
      <c r="L12" s="37">
        <f t="shared" si="1"/>
        <v>30.607875</v>
      </c>
      <c r="M12" s="37">
        <f t="shared" si="2"/>
        <v>31.080202</v>
      </c>
      <c r="N12" s="37"/>
      <c r="O12" s="59">
        <v>35.515265999999997</v>
      </c>
      <c r="P12" s="59">
        <v>2.7966582</v>
      </c>
      <c r="Q12" s="37"/>
      <c r="R12" s="59">
        <v>12.205684</v>
      </c>
      <c r="S12" s="59">
        <v>18.402190999999998</v>
      </c>
      <c r="T12" s="37"/>
      <c r="U12" s="59">
        <v>8.0314864999999998</v>
      </c>
      <c r="V12" s="59">
        <v>3.3362609999999999</v>
      </c>
      <c r="W12" s="59">
        <v>3.7031375999999998</v>
      </c>
      <c r="X12" s="59">
        <v>6.2053209000000003</v>
      </c>
      <c r="Y12" s="59">
        <v>7.649972</v>
      </c>
      <c r="Z12" s="59">
        <v>2.1540240000000002</v>
      </c>
      <c r="AA12" s="60"/>
      <c r="AB12" s="39">
        <v>366.95400000000001</v>
      </c>
      <c r="AC12" s="39">
        <v>366.95400000000001</v>
      </c>
      <c r="AD12" s="89">
        <v>374.68099975585938</v>
      </c>
      <c r="AE12" s="39"/>
      <c r="AF12" s="60">
        <v>50.962070136155354</v>
      </c>
      <c r="AG12" s="39">
        <f t="shared" si="3"/>
        <v>190.94519388242915</v>
      </c>
      <c r="AH12" s="34"/>
      <c r="AI12" s="34">
        <v>10</v>
      </c>
      <c r="AJ12" s="34"/>
      <c r="AK12" s="34"/>
      <c r="AL12" s="34"/>
      <c r="AM12" s="34"/>
      <c r="AN12" s="34"/>
      <c r="AO12" s="34"/>
    </row>
    <row r="13" spans="1:41" s="40" customFormat="1" x14ac:dyDescent="0.2">
      <c r="A13" s="32">
        <v>84</v>
      </c>
      <c r="B13" s="32" t="s">
        <v>43</v>
      </c>
      <c r="C13" s="34" t="s">
        <v>44</v>
      </c>
      <c r="D13" s="34" t="s">
        <v>42</v>
      </c>
      <c r="E13" s="34" t="s">
        <v>41</v>
      </c>
      <c r="F13" s="34" t="s">
        <v>40</v>
      </c>
      <c r="G13" s="34" t="s">
        <v>63</v>
      </c>
      <c r="H13" s="91">
        <v>1.710883155465126E-2</v>
      </c>
      <c r="I13" s="35">
        <v>3.8873081818357517E-3</v>
      </c>
      <c r="J13" s="58"/>
      <c r="K13" s="37">
        <f t="shared" si="0"/>
        <v>37.5</v>
      </c>
      <c r="L13" s="37">
        <f t="shared" si="1"/>
        <v>0</v>
      </c>
      <c r="M13" s="37">
        <f t="shared" si="2"/>
        <v>62.5</v>
      </c>
      <c r="N13" s="37"/>
      <c r="O13" s="59">
        <v>37.5</v>
      </c>
      <c r="P13" s="59">
        <v>0</v>
      </c>
      <c r="Q13" s="37"/>
      <c r="R13" s="59">
        <v>0</v>
      </c>
      <c r="S13" s="59">
        <v>0</v>
      </c>
      <c r="T13" s="37"/>
      <c r="U13" s="59">
        <v>12.5</v>
      </c>
      <c r="V13" s="59">
        <v>12.5</v>
      </c>
      <c r="W13" s="59">
        <v>0</v>
      </c>
      <c r="X13" s="59">
        <v>12.5</v>
      </c>
      <c r="Y13" s="59">
        <v>12.5</v>
      </c>
      <c r="Z13" s="59">
        <v>12.5</v>
      </c>
      <c r="AA13" s="60"/>
      <c r="AB13" s="39">
        <v>366.95400000000001</v>
      </c>
      <c r="AC13" s="39">
        <v>366.95400000000001</v>
      </c>
      <c r="AD13" s="89">
        <v>374.68099975585938</v>
      </c>
      <c r="AE13" s="39"/>
      <c r="AF13" s="60">
        <v>5.2514309663654144</v>
      </c>
      <c r="AG13" s="39">
        <f t="shared" si="3"/>
        <v>19.676114046266722</v>
      </c>
      <c r="AH13" s="34"/>
      <c r="AI13" s="34">
        <v>10</v>
      </c>
      <c r="AJ13" s="34"/>
      <c r="AK13" s="34"/>
      <c r="AL13" s="34"/>
      <c r="AM13" s="34"/>
      <c r="AN13" s="34"/>
      <c r="AO13" s="34"/>
    </row>
    <row r="14" spans="1:41" s="40" customFormat="1" x14ac:dyDescent="0.2">
      <c r="A14" s="32">
        <v>84</v>
      </c>
      <c r="B14" s="32" t="s">
        <v>43</v>
      </c>
      <c r="C14" s="34" t="s">
        <v>44</v>
      </c>
      <c r="D14" s="34" t="s">
        <v>42</v>
      </c>
      <c r="E14" s="34" t="s">
        <v>41</v>
      </c>
      <c r="F14" s="34" t="s">
        <v>40</v>
      </c>
      <c r="G14" s="34" t="s">
        <v>64</v>
      </c>
      <c r="H14" s="91">
        <v>1.710883155465126E-2</v>
      </c>
      <c r="I14" s="35">
        <v>1.7722831364840479E-2</v>
      </c>
      <c r="J14" s="58"/>
      <c r="K14" s="37">
        <f t="shared" si="0"/>
        <v>45.958458199999995</v>
      </c>
      <c r="L14" s="37">
        <f t="shared" si="1"/>
        <v>22.946342999999999</v>
      </c>
      <c r="M14" s="37">
        <f t="shared" si="2"/>
        <v>31.095198800000002</v>
      </c>
      <c r="N14" s="37"/>
      <c r="O14" s="59">
        <v>40.491993999999998</v>
      </c>
      <c r="P14" s="59">
        <v>5.4664641999999999</v>
      </c>
      <c r="Q14" s="37"/>
      <c r="R14" s="59">
        <v>0</v>
      </c>
      <c r="S14" s="59">
        <v>22.946342999999999</v>
      </c>
      <c r="T14" s="37"/>
      <c r="U14" s="59">
        <v>10.224703</v>
      </c>
      <c r="V14" s="59">
        <v>2.3729135000000001</v>
      </c>
      <c r="W14" s="59">
        <v>0</v>
      </c>
      <c r="X14" s="59">
        <v>7.1215259</v>
      </c>
      <c r="Y14" s="59">
        <v>8.0634934000000005</v>
      </c>
      <c r="Z14" s="59">
        <v>3.3125629999999999</v>
      </c>
      <c r="AA14" s="60"/>
      <c r="AB14" s="39">
        <v>366.95400000000001</v>
      </c>
      <c r="AC14" s="39">
        <v>366.95400000000001</v>
      </c>
      <c r="AD14" s="89">
        <v>374.68099975585938</v>
      </c>
      <c r="AE14" s="39"/>
      <c r="AF14" s="60">
        <v>9.1037740931397</v>
      </c>
      <c r="AG14" s="39">
        <f t="shared" si="3"/>
        <v>34.110111787690748</v>
      </c>
      <c r="AH14" s="34"/>
      <c r="AI14" s="34">
        <v>10</v>
      </c>
      <c r="AJ14" s="34"/>
      <c r="AK14" s="34"/>
      <c r="AL14" s="34"/>
      <c r="AM14" s="34"/>
      <c r="AN14" s="34"/>
      <c r="AO14" s="34"/>
    </row>
    <row r="15" spans="1:41" s="40" customFormat="1" x14ac:dyDescent="0.2">
      <c r="A15" s="32">
        <v>140</v>
      </c>
      <c r="B15" s="32" t="s">
        <v>50</v>
      </c>
      <c r="C15" s="34" t="s">
        <v>51</v>
      </c>
      <c r="D15" s="34" t="s">
        <v>46</v>
      </c>
      <c r="E15" s="34" t="s">
        <v>41</v>
      </c>
      <c r="F15" s="34" t="s">
        <v>47</v>
      </c>
      <c r="G15" s="41" t="s">
        <v>68</v>
      </c>
      <c r="H15" s="91">
        <v>0.46486374735832214</v>
      </c>
      <c r="I15" s="62">
        <v>0.52313831355508755</v>
      </c>
      <c r="J15" s="58"/>
      <c r="K15" s="37">
        <f t="shared" si="0"/>
        <v>24.282802</v>
      </c>
      <c r="L15" s="37">
        <f t="shared" si="1"/>
        <v>35.102036999999996</v>
      </c>
      <c r="M15" s="37">
        <f t="shared" si="2"/>
        <v>40.615161800000003</v>
      </c>
      <c r="N15" s="37"/>
      <c r="O15" s="59">
        <v>11.922438</v>
      </c>
      <c r="P15" s="59">
        <v>12.360364000000001</v>
      </c>
      <c r="Q15" s="37"/>
      <c r="R15" s="59">
        <v>19.452496</v>
      </c>
      <c r="S15" s="59">
        <v>15.649540999999999</v>
      </c>
      <c r="T15" s="37"/>
      <c r="U15" s="59">
        <v>8.9703392999999991</v>
      </c>
      <c r="V15" s="59">
        <v>5.9624901000000001</v>
      </c>
      <c r="W15" s="59">
        <v>6.5649826999999998</v>
      </c>
      <c r="X15" s="59">
        <v>8.5440343999999993</v>
      </c>
      <c r="Y15" s="59">
        <v>6.9122941000000004</v>
      </c>
      <c r="Z15" s="59">
        <v>3.6610212</v>
      </c>
      <c r="AA15" s="60"/>
      <c r="AB15" s="39">
        <v>4448.5249999999996</v>
      </c>
      <c r="AC15" s="39">
        <v>4594.6210000000001</v>
      </c>
      <c r="AD15" s="89">
        <v>4659.080078125</v>
      </c>
      <c r="AE15" s="39"/>
      <c r="AF15" s="63">
        <v>4.4870716245315103</v>
      </c>
      <c r="AG15" s="39">
        <f t="shared" si="3"/>
        <v>209.0562601497474</v>
      </c>
      <c r="AH15" s="39"/>
      <c r="AI15" s="34">
        <v>10</v>
      </c>
      <c r="AJ15" s="34"/>
      <c r="AK15" s="34"/>
      <c r="AL15" s="34"/>
      <c r="AM15" s="34"/>
      <c r="AN15" s="34"/>
      <c r="AO15" s="34"/>
    </row>
    <row r="16" spans="1:41" s="40" customFormat="1" x14ac:dyDescent="0.2">
      <c r="A16" s="32">
        <v>140</v>
      </c>
      <c r="B16" s="32" t="s">
        <v>50</v>
      </c>
      <c r="C16" s="34" t="s">
        <v>51</v>
      </c>
      <c r="D16" s="34" t="s">
        <v>46</v>
      </c>
      <c r="E16" s="34" t="s">
        <v>41</v>
      </c>
      <c r="F16" s="34" t="s">
        <v>47</v>
      </c>
      <c r="G16" s="41" t="s">
        <v>69</v>
      </c>
      <c r="H16" s="91">
        <v>0.46486374735832214</v>
      </c>
      <c r="I16" s="62">
        <v>0.49841829272891858</v>
      </c>
      <c r="J16" s="58"/>
      <c r="K16" s="37">
        <f t="shared" si="0"/>
        <v>30.833637</v>
      </c>
      <c r="L16" s="37">
        <f t="shared" si="1"/>
        <v>22.3475854</v>
      </c>
      <c r="M16" s="37">
        <f t="shared" si="2"/>
        <v>46.818778100000003</v>
      </c>
      <c r="N16" s="37"/>
      <c r="O16" s="59">
        <v>13.548425999999999</v>
      </c>
      <c r="P16" s="59">
        <v>17.285211</v>
      </c>
      <c r="Q16" s="37"/>
      <c r="R16" s="59">
        <v>12.792833</v>
      </c>
      <c r="S16" s="59">
        <v>9.5547523999999999</v>
      </c>
      <c r="T16" s="37"/>
      <c r="U16" s="59">
        <v>9.4168152999999997</v>
      </c>
      <c r="V16" s="59">
        <v>8.9196215999999993</v>
      </c>
      <c r="W16" s="59">
        <v>5.708215</v>
      </c>
      <c r="X16" s="59">
        <v>9.2554023999999995</v>
      </c>
      <c r="Y16" s="59">
        <v>9.2336869999999998</v>
      </c>
      <c r="Z16" s="59">
        <v>4.2850368000000003</v>
      </c>
      <c r="AA16" s="60"/>
      <c r="AB16" s="39">
        <v>4448.5249999999996</v>
      </c>
      <c r="AC16" s="39">
        <v>4594.6210000000001</v>
      </c>
      <c r="AD16" s="89">
        <v>4659.080078125</v>
      </c>
      <c r="AE16" s="39"/>
      <c r="AF16" s="63">
        <v>6.5561771685472907</v>
      </c>
      <c r="AG16" s="39">
        <f t="shared" si="3"/>
        <v>305.45754434636649</v>
      </c>
      <c r="AH16" s="39"/>
      <c r="AI16" s="34">
        <v>10</v>
      </c>
      <c r="AJ16" s="34"/>
      <c r="AK16" s="34"/>
      <c r="AL16" s="34"/>
      <c r="AM16" s="34"/>
      <c r="AN16" s="34"/>
      <c r="AO16" s="34"/>
    </row>
    <row r="17" spans="1:41" s="40" customFormat="1" x14ac:dyDescent="0.2">
      <c r="A17" s="32">
        <v>140</v>
      </c>
      <c r="B17" s="32" t="s">
        <v>50</v>
      </c>
      <c r="C17" s="34" t="s">
        <v>51</v>
      </c>
      <c r="D17" s="34" t="s">
        <v>46</v>
      </c>
      <c r="E17" s="34" t="s">
        <v>41</v>
      </c>
      <c r="F17" s="34" t="s">
        <v>47</v>
      </c>
      <c r="G17" s="41" t="s">
        <v>70</v>
      </c>
      <c r="H17" s="91">
        <v>0.46486374735832214</v>
      </c>
      <c r="I17" s="62">
        <v>0.49497320335443451</v>
      </c>
      <c r="J17" s="58"/>
      <c r="K17" s="37">
        <f t="shared" si="0"/>
        <v>27.095249000000003</v>
      </c>
      <c r="L17" s="37">
        <f t="shared" si="1"/>
        <v>25.254147500000002</v>
      </c>
      <c r="M17" s="37">
        <f t="shared" si="2"/>
        <v>47.650603400000001</v>
      </c>
      <c r="N17" s="37"/>
      <c r="O17" s="59">
        <v>12.665718</v>
      </c>
      <c r="P17" s="59">
        <v>14.429531000000001</v>
      </c>
      <c r="Q17" s="37"/>
      <c r="R17" s="59">
        <v>16.367205999999999</v>
      </c>
      <c r="S17" s="59">
        <v>8.8869415000000007</v>
      </c>
      <c r="T17" s="37"/>
      <c r="U17" s="59">
        <v>9.4470091000000007</v>
      </c>
      <c r="V17" s="59">
        <v>8.7554081999999998</v>
      </c>
      <c r="W17" s="59">
        <v>5.0276106</v>
      </c>
      <c r="X17" s="59">
        <v>9.4497741000000008</v>
      </c>
      <c r="Y17" s="59">
        <v>8.7920873000000004</v>
      </c>
      <c r="Z17" s="59">
        <v>6.1787140999999997</v>
      </c>
      <c r="AA17" s="60"/>
      <c r="AB17" s="39">
        <v>4448.5249999999996</v>
      </c>
      <c r="AC17" s="39">
        <v>4594.6210000000001</v>
      </c>
      <c r="AD17" s="89">
        <v>4659.080078125</v>
      </c>
      <c r="AE17" s="39"/>
      <c r="AF17" s="63">
        <v>6.1977864901231596</v>
      </c>
      <c r="AG17" s="39">
        <f t="shared" si="3"/>
        <v>288.75983564605082</v>
      </c>
      <c r="AH17" s="39"/>
      <c r="AI17" s="34">
        <v>10</v>
      </c>
      <c r="AJ17" s="34"/>
      <c r="AK17" s="34"/>
      <c r="AL17" s="34"/>
      <c r="AM17" s="34"/>
      <c r="AN17" s="34"/>
      <c r="AO17" s="34"/>
    </row>
    <row r="18" spans="1:41" s="40" customFormat="1" x14ac:dyDescent="0.2">
      <c r="A18" s="32">
        <v>140</v>
      </c>
      <c r="B18" s="32" t="s">
        <v>50</v>
      </c>
      <c r="C18" s="34" t="s">
        <v>51</v>
      </c>
      <c r="D18" s="34" t="s">
        <v>46</v>
      </c>
      <c r="E18" s="34" t="s">
        <v>41</v>
      </c>
      <c r="F18" s="34" t="s">
        <v>47</v>
      </c>
      <c r="G18" s="41" t="s">
        <v>71</v>
      </c>
      <c r="H18" s="91">
        <v>0.46486374735832214</v>
      </c>
      <c r="I18" s="62">
        <v>0.51227293784022865</v>
      </c>
      <c r="J18" s="58"/>
      <c r="K18" s="37">
        <f t="shared" si="0"/>
        <v>27.542135000000002</v>
      </c>
      <c r="L18" s="37">
        <f t="shared" si="1"/>
        <v>26.95748</v>
      </c>
      <c r="M18" s="37">
        <f t="shared" si="2"/>
        <v>45.500385100000003</v>
      </c>
      <c r="N18" s="37"/>
      <c r="O18" s="59">
        <v>13.409522000000001</v>
      </c>
      <c r="P18" s="59">
        <v>14.132612999999999</v>
      </c>
      <c r="Q18" s="37"/>
      <c r="R18" s="59">
        <v>14.195311</v>
      </c>
      <c r="S18" s="59">
        <v>12.762169</v>
      </c>
      <c r="T18" s="37"/>
      <c r="U18" s="59">
        <v>9.0957661999999999</v>
      </c>
      <c r="V18" s="59">
        <v>7.8861797999999999</v>
      </c>
      <c r="W18" s="59">
        <v>6.4754003000000004</v>
      </c>
      <c r="X18" s="59">
        <v>8.8328539999999993</v>
      </c>
      <c r="Y18" s="59">
        <v>8.5876760999999995</v>
      </c>
      <c r="Z18" s="59">
        <v>4.6225087</v>
      </c>
      <c r="AA18" s="60"/>
      <c r="AB18" s="39">
        <v>4448.5249999999996</v>
      </c>
      <c r="AC18" s="39">
        <v>4594.6210000000001</v>
      </c>
      <c r="AD18" s="89">
        <v>4659.080078125</v>
      </c>
      <c r="AE18" s="39"/>
      <c r="AF18" s="63">
        <v>29.154838671813859</v>
      </c>
      <c r="AG18" s="39">
        <f t="shared" si="3"/>
        <v>1358.3472803679629</v>
      </c>
      <c r="AH18" s="39"/>
      <c r="AI18" s="34">
        <v>10</v>
      </c>
      <c r="AJ18" s="34"/>
      <c r="AK18" s="34"/>
      <c r="AL18" s="34"/>
      <c r="AM18" s="34"/>
      <c r="AN18" s="34"/>
      <c r="AO18" s="34"/>
    </row>
    <row r="19" spans="1:41" s="40" customFormat="1" x14ac:dyDescent="0.2">
      <c r="A19" s="32">
        <v>140</v>
      </c>
      <c r="B19" s="32" t="s">
        <v>50</v>
      </c>
      <c r="C19" s="34" t="s">
        <v>51</v>
      </c>
      <c r="D19" s="34" t="s">
        <v>46</v>
      </c>
      <c r="E19" s="34" t="s">
        <v>41</v>
      </c>
      <c r="F19" s="34" t="s">
        <v>47</v>
      </c>
      <c r="G19" s="41" t="s">
        <v>72</v>
      </c>
      <c r="H19" s="91">
        <v>0.46486374735832214</v>
      </c>
      <c r="I19" s="62">
        <v>0.40923436249760425</v>
      </c>
      <c r="J19" s="58"/>
      <c r="K19" s="37">
        <f t="shared" si="0"/>
        <v>28.493468</v>
      </c>
      <c r="L19" s="37">
        <f t="shared" si="1"/>
        <v>22.532803999999999</v>
      </c>
      <c r="M19" s="37">
        <f t="shared" si="2"/>
        <v>48.973727499999995</v>
      </c>
      <c r="N19" s="37"/>
      <c r="O19" s="59">
        <v>14.351540999999999</v>
      </c>
      <c r="P19" s="59">
        <v>14.141927000000001</v>
      </c>
      <c r="Q19" s="37"/>
      <c r="R19" s="59">
        <v>11.018037</v>
      </c>
      <c r="S19" s="59">
        <v>11.514767000000001</v>
      </c>
      <c r="T19" s="37"/>
      <c r="U19" s="59">
        <v>10.003639</v>
      </c>
      <c r="V19" s="59">
        <v>8.5610288000000008</v>
      </c>
      <c r="W19" s="59">
        <v>6.6337193000000001</v>
      </c>
      <c r="X19" s="59">
        <v>9.5057234000000008</v>
      </c>
      <c r="Y19" s="59">
        <v>9.4543408000000007</v>
      </c>
      <c r="Z19" s="59">
        <v>4.8152761999999996</v>
      </c>
      <c r="AA19" s="60"/>
      <c r="AB19" s="39">
        <v>4448.5249999999996</v>
      </c>
      <c r="AC19" s="39">
        <v>4594.6210000000001</v>
      </c>
      <c r="AD19" s="89">
        <v>4659.080078125</v>
      </c>
      <c r="AE19" s="39"/>
      <c r="AF19" s="63">
        <v>8.5094101827391757</v>
      </c>
      <c r="AG19" s="39">
        <f t="shared" si="3"/>
        <v>396.46023458994108</v>
      </c>
      <c r="AH19" s="39"/>
      <c r="AI19" s="34">
        <v>10</v>
      </c>
      <c r="AJ19" s="34"/>
      <c r="AK19" s="34"/>
      <c r="AL19" s="34"/>
      <c r="AM19" s="34"/>
      <c r="AN19" s="34"/>
      <c r="AO19" s="34"/>
    </row>
    <row r="20" spans="1:41" s="40" customFormat="1" x14ac:dyDescent="0.2">
      <c r="A20" s="32">
        <v>140</v>
      </c>
      <c r="B20" s="32" t="s">
        <v>50</v>
      </c>
      <c r="C20" s="34" t="s">
        <v>51</v>
      </c>
      <c r="D20" s="34" t="s">
        <v>46</v>
      </c>
      <c r="E20" s="34" t="s">
        <v>41</v>
      </c>
      <c r="F20" s="34" t="s">
        <v>47</v>
      </c>
      <c r="G20" s="41" t="s">
        <v>73</v>
      </c>
      <c r="H20" s="91">
        <v>0.46486374735832214</v>
      </c>
      <c r="I20" s="62">
        <v>0.45230049136368894</v>
      </c>
      <c r="J20" s="58"/>
      <c r="K20" s="37">
        <f t="shared" si="0"/>
        <v>26.258008</v>
      </c>
      <c r="L20" s="37">
        <f t="shared" si="1"/>
        <v>25.975515000000001</v>
      </c>
      <c r="M20" s="37">
        <f t="shared" si="2"/>
        <v>47.766477100000003</v>
      </c>
      <c r="N20" s="37"/>
      <c r="O20" s="59">
        <v>12.119005</v>
      </c>
      <c r="P20" s="59">
        <v>14.139003000000001</v>
      </c>
      <c r="Q20" s="37"/>
      <c r="R20" s="59">
        <v>14.430008000000001</v>
      </c>
      <c r="S20" s="59">
        <v>11.545507000000001</v>
      </c>
      <c r="T20" s="37"/>
      <c r="U20" s="59">
        <v>9.5280964000000008</v>
      </c>
      <c r="V20" s="59">
        <v>8.3956949000000005</v>
      </c>
      <c r="W20" s="59">
        <v>7.2310284999999999</v>
      </c>
      <c r="X20" s="59">
        <v>9.1411309999999997</v>
      </c>
      <c r="Y20" s="59">
        <v>8.9496868999999997</v>
      </c>
      <c r="Z20" s="59">
        <v>4.5208393999999998</v>
      </c>
      <c r="AA20" s="60"/>
      <c r="AB20" s="39">
        <v>4448.5249999999996</v>
      </c>
      <c r="AC20" s="39">
        <v>4594.6210000000001</v>
      </c>
      <c r="AD20" s="89">
        <v>4659.080078125</v>
      </c>
      <c r="AE20" s="39"/>
      <c r="AF20" s="63">
        <v>21.339037357927111</v>
      </c>
      <c r="AG20" s="39">
        <f t="shared" si="3"/>
        <v>994.20283840683351</v>
      </c>
      <c r="AH20" s="39"/>
      <c r="AI20" s="34">
        <v>10</v>
      </c>
      <c r="AJ20" s="34"/>
      <c r="AK20" s="34"/>
      <c r="AL20" s="34"/>
      <c r="AM20" s="34"/>
      <c r="AN20" s="34"/>
      <c r="AO20" s="34"/>
    </row>
    <row r="21" spans="1:41" s="40" customFormat="1" x14ac:dyDescent="0.2">
      <c r="A21" s="32">
        <v>140</v>
      </c>
      <c r="B21" s="32" t="s">
        <v>50</v>
      </c>
      <c r="C21" s="34" t="s">
        <v>51</v>
      </c>
      <c r="D21" s="34" t="s">
        <v>46</v>
      </c>
      <c r="E21" s="34" t="s">
        <v>41</v>
      </c>
      <c r="F21" s="34" t="s">
        <v>47</v>
      </c>
      <c r="G21" s="41" t="s">
        <v>74</v>
      </c>
      <c r="H21" s="91">
        <v>0.46486374735832214</v>
      </c>
      <c r="I21" s="62">
        <v>0.42380447531043353</v>
      </c>
      <c r="J21" s="58"/>
      <c r="K21" s="37">
        <f t="shared" si="0"/>
        <v>36.322710999999998</v>
      </c>
      <c r="L21" s="37">
        <f t="shared" si="1"/>
        <v>17.576536399999998</v>
      </c>
      <c r="M21" s="37">
        <f t="shared" si="2"/>
        <v>46.100752100000001</v>
      </c>
      <c r="N21" s="37"/>
      <c r="O21" s="59">
        <v>18.285712</v>
      </c>
      <c r="P21" s="59">
        <v>18.036999000000002</v>
      </c>
      <c r="Q21" s="37"/>
      <c r="R21" s="59">
        <v>7.8044485999999997</v>
      </c>
      <c r="S21" s="59">
        <v>9.7720877999999995</v>
      </c>
      <c r="T21" s="37"/>
      <c r="U21" s="59">
        <v>9.9797516999999996</v>
      </c>
      <c r="V21" s="59">
        <v>7.3729879</v>
      </c>
      <c r="W21" s="59">
        <v>6.6181251000000003</v>
      </c>
      <c r="X21" s="59">
        <v>9.4145828999999992</v>
      </c>
      <c r="Y21" s="59">
        <v>8.8374951999999993</v>
      </c>
      <c r="Z21" s="59">
        <v>3.8778093</v>
      </c>
      <c r="AA21" s="60"/>
      <c r="AB21" s="39">
        <v>4448.5249999999996</v>
      </c>
      <c r="AC21" s="39">
        <v>4594.6210000000001</v>
      </c>
      <c r="AD21" s="89">
        <v>4659.080078125</v>
      </c>
      <c r="AE21" s="39"/>
      <c r="AF21" s="63">
        <v>8.0613152393220773</v>
      </c>
      <c r="AG21" s="39">
        <f t="shared" si="3"/>
        <v>375.58313235010957</v>
      </c>
      <c r="AH21" s="39"/>
      <c r="AI21" s="34">
        <v>10</v>
      </c>
      <c r="AJ21" s="34"/>
      <c r="AK21" s="34"/>
      <c r="AL21" s="34"/>
      <c r="AM21" s="34"/>
      <c r="AN21" s="34"/>
      <c r="AO21" s="34"/>
    </row>
    <row r="22" spans="1:41" s="40" customFormat="1" x14ac:dyDescent="0.2">
      <c r="A22" s="32">
        <v>140</v>
      </c>
      <c r="B22" s="32" t="s">
        <v>50</v>
      </c>
      <c r="C22" s="34" t="s">
        <v>51</v>
      </c>
      <c r="D22" s="34" t="s">
        <v>46</v>
      </c>
      <c r="E22" s="34" t="s">
        <v>41</v>
      </c>
      <c r="F22" s="34" t="s">
        <v>47</v>
      </c>
      <c r="G22" s="41" t="s">
        <v>75</v>
      </c>
      <c r="H22" s="91">
        <v>0.46486374735832214</v>
      </c>
      <c r="I22" s="62">
        <v>0.36993400827892226</v>
      </c>
      <c r="J22" s="58"/>
      <c r="K22" s="37">
        <f t="shared" si="0"/>
        <v>26.843772999999999</v>
      </c>
      <c r="L22" s="37">
        <f t="shared" si="1"/>
        <v>25.360728000000002</v>
      </c>
      <c r="M22" s="37">
        <f t="shared" si="2"/>
        <v>47.795498999999992</v>
      </c>
      <c r="N22" s="37"/>
      <c r="O22" s="59">
        <v>12.43764</v>
      </c>
      <c r="P22" s="59">
        <v>14.406133000000001</v>
      </c>
      <c r="Q22" s="37"/>
      <c r="R22" s="59">
        <v>11.955916</v>
      </c>
      <c r="S22" s="59">
        <v>13.404812</v>
      </c>
      <c r="T22" s="37"/>
      <c r="U22" s="59">
        <v>9.9124254999999994</v>
      </c>
      <c r="V22" s="59">
        <v>8.4850166999999992</v>
      </c>
      <c r="W22" s="59">
        <v>7.3199408999999998</v>
      </c>
      <c r="X22" s="59">
        <v>8.7815051000000004</v>
      </c>
      <c r="Y22" s="59">
        <v>9.0179414999999992</v>
      </c>
      <c r="Z22" s="59">
        <v>4.2786692999999998</v>
      </c>
      <c r="AA22" s="60"/>
      <c r="AB22" s="39">
        <v>4448.5249999999996</v>
      </c>
      <c r="AC22" s="39">
        <v>4594.6210000000001</v>
      </c>
      <c r="AD22" s="89">
        <v>4659.080078125</v>
      </c>
      <c r="AE22" s="39"/>
      <c r="AF22" s="63">
        <v>6.2097333883412063</v>
      </c>
      <c r="AG22" s="39">
        <f t="shared" si="3"/>
        <v>289.31645120088166</v>
      </c>
      <c r="AH22" s="39"/>
      <c r="AI22" s="34">
        <v>10</v>
      </c>
      <c r="AJ22" s="34"/>
      <c r="AK22" s="34"/>
      <c r="AL22" s="34"/>
      <c r="AM22" s="34"/>
      <c r="AN22" s="34"/>
      <c r="AO22" s="34"/>
    </row>
    <row r="23" spans="1:41" s="40" customFormat="1" x14ac:dyDescent="0.2">
      <c r="A23" s="32">
        <v>140</v>
      </c>
      <c r="B23" s="32" t="s">
        <v>50</v>
      </c>
      <c r="C23" s="34" t="s">
        <v>51</v>
      </c>
      <c r="D23" s="34" t="s">
        <v>46</v>
      </c>
      <c r="E23" s="34" t="s">
        <v>41</v>
      </c>
      <c r="F23" s="34" t="s">
        <v>47</v>
      </c>
      <c r="G23" s="42" t="s">
        <v>76</v>
      </c>
      <c r="H23" s="91">
        <v>0.46486374735832214</v>
      </c>
      <c r="I23" s="30">
        <v>0.40258931933567849</v>
      </c>
      <c r="J23" s="58"/>
      <c r="K23" s="37">
        <f t="shared" si="0"/>
        <v>23.362000000000002</v>
      </c>
      <c r="L23" s="37">
        <f t="shared" si="1"/>
        <v>24.143714599999999</v>
      </c>
      <c r="M23" s="37">
        <f t="shared" si="2"/>
        <v>52.494285800000007</v>
      </c>
      <c r="N23" s="37"/>
      <c r="O23" s="59">
        <v>11.306545</v>
      </c>
      <c r="P23" s="59">
        <v>12.055455</v>
      </c>
      <c r="Q23" s="37"/>
      <c r="R23" s="59">
        <v>15.430973</v>
      </c>
      <c r="S23" s="59">
        <v>8.7127415999999993</v>
      </c>
      <c r="T23" s="37"/>
      <c r="U23" s="59">
        <v>10.296001</v>
      </c>
      <c r="V23" s="59">
        <v>9.0718750000000004</v>
      </c>
      <c r="W23" s="59">
        <v>7.9908900000000003</v>
      </c>
      <c r="X23" s="59">
        <v>9.9955128999999996</v>
      </c>
      <c r="Y23" s="59">
        <v>9.8137635999999997</v>
      </c>
      <c r="Z23" s="59">
        <v>5.3262432999999998</v>
      </c>
      <c r="AA23" s="60"/>
      <c r="AB23" s="39">
        <v>4448.5249999999996</v>
      </c>
      <c r="AC23" s="39">
        <v>4594.6210000000001</v>
      </c>
      <c r="AD23" s="89">
        <v>4659.080078125</v>
      </c>
      <c r="AE23" s="39"/>
      <c r="AF23" s="63">
        <v>2.5649937384024302</v>
      </c>
      <c r="AG23" s="39">
        <f t="shared" si="3"/>
        <v>119.50511227106131</v>
      </c>
      <c r="AH23" s="39"/>
      <c r="AI23" s="34">
        <v>10</v>
      </c>
      <c r="AJ23" s="34"/>
      <c r="AK23" s="34"/>
      <c r="AL23" s="34"/>
      <c r="AM23" s="34"/>
      <c r="AN23" s="34"/>
      <c r="AO23" s="34"/>
    </row>
    <row r="24" spans="1:41" s="40" customFormat="1" x14ac:dyDescent="0.2">
      <c r="A24" s="32">
        <v>140</v>
      </c>
      <c r="B24" s="32" t="s">
        <v>50</v>
      </c>
      <c r="C24" s="34" t="s">
        <v>51</v>
      </c>
      <c r="D24" s="34" t="s">
        <v>46</v>
      </c>
      <c r="E24" s="34" t="s">
        <v>41</v>
      </c>
      <c r="F24" s="34" t="s">
        <v>47</v>
      </c>
      <c r="G24" s="42" t="s">
        <v>77</v>
      </c>
      <c r="H24" s="91">
        <v>0.46486374735832214</v>
      </c>
      <c r="I24" s="30">
        <v>0.48113032002482259</v>
      </c>
      <c r="J24" s="58"/>
      <c r="K24" s="37">
        <f t="shared" si="0"/>
        <v>26.188195999999998</v>
      </c>
      <c r="L24" s="37">
        <f t="shared" si="1"/>
        <v>29.733581999999998</v>
      </c>
      <c r="M24" s="37">
        <f t="shared" si="2"/>
        <v>44.0782217</v>
      </c>
      <c r="N24" s="37"/>
      <c r="O24" s="59">
        <v>13.811532</v>
      </c>
      <c r="P24" s="59">
        <v>12.376664</v>
      </c>
      <c r="Q24" s="37"/>
      <c r="R24" s="59">
        <v>15.972424999999999</v>
      </c>
      <c r="S24" s="59">
        <v>13.761157000000001</v>
      </c>
      <c r="T24" s="37"/>
      <c r="U24" s="59">
        <v>9.2956774000000006</v>
      </c>
      <c r="V24" s="59">
        <v>7.3592250999999997</v>
      </c>
      <c r="W24" s="59">
        <v>5.9034412999999999</v>
      </c>
      <c r="X24" s="59">
        <v>8.9932721000000004</v>
      </c>
      <c r="Y24" s="59">
        <v>8.0916949000000002</v>
      </c>
      <c r="Z24" s="59">
        <v>4.4349109000000002</v>
      </c>
      <c r="AA24" s="60"/>
      <c r="AB24" s="39">
        <v>4448.5249999999996</v>
      </c>
      <c r="AC24" s="39">
        <v>4594.6210000000001</v>
      </c>
      <c r="AD24" s="89">
        <v>4659.080078125</v>
      </c>
      <c r="AE24" s="39"/>
      <c r="AF24" s="63">
        <v>3.5651614062194503</v>
      </c>
      <c r="AG24" s="39">
        <f t="shared" si="3"/>
        <v>166.10372483017153</v>
      </c>
      <c r="AH24" s="39"/>
      <c r="AI24" s="34">
        <v>10</v>
      </c>
      <c r="AJ24" s="34"/>
      <c r="AK24" s="34"/>
      <c r="AL24" s="34"/>
      <c r="AM24" s="34"/>
      <c r="AN24" s="34"/>
      <c r="AO24" s="34"/>
    </row>
    <row r="25" spans="1:41" s="40" customFormat="1" x14ac:dyDescent="0.2">
      <c r="A25" s="32">
        <v>140</v>
      </c>
      <c r="B25" s="32" t="s">
        <v>50</v>
      </c>
      <c r="C25" s="34" t="s">
        <v>51</v>
      </c>
      <c r="D25" s="34" t="s">
        <v>46</v>
      </c>
      <c r="E25" s="34" t="s">
        <v>41</v>
      </c>
      <c r="F25" s="34" t="s">
        <v>47</v>
      </c>
      <c r="G25" s="42" t="s">
        <v>78</v>
      </c>
      <c r="H25" s="91">
        <v>0.46486374735832214</v>
      </c>
      <c r="I25" s="30">
        <v>0.36779112743215175</v>
      </c>
      <c r="J25" s="58"/>
      <c r="K25" s="37">
        <f t="shared" si="0"/>
        <v>25.949153000000003</v>
      </c>
      <c r="L25" s="37">
        <f t="shared" si="1"/>
        <v>29.836897</v>
      </c>
      <c r="M25" s="37">
        <f t="shared" si="2"/>
        <v>44.213949999999997</v>
      </c>
      <c r="N25" s="37"/>
      <c r="O25" s="59">
        <v>13.288586</v>
      </c>
      <c r="P25" s="59">
        <v>12.660567</v>
      </c>
      <c r="Q25" s="37"/>
      <c r="R25" s="59">
        <v>16.289883</v>
      </c>
      <c r="S25" s="59">
        <v>13.547014000000001</v>
      </c>
      <c r="T25" s="37"/>
      <c r="U25" s="59">
        <v>10.15043</v>
      </c>
      <c r="V25" s="59">
        <v>7.5885490000000004</v>
      </c>
      <c r="W25" s="59">
        <v>6.1579822000000002</v>
      </c>
      <c r="X25" s="59">
        <v>8.6253300999999993</v>
      </c>
      <c r="Y25" s="59">
        <v>7.8161284999999996</v>
      </c>
      <c r="Z25" s="59">
        <v>3.8755302</v>
      </c>
      <c r="AA25" s="60"/>
      <c r="AB25" s="39">
        <v>4448.5249999999996</v>
      </c>
      <c r="AC25" s="39">
        <v>4594.6210000000001</v>
      </c>
      <c r="AD25" s="89">
        <v>4659.080078125</v>
      </c>
      <c r="AE25" s="39"/>
      <c r="AF25" s="63">
        <v>2.8212096741249542</v>
      </c>
      <c r="AG25" s="39">
        <f t="shared" si="3"/>
        <v>131.44241788929097</v>
      </c>
      <c r="AH25" s="39"/>
      <c r="AI25" s="34">
        <v>10</v>
      </c>
      <c r="AJ25" s="34"/>
      <c r="AK25" s="34"/>
      <c r="AL25" s="34"/>
      <c r="AM25" s="34"/>
      <c r="AN25" s="34"/>
      <c r="AO25" s="34"/>
    </row>
    <row r="26" spans="1:41" s="40" customFormat="1" x14ac:dyDescent="0.2">
      <c r="A26" s="32">
        <v>140</v>
      </c>
      <c r="B26" s="32" t="s">
        <v>50</v>
      </c>
      <c r="C26" s="34" t="s">
        <v>51</v>
      </c>
      <c r="D26" s="34" t="s">
        <v>46</v>
      </c>
      <c r="E26" s="34" t="s">
        <v>41</v>
      </c>
      <c r="F26" s="34" t="s">
        <v>47</v>
      </c>
      <c r="G26" s="42" t="s">
        <v>79</v>
      </c>
      <c r="H26" s="91">
        <v>0.46486374735832214</v>
      </c>
      <c r="I26" s="30">
        <v>0.44095779013064285</v>
      </c>
      <c r="J26" s="58"/>
      <c r="K26" s="37">
        <f t="shared" si="0"/>
        <v>24.209012999999999</v>
      </c>
      <c r="L26" s="37">
        <f t="shared" si="1"/>
        <v>27.509463099999998</v>
      </c>
      <c r="M26" s="37">
        <f t="shared" si="2"/>
        <v>48.281524699999999</v>
      </c>
      <c r="N26" s="37"/>
      <c r="O26" s="59">
        <v>13.255481</v>
      </c>
      <c r="P26" s="59">
        <v>10.953531999999999</v>
      </c>
      <c r="Q26" s="37"/>
      <c r="R26" s="59">
        <v>17.539745</v>
      </c>
      <c r="S26" s="59">
        <v>9.9697180999999997</v>
      </c>
      <c r="T26" s="37"/>
      <c r="U26" s="59">
        <v>9.3578811999999996</v>
      </c>
      <c r="V26" s="59">
        <v>8.2582003999999998</v>
      </c>
      <c r="W26" s="59">
        <v>5.9905681</v>
      </c>
      <c r="X26" s="59">
        <v>9.3578811999999996</v>
      </c>
      <c r="Y26" s="59">
        <v>8.9985803999999998</v>
      </c>
      <c r="Z26" s="59">
        <v>6.3184133999999998</v>
      </c>
      <c r="AA26" s="60"/>
      <c r="AB26" s="39">
        <v>4448.5249999999996</v>
      </c>
      <c r="AC26" s="39">
        <v>4594.6210000000001</v>
      </c>
      <c r="AD26" s="89">
        <v>4659.080078125</v>
      </c>
      <c r="AE26" s="39"/>
      <c r="AF26" s="63">
        <v>0.53326505790314982</v>
      </c>
      <c r="AG26" s="39">
        <f t="shared" si="3"/>
        <v>24.845246076367399</v>
      </c>
      <c r="AH26" s="39"/>
      <c r="AI26" s="34">
        <v>10</v>
      </c>
      <c r="AJ26" s="34"/>
      <c r="AK26" s="34"/>
      <c r="AL26" s="34"/>
      <c r="AM26" s="34"/>
      <c r="AN26" s="34"/>
      <c r="AO26" s="34"/>
    </row>
    <row r="27" spans="1:41" s="40" customFormat="1" x14ac:dyDescent="0.2">
      <c r="A27" s="32">
        <v>148</v>
      </c>
      <c r="B27" s="32" t="s">
        <v>164</v>
      </c>
      <c r="C27" s="34" t="s">
        <v>165</v>
      </c>
      <c r="D27" s="34" t="s">
        <v>46</v>
      </c>
      <c r="E27" s="34" t="s">
        <v>162</v>
      </c>
      <c r="F27" s="34" t="s">
        <v>166</v>
      </c>
      <c r="G27" s="42" t="s">
        <v>167</v>
      </c>
      <c r="H27" s="91">
        <v>0.53344196081161499</v>
      </c>
      <c r="I27" s="62">
        <v>0.62873884835427574</v>
      </c>
      <c r="J27" s="58"/>
      <c r="K27" s="37">
        <f t="shared" si="0"/>
        <v>20.916277000000001</v>
      </c>
      <c r="L27" s="37">
        <f t="shared" si="1"/>
        <v>37.244796000000001</v>
      </c>
      <c r="M27" s="37">
        <f t="shared" si="2"/>
        <v>41.838926199999996</v>
      </c>
      <c r="N27" s="37"/>
      <c r="O27" s="59">
        <v>17.926591999999999</v>
      </c>
      <c r="P27" s="59">
        <v>2.9896850000000001</v>
      </c>
      <c r="Q27" s="37"/>
      <c r="R27" s="59">
        <v>21.543610999999999</v>
      </c>
      <c r="S27" s="59">
        <v>15.701185000000001</v>
      </c>
      <c r="T27" s="37"/>
      <c r="U27" s="59">
        <v>7.9729314000000002</v>
      </c>
      <c r="V27" s="59">
        <v>7.8569541999999997</v>
      </c>
      <c r="W27" s="59">
        <v>5.3871114000000002</v>
      </c>
      <c r="X27" s="59">
        <v>7.7102465000000002</v>
      </c>
      <c r="Y27" s="59">
        <v>7.9842664000000001</v>
      </c>
      <c r="Z27" s="59">
        <v>4.9274163</v>
      </c>
      <c r="AA27" s="60"/>
      <c r="AB27" s="89">
        <v>14009.4130859375</v>
      </c>
      <c r="AC27" s="89">
        <v>14452.54296875</v>
      </c>
      <c r="AD27" s="89">
        <v>14899.994140625</v>
      </c>
      <c r="AE27" s="39"/>
      <c r="AF27" s="64">
        <v>5.7434977211440907</v>
      </c>
      <c r="AG27" s="39">
        <f t="shared" si="3"/>
        <v>855.78082391739986</v>
      </c>
      <c r="AH27" s="39"/>
      <c r="AI27" s="34">
        <v>10</v>
      </c>
      <c r="AJ27" s="34"/>
      <c r="AK27" s="34"/>
      <c r="AL27" s="34"/>
      <c r="AM27" s="34"/>
      <c r="AN27" s="34"/>
      <c r="AO27" s="34"/>
    </row>
    <row r="28" spans="1:41" s="40" customFormat="1" x14ac:dyDescent="0.2">
      <c r="A28" s="32">
        <v>148</v>
      </c>
      <c r="B28" s="32" t="s">
        <v>164</v>
      </c>
      <c r="C28" s="34" t="s">
        <v>165</v>
      </c>
      <c r="D28" s="34" t="s">
        <v>46</v>
      </c>
      <c r="E28" s="34" t="s">
        <v>162</v>
      </c>
      <c r="F28" s="34" t="s">
        <v>166</v>
      </c>
      <c r="G28" s="42" t="s">
        <v>168</v>
      </c>
      <c r="H28" s="91">
        <v>0.53344196081161499</v>
      </c>
      <c r="I28" s="62">
        <v>0.59118818815111274</v>
      </c>
      <c r="J28" s="58"/>
      <c r="K28" s="37">
        <f t="shared" si="0"/>
        <v>21.839285099999998</v>
      </c>
      <c r="L28" s="37">
        <f t="shared" si="1"/>
        <v>37.80491</v>
      </c>
      <c r="M28" s="37">
        <f t="shared" si="2"/>
        <v>40.355804900000003</v>
      </c>
      <c r="N28" s="37"/>
      <c r="O28" s="59">
        <v>17.751999999999999</v>
      </c>
      <c r="P28" s="59">
        <v>4.0872850999999999</v>
      </c>
      <c r="Q28" s="37"/>
      <c r="R28" s="59">
        <v>21.812705000000001</v>
      </c>
      <c r="S28" s="59">
        <v>15.992205</v>
      </c>
      <c r="T28" s="37"/>
      <c r="U28" s="59">
        <v>8.4726680999999999</v>
      </c>
      <c r="V28" s="59">
        <v>7.9369358999999999</v>
      </c>
      <c r="W28" s="59">
        <v>4.7316377999999997</v>
      </c>
      <c r="X28" s="59">
        <v>7.7085878000000001</v>
      </c>
      <c r="Y28" s="59">
        <v>7.9581360999999999</v>
      </c>
      <c r="Z28" s="59">
        <v>3.5478391999999999</v>
      </c>
      <c r="AA28" s="60"/>
      <c r="AB28" s="89">
        <v>14009.4130859375</v>
      </c>
      <c r="AC28" s="89">
        <v>14452.54296875</v>
      </c>
      <c r="AD28" s="89">
        <v>14899.994140625</v>
      </c>
      <c r="AE28" s="39"/>
      <c r="AF28" s="64">
        <v>9.5732426382493205</v>
      </c>
      <c r="AG28" s="39">
        <f t="shared" si="3"/>
        <v>1426.4125921669629</v>
      </c>
      <c r="AH28" s="39"/>
      <c r="AI28" s="34">
        <v>10</v>
      </c>
      <c r="AJ28" s="34"/>
      <c r="AK28" s="34"/>
      <c r="AL28" s="34"/>
      <c r="AM28" s="34"/>
      <c r="AN28" s="34"/>
      <c r="AO28" s="34"/>
    </row>
    <row r="29" spans="1:41" s="40" customFormat="1" x14ac:dyDescent="0.2">
      <c r="A29" s="32">
        <v>148</v>
      </c>
      <c r="B29" s="32" t="s">
        <v>164</v>
      </c>
      <c r="C29" s="34" t="s">
        <v>165</v>
      </c>
      <c r="D29" s="34" t="s">
        <v>46</v>
      </c>
      <c r="E29" s="34" t="s">
        <v>162</v>
      </c>
      <c r="F29" s="34" t="s">
        <v>166</v>
      </c>
      <c r="G29" s="42" t="s">
        <v>169</v>
      </c>
      <c r="H29" s="91">
        <v>0.53344196081161499</v>
      </c>
      <c r="I29" s="62">
        <v>0.50408210157669497</v>
      </c>
      <c r="J29" s="58"/>
      <c r="K29" s="37">
        <f t="shared" si="0"/>
        <v>28.733620000000002</v>
      </c>
      <c r="L29" s="37">
        <f t="shared" si="1"/>
        <v>30.803849</v>
      </c>
      <c r="M29" s="37">
        <f t="shared" si="2"/>
        <v>40.462530799999996</v>
      </c>
      <c r="N29" s="37"/>
      <c r="O29" s="59">
        <v>17.217098</v>
      </c>
      <c r="P29" s="59">
        <v>11.516522</v>
      </c>
      <c r="Q29" s="37"/>
      <c r="R29" s="59">
        <v>16.179528999999999</v>
      </c>
      <c r="S29" s="59">
        <v>14.624320000000001</v>
      </c>
      <c r="T29" s="37"/>
      <c r="U29" s="59">
        <v>9.0439918000000006</v>
      </c>
      <c r="V29" s="59">
        <v>8.7854337000000005</v>
      </c>
      <c r="W29" s="59">
        <v>2.6852075000000002</v>
      </c>
      <c r="X29" s="59">
        <v>8.9854614999999995</v>
      </c>
      <c r="Y29" s="59">
        <v>9.1034413999999995</v>
      </c>
      <c r="Z29" s="59">
        <v>1.8589948999999999</v>
      </c>
      <c r="AA29" s="60"/>
      <c r="AB29" s="89">
        <v>14009.4130859375</v>
      </c>
      <c r="AC29" s="89">
        <v>14452.54296875</v>
      </c>
      <c r="AD29" s="89">
        <v>14899.994140625</v>
      </c>
      <c r="AE29" s="39"/>
      <c r="AF29" s="64">
        <v>1.1090738881928524</v>
      </c>
      <c r="AG29" s="39">
        <f t="shared" si="3"/>
        <v>165.25194435593687</v>
      </c>
      <c r="AH29" s="39"/>
      <c r="AI29" s="34">
        <v>10</v>
      </c>
      <c r="AJ29" s="34"/>
      <c r="AK29" s="34"/>
      <c r="AL29" s="34"/>
      <c r="AM29" s="34"/>
      <c r="AN29" s="34"/>
      <c r="AO29" s="34"/>
    </row>
    <row r="30" spans="1:41" s="40" customFormat="1" x14ac:dyDescent="0.2">
      <c r="A30" s="32">
        <v>148</v>
      </c>
      <c r="B30" s="32" t="s">
        <v>164</v>
      </c>
      <c r="C30" s="34" t="s">
        <v>165</v>
      </c>
      <c r="D30" s="34" t="s">
        <v>46</v>
      </c>
      <c r="E30" s="34" t="s">
        <v>162</v>
      </c>
      <c r="F30" s="34" t="s">
        <v>166</v>
      </c>
      <c r="G30" s="42" t="s">
        <v>170</v>
      </c>
      <c r="H30" s="91">
        <v>0.53344196081161499</v>
      </c>
      <c r="I30" s="62">
        <v>0.66216867819805003</v>
      </c>
      <c r="J30" s="58"/>
      <c r="K30" s="37">
        <f t="shared" si="0"/>
        <v>20.828804099999999</v>
      </c>
      <c r="L30" s="37">
        <f t="shared" si="1"/>
        <v>39.465698000000003</v>
      </c>
      <c r="M30" s="37">
        <f t="shared" si="2"/>
        <v>39.705498200000001</v>
      </c>
      <c r="N30" s="37"/>
      <c r="O30" s="59">
        <v>16.911550999999999</v>
      </c>
      <c r="P30" s="59">
        <v>3.9172530999999999</v>
      </c>
      <c r="Q30" s="37"/>
      <c r="R30" s="59">
        <v>22.370509999999999</v>
      </c>
      <c r="S30" s="59">
        <v>17.095188</v>
      </c>
      <c r="T30" s="37"/>
      <c r="U30" s="59">
        <v>7.9757477999999997</v>
      </c>
      <c r="V30" s="59">
        <v>7.7255519000000001</v>
      </c>
      <c r="W30" s="59">
        <v>4.0773941000000002</v>
      </c>
      <c r="X30" s="59">
        <v>7.7027279999999996</v>
      </c>
      <c r="Y30" s="59">
        <v>7.7703924999999998</v>
      </c>
      <c r="Z30" s="59">
        <v>4.4536838999999997</v>
      </c>
      <c r="AA30" s="60"/>
      <c r="AB30" s="89">
        <v>14009.4130859375</v>
      </c>
      <c r="AC30" s="89">
        <v>14452.54296875</v>
      </c>
      <c r="AD30" s="89">
        <v>14899.994140625</v>
      </c>
      <c r="AE30" s="39"/>
      <c r="AF30" s="64">
        <v>10.148566498057283</v>
      </c>
      <c r="AG30" s="39">
        <f t="shared" si="3"/>
        <v>1512.135813567967</v>
      </c>
      <c r="AH30" s="39"/>
      <c r="AI30" s="34">
        <v>10</v>
      </c>
      <c r="AJ30" s="34"/>
      <c r="AK30" s="34"/>
      <c r="AL30" s="34"/>
      <c r="AM30" s="34"/>
      <c r="AN30" s="34"/>
      <c r="AO30" s="34"/>
    </row>
    <row r="31" spans="1:41" s="40" customFormat="1" x14ac:dyDescent="0.2">
      <c r="A31" s="32">
        <v>148</v>
      </c>
      <c r="B31" s="32" t="s">
        <v>164</v>
      </c>
      <c r="C31" s="34" t="s">
        <v>165</v>
      </c>
      <c r="D31" s="34" t="s">
        <v>46</v>
      </c>
      <c r="E31" s="34" t="s">
        <v>162</v>
      </c>
      <c r="F31" s="34" t="s">
        <v>166</v>
      </c>
      <c r="G31" s="42" t="s">
        <v>171</v>
      </c>
      <c r="H31" s="91">
        <v>0.53344196081161499</v>
      </c>
      <c r="I31" s="62">
        <v>0.60059785630882456</v>
      </c>
      <c r="J31" s="58"/>
      <c r="K31" s="37">
        <f t="shared" si="0"/>
        <v>20.864526699999999</v>
      </c>
      <c r="L31" s="37">
        <f t="shared" si="1"/>
        <v>39.219228000000001</v>
      </c>
      <c r="M31" s="37">
        <f t="shared" si="2"/>
        <v>39.916245500000002</v>
      </c>
      <c r="N31" s="37"/>
      <c r="O31" s="59">
        <v>16.563680999999999</v>
      </c>
      <c r="P31" s="59">
        <v>4.3008457</v>
      </c>
      <c r="Q31" s="37"/>
      <c r="R31" s="59">
        <v>21.054504999999999</v>
      </c>
      <c r="S31" s="59">
        <v>18.164722999999999</v>
      </c>
      <c r="T31" s="37"/>
      <c r="U31" s="59">
        <v>8.5808339</v>
      </c>
      <c r="V31" s="59">
        <v>8.2820651000000005</v>
      </c>
      <c r="W31" s="59">
        <v>3.4165063</v>
      </c>
      <c r="X31" s="59">
        <v>7.9450351000000001</v>
      </c>
      <c r="Y31" s="59">
        <v>8.3373124999999995</v>
      </c>
      <c r="Z31" s="59">
        <v>3.3544925999999999</v>
      </c>
      <c r="AA31" s="60"/>
      <c r="AB31" s="89">
        <v>14009.4130859375</v>
      </c>
      <c r="AC31" s="89">
        <v>14452.54296875</v>
      </c>
      <c r="AD31" s="89">
        <v>14899.994140625</v>
      </c>
      <c r="AE31" s="39"/>
      <c r="AF31" s="64">
        <v>3.426301748814411</v>
      </c>
      <c r="AG31" s="39">
        <f t="shared" si="3"/>
        <v>510.51875981347911</v>
      </c>
      <c r="AH31" s="39"/>
      <c r="AI31" s="34">
        <v>10</v>
      </c>
      <c r="AJ31" s="34"/>
      <c r="AK31" s="34"/>
      <c r="AL31" s="34"/>
      <c r="AM31" s="34"/>
      <c r="AN31" s="34"/>
      <c r="AO31" s="34"/>
    </row>
    <row r="32" spans="1:41" s="40" customFormat="1" x14ac:dyDescent="0.2">
      <c r="A32" s="32">
        <v>148</v>
      </c>
      <c r="B32" s="32" t="s">
        <v>164</v>
      </c>
      <c r="C32" s="34" t="s">
        <v>165</v>
      </c>
      <c r="D32" s="34" t="s">
        <v>46</v>
      </c>
      <c r="E32" s="34" t="s">
        <v>162</v>
      </c>
      <c r="F32" s="34" t="s">
        <v>166</v>
      </c>
      <c r="G32" s="42" t="s">
        <v>172</v>
      </c>
      <c r="H32" s="91">
        <v>0.53344196081161499</v>
      </c>
      <c r="I32" s="62">
        <v>0.6235061359069386</v>
      </c>
      <c r="J32" s="58"/>
      <c r="K32" s="37">
        <f t="shared" si="0"/>
        <v>18.1880609</v>
      </c>
      <c r="L32" s="37">
        <f t="shared" si="1"/>
        <v>38.24042</v>
      </c>
      <c r="M32" s="37">
        <f t="shared" si="2"/>
        <v>43.571519299999999</v>
      </c>
      <c r="N32" s="37"/>
      <c r="O32" s="59">
        <v>15.022747000000001</v>
      </c>
      <c r="P32" s="59">
        <v>3.1653139000000001</v>
      </c>
      <c r="Q32" s="37"/>
      <c r="R32" s="59">
        <v>22.319441999999999</v>
      </c>
      <c r="S32" s="59">
        <v>15.920978</v>
      </c>
      <c r="T32" s="37"/>
      <c r="U32" s="59">
        <v>7.9620838999999997</v>
      </c>
      <c r="V32" s="59">
        <v>7.7527248999999996</v>
      </c>
      <c r="W32" s="59">
        <v>6.6942836000000003</v>
      </c>
      <c r="X32" s="59">
        <v>7.6565937000000002</v>
      </c>
      <c r="Y32" s="59">
        <v>7.7204609</v>
      </c>
      <c r="Z32" s="59">
        <v>5.7853722999999997</v>
      </c>
      <c r="AA32" s="60"/>
      <c r="AB32" s="89">
        <v>14009.4130859375</v>
      </c>
      <c r="AC32" s="89">
        <v>14452.54296875</v>
      </c>
      <c r="AD32" s="89">
        <v>14899.994140625</v>
      </c>
      <c r="AE32" s="39"/>
      <c r="AF32" s="64">
        <v>7.7060739884120624</v>
      </c>
      <c r="AG32" s="39">
        <f t="shared" si="3"/>
        <v>1148.2045727456245</v>
      </c>
      <c r="AH32" s="39"/>
      <c r="AI32" s="34">
        <v>10</v>
      </c>
      <c r="AJ32" s="34"/>
      <c r="AK32" s="34"/>
      <c r="AL32" s="34"/>
      <c r="AM32" s="34"/>
      <c r="AN32" s="34"/>
      <c r="AO32" s="34"/>
    </row>
    <row r="33" spans="1:41" s="40" customFormat="1" x14ac:dyDescent="0.2">
      <c r="A33" s="32">
        <v>148</v>
      </c>
      <c r="B33" s="32" t="s">
        <v>164</v>
      </c>
      <c r="C33" s="34" t="s">
        <v>165</v>
      </c>
      <c r="D33" s="34" t="s">
        <v>46</v>
      </c>
      <c r="E33" s="34" t="s">
        <v>162</v>
      </c>
      <c r="F33" s="34" t="s">
        <v>166</v>
      </c>
      <c r="G33" s="42" t="s">
        <v>173</v>
      </c>
      <c r="H33" s="91">
        <v>0.53344196081161499</v>
      </c>
      <c r="I33" s="62">
        <v>0.5829380297069382</v>
      </c>
      <c r="J33" s="58"/>
      <c r="K33" s="37">
        <f t="shared" si="0"/>
        <v>20.787880000000001</v>
      </c>
      <c r="L33" s="37">
        <f t="shared" si="1"/>
        <v>35.968648000000002</v>
      </c>
      <c r="M33" s="37">
        <f t="shared" si="2"/>
        <v>43.243472199999999</v>
      </c>
      <c r="N33" s="37"/>
      <c r="O33" s="59">
        <v>18.198965000000001</v>
      </c>
      <c r="P33" s="59">
        <v>2.5889150000000001</v>
      </c>
      <c r="Q33" s="37"/>
      <c r="R33" s="59">
        <v>19.526862999999999</v>
      </c>
      <c r="S33" s="59">
        <v>16.441784999999999</v>
      </c>
      <c r="T33" s="37"/>
      <c r="U33" s="59">
        <v>8.4797408999999995</v>
      </c>
      <c r="V33" s="59">
        <v>7.4170078000000004</v>
      </c>
      <c r="W33" s="59">
        <v>6.7628026999999999</v>
      </c>
      <c r="X33" s="59">
        <v>7.4355139000000001</v>
      </c>
      <c r="Y33" s="59">
        <v>8.2271599999999996</v>
      </c>
      <c r="Z33" s="59">
        <v>4.9212468999999999</v>
      </c>
      <c r="AA33" s="60"/>
      <c r="AB33" s="89">
        <v>14009.4130859375</v>
      </c>
      <c r="AC33" s="89">
        <v>14452.54296875</v>
      </c>
      <c r="AD33" s="89">
        <v>14899.994140625</v>
      </c>
      <c r="AE33" s="39"/>
      <c r="AF33" s="64">
        <v>1.1225310661588439</v>
      </c>
      <c r="AG33" s="39">
        <f t="shared" si="3"/>
        <v>167.2570630843631</v>
      </c>
      <c r="AH33" s="39"/>
      <c r="AI33" s="34">
        <v>10</v>
      </c>
      <c r="AJ33" s="34"/>
      <c r="AK33" s="34"/>
      <c r="AL33" s="34"/>
      <c r="AM33" s="34"/>
      <c r="AN33" s="34"/>
      <c r="AO33" s="34"/>
    </row>
    <row r="34" spans="1:41" s="40" customFormat="1" x14ac:dyDescent="0.2">
      <c r="A34" s="32">
        <v>148</v>
      </c>
      <c r="B34" s="32" t="s">
        <v>164</v>
      </c>
      <c r="C34" s="34" t="s">
        <v>165</v>
      </c>
      <c r="D34" s="34" t="s">
        <v>46</v>
      </c>
      <c r="E34" s="34" t="s">
        <v>162</v>
      </c>
      <c r="F34" s="34" t="s">
        <v>166</v>
      </c>
      <c r="G34" s="42" t="s">
        <v>174</v>
      </c>
      <c r="H34" s="91">
        <v>0.53344196081161499</v>
      </c>
      <c r="I34" s="62">
        <v>0.60844835528984798</v>
      </c>
      <c r="J34" s="58"/>
      <c r="K34" s="37">
        <f t="shared" si="0"/>
        <v>21.2786331</v>
      </c>
      <c r="L34" s="37">
        <f t="shared" si="1"/>
        <v>35.645291999999998</v>
      </c>
      <c r="M34" s="37">
        <f t="shared" si="2"/>
        <v>43.076075000000003</v>
      </c>
      <c r="N34" s="37"/>
      <c r="O34" s="59">
        <v>16.436892</v>
      </c>
      <c r="P34" s="59">
        <v>4.8417411000000001</v>
      </c>
      <c r="Q34" s="37"/>
      <c r="R34" s="59">
        <v>20.950424999999999</v>
      </c>
      <c r="S34" s="59">
        <v>14.694867</v>
      </c>
      <c r="T34" s="37"/>
      <c r="U34" s="59">
        <v>8.3461586000000008</v>
      </c>
      <c r="V34" s="59">
        <v>7.8269567999999996</v>
      </c>
      <c r="W34" s="59">
        <v>5.3343702000000004</v>
      </c>
      <c r="X34" s="59">
        <v>7.9370196999999996</v>
      </c>
      <c r="Y34" s="59">
        <v>8.3163886999999992</v>
      </c>
      <c r="Z34" s="59">
        <v>5.3151809999999999</v>
      </c>
      <c r="AA34" s="60"/>
      <c r="AB34" s="89">
        <v>14009.4130859375</v>
      </c>
      <c r="AC34" s="89">
        <v>14452.54296875</v>
      </c>
      <c r="AD34" s="89">
        <v>14899.994140625</v>
      </c>
      <c r="AE34" s="39"/>
      <c r="AF34" s="65">
        <v>2.4155194689839385</v>
      </c>
      <c r="AG34" s="39">
        <f t="shared" si="3"/>
        <v>359.91225934426296</v>
      </c>
      <c r="AH34" s="39"/>
      <c r="AI34" s="34">
        <v>10</v>
      </c>
      <c r="AJ34" s="34"/>
      <c r="AK34" s="34"/>
      <c r="AL34" s="34"/>
      <c r="AM34" s="34"/>
      <c r="AN34" s="34"/>
      <c r="AO34" s="34"/>
    </row>
    <row r="35" spans="1:41" s="40" customFormat="1" x14ac:dyDescent="0.2">
      <c r="A35" s="32">
        <v>148</v>
      </c>
      <c r="B35" s="32" t="s">
        <v>164</v>
      </c>
      <c r="C35" s="34" t="s">
        <v>165</v>
      </c>
      <c r="D35" s="34" t="s">
        <v>46</v>
      </c>
      <c r="E35" s="34" t="s">
        <v>162</v>
      </c>
      <c r="F35" s="34" t="s">
        <v>166</v>
      </c>
      <c r="G35" s="42" t="s">
        <v>181</v>
      </c>
      <c r="H35" s="91">
        <v>0.53344196081161499</v>
      </c>
      <c r="I35" s="30">
        <v>0.58343864130622403</v>
      </c>
      <c r="J35" s="58"/>
      <c r="K35" s="37">
        <f t="shared" si="0"/>
        <v>22.6902948</v>
      </c>
      <c r="L35" s="37">
        <f t="shared" si="1"/>
        <v>31.745487000000001</v>
      </c>
      <c r="M35" s="37">
        <f t="shared" si="2"/>
        <v>45.564218100000005</v>
      </c>
      <c r="N35" s="37"/>
      <c r="O35" s="59">
        <v>17.312072000000001</v>
      </c>
      <c r="P35" s="59">
        <v>5.3782227999999996</v>
      </c>
      <c r="Q35" s="37"/>
      <c r="R35" s="59">
        <v>19.331785</v>
      </c>
      <c r="S35" s="59">
        <v>12.413702000000001</v>
      </c>
      <c r="T35" s="37"/>
      <c r="U35" s="59">
        <v>8.5841296000000007</v>
      </c>
      <c r="V35" s="59">
        <v>8.4828990999999991</v>
      </c>
      <c r="W35" s="59">
        <v>5.6074260999999996</v>
      </c>
      <c r="X35" s="59">
        <v>8.3917520000000003</v>
      </c>
      <c r="Y35" s="59">
        <v>8.4464593000000008</v>
      </c>
      <c r="Z35" s="59">
        <v>6.051552</v>
      </c>
      <c r="AA35" s="60"/>
      <c r="AB35" s="89">
        <v>14009.4130859375</v>
      </c>
      <c r="AC35" s="89">
        <v>14452.54296875</v>
      </c>
      <c r="AD35" s="89">
        <v>14899.994140625</v>
      </c>
      <c r="AE35" s="39"/>
      <c r="AF35" s="65">
        <v>2.5428520307870892</v>
      </c>
      <c r="AG35" s="39">
        <f t="shared" si="3"/>
        <v>378.8848035920401</v>
      </c>
      <c r="AH35" s="39"/>
      <c r="AI35" s="34">
        <v>10</v>
      </c>
      <c r="AJ35" s="34"/>
      <c r="AK35" s="34"/>
      <c r="AL35" s="34"/>
      <c r="AM35" s="34"/>
      <c r="AN35" s="34"/>
      <c r="AO35" s="34"/>
    </row>
    <row r="36" spans="1:41" s="40" customFormat="1" x14ac:dyDescent="0.2">
      <c r="A36" s="32">
        <v>148</v>
      </c>
      <c r="B36" s="32" t="s">
        <v>164</v>
      </c>
      <c r="C36" s="34" t="s">
        <v>165</v>
      </c>
      <c r="D36" s="34" t="s">
        <v>46</v>
      </c>
      <c r="E36" s="34" t="s">
        <v>162</v>
      </c>
      <c r="F36" s="34" t="s">
        <v>166</v>
      </c>
      <c r="G36" s="42" t="s">
        <v>182</v>
      </c>
      <c r="H36" s="91">
        <v>0.53344196081161499</v>
      </c>
      <c r="I36" s="30">
        <v>0.39590000977457751</v>
      </c>
      <c r="J36" s="58"/>
      <c r="K36" s="37">
        <f t="shared" si="0"/>
        <v>28.361605700000002</v>
      </c>
      <c r="L36" s="37">
        <f t="shared" si="1"/>
        <v>18.924865999999998</v>
      </c>
      <c r="M36" s="37">
        <f t="shared" si="2"/>
        <v>52.713527700000007</v>
      </c>
      <c r="N36" s="37"/>
      <c r="O36" s="59">
        <v>23.351306000000001</v>
      </c>
      <c r="P36" s="59">
        <v>5.0102997</v>
      </c>
      <c r="Q36" s="37"/>
      <c r="R36" s="59">
        <v>2.1476679999999999</v>
      </c>
      <c r="S36" s="59">
        <v>16.777197999999999</v>
      </c>
      <c r="T36" s="37"/>
      <c r="U36" s="59">
        <v>10.297002000000001</v>
      </c>
      <c r="V36" s="59">
        <v>10.046938000000001</v>
      </c>
      <c r="W36" s="59">
        <v>8.6133713000000007</v>
      </c>
      <c r="X36" s="59">
        <v>10.26305</v>
      </c>
      <c r="Y36" s="59">
        <v>9.7730864999999998</v>
      </c>
      <c r="Z36" s="59">
        <v>3.7200799</v>
      </c>
      <c r="AA36" s="60"/>
      <c r="AB36" s="89">
        <v>14009.4130859375</v>
      </c>
      <c r="AC36" s="89">
        <v>14452.54296875</v>
      </c>
      <c r="AD36" s="89">
        <v>14899.994140625</v>
      </c>
      <c r="AE36" s="39"/>
      <c r="AF36" s="65">
        <v>2.7886525546124568</v>
      </c>
      <c r="AG36" s="39">
        <f t="shared" si="3"/>
        <v>415.50906723964545</v>
      </c>
      <c r="AH36" s="39"/>
      <c r="AI36" s="34">
        <v>10</v>
      </c>
      <c r="AJ36" s="34"/>
      <c r="AK36" s="34"/>
      <c r="AL36" s="34"/>
      <c r="AM36" s="34"/>
      <c r="AN36" s="34"/>
      <c r="AO36" s="34"/>
    </row>
    <row r="37" spans="1:41" s="40" customFormat="1" x14ac:dyDescent="0.2">
      <c r="A37" s="32">
        <v>148</v>
      </c>
      <c r="B37" s="32" t="s">
        <v>164</v>
      </c>
      <c r="C37" s="34" t="s">
        <v>165</v>
      </c>
      <c r="D37" s="34" t="s">
        <v>46</v>
      </c>
      <c r="E37" s="34" t="s">
        <v>162</v>
      </c>
      <c r="F37" s="34" t="s">
        <v>166</v>
      </c>
      <c r="G37" s="42" t="s">
        <v>183</v>
      </c>
      <c r="H37" s="91">
        <v>0.53344196081161499</v>
      </c>
      <c r="I37" s="30">
        <v>0.5437052527486822</v>
      </c>
      <c r="J37" s="58"/>
      <c r="K37" s="37">
        <f t="shared" si="0"/>
        <v>28.960795900000001</v>
      </c>
      <c r="L37" s="37">
        <f t="shared" si="1"/>
        <v>25.572642600000002</v>
      </c>
      <c r="M37" s="37">
        <f t="shared" si="2"/>
        <v>45.466561500000005</v>
      </c>
      <c r="N37" s="37"/>
      <c r="O37" s="59">
        <v>19.236048</v>
      </c>
      <c r="P37" s="59">
        <v>9.7247479000000006</v>
      </c>
      <c r="Q37" s="37"/>
      <c r="R37" s="59">
        <v>9.4382406000000003</v>
      </c>
      <c r="S37" s="59">
        <v>16.134402000000001</v>
      </c>
      <c r="T37" s="37"/>
      <c r="U37" s="59">
        <v>9.2117006999999997</v>
      </c>
      <c r="V37" s="59">
        <v>8.8977491999999998</v>
      </c>
      <c r="W37" s="59">
        <v>6.0690704000000002</v>
      </c>
      <c r="X37" s="59">
        <v>9.1192081999999992</v>
      </c>
      <c r="Y37" s="59">
        <v>9.1046346000000007</v>
      </c>
      <c r="Z37" s="59">
        <v>3.0641984</v>
      </c>
      <c r="AA37" s="60"/>
      <c r="AB37" s="89">
        <v>14009.4130859375</v>
      </c>
      <c r="AC37" s="89">
        <v>14452.54296875</v>
      </c>
      <c r="AD37" s="89">
        <v>14899.994140625</v>
      </c>
      <c r="AE37" s="39"/>
      <c r="AF37" s="65">
        <v>5.2084359602129755</v>
      </c>
      <c r="AG37" s="39">
        <f t="shared" si="3"/>
        <v>776.05665288993873</v>
      </c>
      <c r="AH37" s="39"/>
      <c r="AI37" s="34">
        <v>10</v>
      </c>
      <c r="AJ37" s="34"/>
      <c r="AK37" s="34"/>
      <c r="AL37" s="34"/>
      <c r="AM37" s="34"/>
      <c r="AN37" s="34"/>
      <c r="AO37" s="34"/>
    </row>
    <row r="38" spans="1:41" s="40" customFormat="1" x14ac:dyDescent="0.2">
      <c r="A38" s="32">
        <v>148</v>
      </c>
      <c r="B38" s="32" t="s">
        <v>164</v>
      </c>
      <c r="C38" s="34" t="s">
        <v>165</v>
      </c>
      <c r="D38" s="34" t="s">
        <v>46</v>
      </c>
      <c r="E38" s="34" t="s">
        <v>162</v>
      </c>
      <c r="F38" s="34" t="s">
        <v>166</v>
      </c>
      <c r="G38" s="42" t="s">
        <v>184</v>
      </c>
      <c r="H38" s="91">
        <v>0.53344196081161499</v>
      </c>
      <c r="I38" s="30">
        <v>0.46938233378307487</v>
      </c>
      <c r="J38" s="58"/>
      <c r="K38" s="37">
        <f t="shared" si="0"/>
        <v>26.186689000000001</v>
      </c>
      <c r="L38" s="37">
        <f t="shared" si="1"/>
        <v>23.524604</v>
      </c>
      <c r="M38" s="37">
        <f t="shared" si="2"/>
        <v>50.288706799999993</v>
      </c>
      <c r="N38" s="37"/>
      <c r="O38" s="59">
        <v>18.95534</v>
      </c>
      <c r="P38" s="59">
        <v>7.2313489999999998</v>
      </c>
      <c r="Q38" s="37"/>
      <c r="R38" s="59">
        <v>10.805002</v>
      </c>
      <c r="S38" s="59">
        <v>12.719602</v>
      </c>
      <c r="T38" s="37"/>
      <c r="U38" s="59">
        <v>9.2372774</v>
      </c>
      <c r="V38" s="59">
        <v>9.1200931999999995</v>
      </c>
      <c r="W38" s="59">
        <v>7.6268396999999997</v>
      </c>
      <c r="X38" s="59">
        <v>9.3111134</v>
      </c>
      <c r="Y38" s="59">
        <v>9.2043408000000007</v>
      </c>
      <c r="Z38" s="59">
        <v>5.7890423000000002</v>
      </c>
      <c r="AA38" s="60"/>
      <c r="AB38" s="89">
        <v>14009.4130859375</v>
      </c>
      <c r="AC38" s="89">
        <v>14452.54296875</v>
      </c>
      <c r="AD38" s="89">
        <v>14899.994140625</v>
      </c>
      <c r="AE38" s="39"/>
      <c r="AF38" s="65">
        <v>2.0967887214017948</v>
      </c>
      <c r="AG38" s="39">
        <f t="shared" si="3"/>
        <v>312.42139663015325</v>
      </c>
      <c r="AH38" s="39"/>
      <c r="AI38" s="34">
        <v>10</v>
      </c>
      <c r="AJ38" s="34"/>
      <c r="AK38" s="34"/>
      <c r="AL38" s="34"/>
      <c r="AM38" s="34"/>
      <c r="AN38" s="34"/>
      <c r="AO38" s="34"/>
    </row>
    <row r="39" spans="1:41" s="40" customFormat="1" x14ac:dyDescent="0.2">
      <c r="A39" s="32">
        <v>148</v>
      </c>
      <c r="B39" s="32" t="s">
        <v>164</v>
      </c>
      <c r="C39" s="34" t="s">
        <v>165</v>
      </c>
      <c r="D39" s="34" t="s">
        <v>46</v>
      </c>
      <c r="E39" s="34" t="s">
        <v>162</v>
      </c>
      <c r="F39" s="34" t="s">
        <v>166</v>
      </c>
      <c r="G39" s="42" t="s">
        <v>185</v>
      </c>
      <c r="H39" s="91">
        <v>0.53344196081161499</v>
      </c>
      <c r="I39" s="30">
        <v>0.43029284164930409</v>
      </c>
      <c r="J39" s="58"/>
      <c r="K39" s="37">
        <f t="shared" si="0"/>
        <v>23.300935299999999</v>
      </c>
      <c r="L39" s="37">
        <f t="shared" si="1"/>
        <v>25.166510000000002</v>
      </c>
      <c r="M39" s="37">
        <f t="shared" si="2"/>
        <v>51.532554900000001</v>
      </c>
      <c r="N39" s="37"/>
      <c r="O39" s="59">
        <v>15.210804</v>
      </c>
      <c r="P39" s="59">
        <v>8.0901312999999995</v>
      </c>
      <c r="Q39" s="37"/>
      <c r="R39" s="59">
        <v>13.613393</v>
      </c>
      <c r="S39" s="59">
        <v>11.553117</v>
      </c>
      <c r="T39" s="37"/>
      <c r="U39" s="59">
        <v>9.7675468999999993</v>
      </c>
      <c r="V39" s="59">
        <v>9.5827483000000004</v>
      </c>
      <c r="W39" s="59">
        <v>7.7163950000000003</v>
      </c>
      <c r="X39" s="59">
        <v>9.6940398000000005</v>
      </c>
      <c r="Y39" s="59">
        <v>9.6532599999999995</v>
      </c>
      <c r="Z39" s="59">
        <v>5.1185649</v>
      </c>
      <c r="AA39" s="60"/>
      <c r="AB39" s="89">
        <v>14009.4130859375</v>
      </c>
      <c r="AC39" s="89">
        <v>14452.54296875</v>
      </c>
      <c r="AD39" s="89">
        <v>14899.994140625</v>
      </c>
      <c r="AE39" s="39"/>
      <c r="AF39" s="65">
        <v>31.123004582055273</v>
      </c>
      <c r="AG39" s="39">
        <f t="shared" si="3"/>
        <v>4637.325859112686</v>
      </c>
      <c r="AH39" s="39"/>
      <c r="AI39" s="34">
        <v>10</v>
      </c>
      <c r="AJ39" s="34"/>
      <c r="AK39" s="34"/>
      <c r="AL39" s="34"/>
      <c r="AM39" s="34"/>
      <c r="AN39" s="34"/>
      <c r="AO39" s="34"/>
    </row>
    <row r="40" spans="1:41" s="40" customFormat="1" x14ac:dyDescent="0.2">
      <c r="A40" s="32">
        <v>148</v>
      </c>
      <c r="B40" s="32" t="s">
        <v>164</v>
      </c>
      <c r="C40" s="34" t="s">
        <v>165</v>
      </c>
      <c r="D40" s="34" t="s">
        <v>46</v>
      </c>
      <c r="E40" s="34" t="s">
        <v>162</v>
      </c>
      <c r="F40" s="34" t="s">
        <v>166</v>
      </c>
      <c r="G40" s="42" t="s">
        <v>175</v>
      </c>
      <c r="H40" s="91">
        <v>0.53344196081161499</v>
      </c>
      <c r="I40" s="30">
        <v>0.61175148359705567</v>
      </c>
      <c r="J40" s="58"/>
      <c r="K40" s="37">
        <f t="shared" si="0"/>
        <v>24.898192000000002</v>
      </c>
      <c r="L40" s="37">
        <f t="shared" si="1"/>
        <v>36.837407999999996</v>
      </c>
      <c r="M40" s="37">
        <f t="shared" si="2"/>
        <v>38.264399600000004</v>
      </c>
      <c r="N40" s="37"/>
      <c r="O40" s="59">
        <v>18.046315</v>
      </c>
      <c r="P40" s="59">
        <v>6.851877</v>
      </c>
      <c r="Q40" s="37"/>
      <c r="R40" s="59">
        <v>20.76801</v>
      </c>
      <c r="S40" s="59">
        <v>16.069398</v>
      </c>
      <c r="T40" s="37"/>
      <c r="U40" s="59">
        <v>8.1649542999999998</v>
      </c>
      <c r="V40" s="59">
        <v>7.5477976</v>
      </c>
      <c r="W40" s="59">
        <v>4.4194725000000004</v>
      </c>
      <c r="X40" s="59">
        <v>7.3898444999999997</v>
      </c>
      <c r="Y40" s="59">
        <v>7.3651932000000002</v>
      </c>
      <c r="Z40" s="59">
        <v>3.3771374999999999</v>
      </c>
      <c r="AA40" s="60"/>
      <c r="AB40" s="89">
        <v>14009.4130859375</v>
      </c>
      <c r="AC40" s="89">
        <v>14452.54296875</v>
      </c>
      <c r="AD40" s="89">
        <v>14899.994140625</v>
      </c>
      <c r="AE40" s="39"/>
      <c r="AF40" s="65">
        <v>1.7350988214844438</v>
      </c>
      <c r="AG40" s="39">
        <f t="shared" si="3"/>
        <v>258.52962273523559</v>
      </c>
      <c r="AH40" s="39"/>
      <c r="AI40" s="34">
        <v>10</v>
      </c>
      <c r="AJ40" s="34"/>
      <c r="AK40" s="34"/>
      <c r="AL40" s="34"/>
      <c r="AM40" s="34"/>
      <c r="AN40" s="34"/>
      <c r="AO40" s="34"/>
    </row>
    <row r="41" spans="1:41" s="40" customFormat="1" x14ac:dyDescent="0.2">
      <c r="A41" s="32">
        <v>148</v>
      </c>
      <c r="B41" s="32" t="s">
        <v>164</v>
      </c>
      <c r="C41" s="34" t="s">
        <v>165</v>
      </c>
      <c r="D41" s="34" t="s">
        <v>46</v>
      </c>
      <c r="E41" s="34" t="s">
        <v>162</v>
      </c>
      <c r="F41" s="34" t="s">
        <v>166</v>
      </c>
      <c r="G41" s="42" t="s">
        <v>176</v>
      </c>
      <c r="H41" s="91">
        <v>0.53344196081161499</v>
      </c>
      <c r="I41" s="30">
        <v>0.70012162882080864</v>
      </c>
      <c r="J41" s="58"/>
      <c r="K41" s="37">
        <f t="shared" si="0"/>
        <v>17.339745600000001</v>
      </c>
      <c r="L41" s="37">
        <f t="shared" si="1"/>
        <v>37.864412000000002</v>
      </c>
      <c r="M41" s="37">
        <f t="shared" si="2"/>
        <v>44.795841999999993</v>
      </c>
      <c r="N41" s="37"/>
      <c r="O41" s="59">
        <v>14.574987</v>
      </c>
      <c r="P41" s="59">
        <v>2.7647586</v>
      </c>
      <c r="Q41" s="37"/>
      <c r="R41" s="59">
        <v>21.880884000000002</v>
      </c>
      <c r="S41" s="59">
        <v>15.983528</v>
      </c>
      <c r="T41" s="37"/>
      <c r="U41" s="59">
        <v>7.8212223999999999</v>
      </c>
      <c r="V41" s="59">
        <v>7.5816144000000003</v>
      </c>
      <c r="W41" s="59">
        <v>7.4720401000000001</v>
      </c>
      <c r="X41" s="59">
        <v>7.8163070000000001</v>
      </c>
      <c r="Y41" s="59">
        <v>7.6614836999999998</v>
      </c>
      <c r="Z41" s="59">
        <v>6.4431744000000002</v>
      </c>
      <c r="AA41" s="60"/>
      <c r="AB41" s="89">
        <v>14009.4130859375</v>
      </c>
      <c r="AC41" s="89">
        <v>14452.54296875</v>
      </c>
      <c r="AD41" s="89">
        <v>14899.994140625</v>
      </c>
      <c r="AE41" s="39"/>
      <c r="AF41" s="65">
        <v>1.1609028030066229</v>
      </c>
      <c r="AG41" s="39">
        <f t="shared" si="3"/>
        <v>172.97444962633818</v>
      </c>
      <c r="AH41" s="39"/>
      <c r="AI41" s="34">
        <v>10</v>
      </c>
      <c r="AJ41" s="34"/>
      <c r="AK41" s="34"/>
      <c r="AL41" s="34"/>
      <c r="AM41" s="34"/>
      <c r="AN41" s="34"/>
      <c r="AO41" s="34"/>
    </row>
    <row r="42" spans="1:41" s="40" customFormat="1" x14ac:dyDescent="0.2">
      <c r="A42" s="32">
        <v>148</v>
      </c>
      <c r="B42" s="32" t="s">
        <v>164</v>
      </c>
      <c r="C42" s="34" t="s">
        <v>165</v>
      </c>
      <c r="D42" s="34" t="s">
        <v>46</v>
      </c>
      <c r="E42" s="34" t="s">
        <v>162</v>
      </c>
      <c r="F42" s="34" t="s">
        <v>166</v>
      </c>
      <c r="G42" s="42" t="s">
        <v>186</v>
      </c>
      <c r="H42" s="91">
        <v>0.53344196081161499</v>
      </c>
      <c r="I42" s="30">
        <v>0.392860322803262</v>
      </c>
      <c r="J42" s="58"/>
      <c r="K42" s="37">
        <f t="shared" ref="K42:K73" si="4">O42+P42</f>
        <v>22.526083400000001</v>
      </c>
      <c r="L42" s="37">
        <f t="shared" ref="L42:L73" si="5">R42+S42</f>
        <v>22.680004</v>
      </c>
      <c r="M42" s="37">
        <f t="shared" ref="M42:M73" si="6">U42+V42+W42+X42+Y42+Z42</f>
        <v>54.793911600000001</v>
      </c>
      <c r="N42" s="37"/>
      <c r="O42" s="59">
        <v>13.300487</v>
      </c>
      <c r="P42" s="59">
        <v>9.2255964000000006</v>
      </c>
      <c r="Q42" s="37"/>
      <c r="R42" s="59">
        <v>10.982578999999999</v>
      </c>
      <c r="S42" s="59">
        <v>11.697425000000001</v>
      </c>
      <c r="T42" s="37"/>
      <c r="U42" s="59">
        <v>10.234539</v>
      </c>
      <c r="V42" s="59">
        <v>9.9095192999999995</v>
      </c>
      <c r="W42" s="59">
        <v>7.6790891999999999</v>
      </c>
      <c r="X42" s="59">
        <v>10.351084</v>
      </c>
      <c r="Y42" s="59">
        <v>10.224181</v>
      </c>
      <c r="Z42" s="59">
        <v>6.3954991000000003</v>
      </c>
      <c r="AA42" s="60"/>
      <c r="AB42" s="89">
        <v>14009.4130859375</v>
      </c>
      <c r="AC42" s="89">
        <v>14452.54296875</v>
      </c>
      <c r="AD42" s="89">
        <v>14899.994140625</v>
      </c>
      <c r="AE42" s="39"/>
      <c r="AF42" s="65">
        <v>1.8931089915754884</v>
      </c>
      <c r="AG42" s="39">
        <f t="shared" ref="AG42:AG73" si="7">AD42*(AF42/100)</f>
        <v>282.07312882039281</v>
      </c>
      <c r="AH42" s="39"/>
      <c r="AI42" s="34">
        <v>10</v>
      </c>
      <c r="AJ42" s="34"/>
      <c r="AK42" s="34"/>
      <c r="AL42" s="34"/>
      <c r="AM42" s="34"/>
      <c r="AN42" s="34"/>
      <c r="AO42" s="34"/>
    </row>
    <row r="43" spans="1:41" s="40" customFormat="1" x14ac:dyDescent="0.2">
      <c r="A43" s="32">
        <v>148</v>
      </c>
      <c r="B43" s="32" t="s">
        <v>164</v>
      </c>
      <c r="C43" s="34" t="s">
        <v>165</v>
      </c>
      <c r="D43" s="34" t="s">
        <v>46</v>
      </c>
      <c r="E43" s="34" t="s">
        <v>162</v>
      </c>
      <c r="F43" s="34" t="s">
        <v>166</v>
      </c>
      <c r="G43" s="42" t="s">
        <v>177</v>
      </c>
      <c r="H43" s="91">
        <v>0.53344196081161499</v>
      </c>
      <c r="I43" s="30">
        <v>0.45601222966571509</v>
      </c>
      <c r="J43" s="58"/>
      <c r="K43" s="37">
        <f t="shared" si="4"/>
        <v>26.090694599999999</v>
      </c>
      <c r="L43" s="37">
        <f t="shared" si="5"/>
        <v>24.794420899999999</v>
      </c>
      <c r="M43" s="37">
        <f t="shared" si="6"/>
        <v>49.114885000000001</v>
      </c>
      <c r="N43" s="37"/>
      <c r="O43" s="59">
        <v>18.330514000000001</v>
      </c>
      <c r="P43" s="59">
        <v>7.7601806</v>
      </c>
      <c r="Q43" s="37"/>
      <c r="R43" s="59">
        <v>9.0227328999999994</v>
      </c>
      <c r="S43" s="59">
        <v>15.771687999999999</v>
      </c>
      <c r="T43" s="37"/>
      <c r="U43" s="59">
        <v>9.5219121999999992</v>
      </c>
      <c r="V43" s="59">
        <v>9.3135426999999993</v>
      </c>
      <c r="W43" s="59">
        <v>8.0030038999999995</v>
      </c>
      <c r="X43" s="59">
        <v>9.5177034000000003</v>
      </c>
      <c r="Y43" s="59">
        <v>9.5054266999999992</v>
      </c>
      <c r="Z43" s="59">
        <v>3.2532961</v>
      </c>
      <c r="AA43" s="60"/>
      <c r="AB43" s="89">
        <v>14009.4130859375</v>
      </c>
      <c r="AC43" s="89">
        <v>14452.54296875</v>
      </c>
      <c r="AD43" s="89">
        <v>14899.994140625</v>
      </c>
      <c r="AE43" s="39"/>
      <c r="AF43" s="65">
        <v>3.9314605274870122</v>
      </c>
      <c r="AG43" s="39">
        <f t="shared" si="7"/>
        <v>585.78738823654953</v>
      </c>
      <c r="AH43" s="39"/>
      <c r="AI43" s="34">
        <v>10</v>
      </c>
      <c r="AJ43" s="34"/>
      <c r="AK43" s="34"/>
      <c r="AL43" s="34"/>
      <c r="AM43" s="34"/>
      <c r="AN43" s="34"/>
      <c r="AO43" s="34"/>
    </row>
    <row r="44" spans="1:41" s="40" customFormat="1" x14ac:dyDescent="0.2">
      <c r="A44" s="32">
        <v>148</v>
      </c>
      <c r="B44" s="32" t="s">
        <v>164</v>
      </c>
      <c r="C44" s="34" t="s">
        <v>165</v>
      </c>
      <c r="D44" s="34" t="s">
        <v>46</v>
      </c>
      <c r="E44" s="34" t="s">
        <v>162</v>
      </c>
      <c r="F44" s="34" t="s">
        <v>166</v>
      </c>
      <c r="G44" s="42" t="s">
        <v>178</v>
      </c>
      <c r="H44" s="91">
        <v>0.53344196081161499</v>
      </c>
      <c r="I44" s="30">
        <v>0.71327043192488915</v>
      </c>
      <c r="J44" s="58"/>
      <c r="K44" s="37">
        <f t="shared" si="4"/>
        <v>19.344395300000002</v>
      </c>
      <c r="L44" s="37">
        <f t="shared" si="5"/>
        <v>36.251536000000002</v>
      </c>
      <c r="M44" s="37">
        <f t="shared" si="6"/>
        <v>44.404068899999992</v>
      </c>
      <c r="N44" s="37"/>
      <c r="O44" s="59">
        <v>13.88161</v>
      </c>
      <c r="P44" s="59">
        <v>5.4627853000000002</v>
      </c>
      <c r="Q44" s="37"/>
      <c r="R44" s="59">
        <v>20.081047000000002</v>
      </c>
      <c r="S44" s="59">
        <v>16.170489</v>
      </c>
      <c r="T44" s="37"/>
      <c r="U44" s="59">
        <v>7.7268128999999997</v>
      </c>
      <c r="V44" s="59">
        <v>7.7888488000000002</v>
      </c>
      <c r="W44" s="59">
        <v>7.2890912999999999</v>
      </c>
      <c r="X44" s="59">
        <v>7.6007880999999999</v>
      </c>
      <c r="Y44" s="59">
        <v>7.6628239999999996</v>
      </c>
      <c r="Z44" s="59">
        <v>6.3357038000000001</v>
      </c>
      <c r="AA44" s="60"/>
      <c r="AB44" s="89">
        <v>14009.4130859375</v>
      </c>
      <c r="AC44" s="89">
        <v>14452.54296875</v>
      </c>
      <c r="AD44" s="89">
        <v>14899.994140625</v>
      </c>
      <c r="AE44" s="39"/>
      <c r="AF44" s="65">
        <v>0.70563107411798787</v>
      </c>
      <c r="AG44" s="39">
        <f t="shared" si="7"/>
        <v>105.13898869800944</v>
      </c>
      <c r="AH44" s="39"/>
      <c r="AI44" s="34">
        <v>10</v>
      </c>
      <c r="AJ44" s="34"/>
      <c r="AK44" s="34"/>
      <c r="AL44" s="34"/>
      <c r="AM44" s="34"/>
      <c r="AN44" s="34"/>
      <c r="AO44" s="34"/>
    </row>
    <row r="45" spans="1:41" s="40" customFormat="1" x14ac:dyDescent="0.2">
      <c r="A45" s="32">
        <v>148</v>
      </c>
      <c r="B45" s="32" t="s">
        <v>164</v>
      </c>
      <c r="C45" s="34" t="s">
        <v>165</v>
      </c>
      <c r="D45" s="34" t="s">
        <v>46</v>
      </c>
      <c r="E45" s="34" t="s">
        <v>162</v>
      </c>
      <c r="F45" s="34" t="s">
        <v>166</v>
      </c>
      <c r="G45" s="42" t="s">
        <v>179</v>
      </c>
      <c r="H45" s="91">
        <v>0.53344196081161499</v>
      </c>
      <c r="I45" s="30">
        <v>0.50705291899132399</v>
      </c>
      <c r="J45" s="58"/>
      <c r="K45" s="37">
        <f t="shared" si="4"/>
        <v>32.356195999999997</v>
      </c>
      <c r="L45" s="37">
        <f t="shared" si="5"/>
        <v>17.6494225</v>
      </c>
      <c r="M45" s="37">
        <f t="shared" si="6"/>
        <v>49.994380899999996</v>
      </c>
      <c r="N45" s="37"/>
      <c r="O45" s="59">
        <v>19.880551000000001</v>
      </c>
      <c r="P45" s="59">
        <v>12.475645</v>
      </c>
      <c r="Q45" s="37"/>
      <c r="R45" s="59">
        <v>4.9277895000000003</v>
      </c>
      <c r="S45" s="59">
        <v>12.721633000000001</v>
      </c>
      <c r="T45" s="37"/>
      <c r="U45" s="59">
        <v>9.3766481000000006</v>
      </c>
      <c r="V45" s="59">
        <v>8.9620713999999992</v>
      </c>
      <c r="W45" s="59">
        <v>8.657508</v>
      </c>
      <c r="X45" s="59">
        <v>9.3766481000000006</v>
      </c>
      <c r="Y45" s="59">
        <v>9.2668306000000005</v>
      </c>
      <c r="Z45" s="59">
        <v>4.3546747000000003</v>
      </c>
      <c r="AA45" s="60"/>
      <c r="AB45" s="89">
        <v>14009.4130859375</v>
      </c>
      <c r="AC45" s="89">
        <v>14452.54296875</v>
      </c>
      <c r="AD45" s="89">
        <v>14899.994140625</v>
      </c>
      <c r="AE45" s="39"/>
      <c r="AF45" s="65">
        <v>1.3598551400531784</v>
      </c>
      <c r="AG45" s="39">
        <f t="shared" si="7"/>
        <v>202.61833618891146</v>
      </c>
      <c r="AH45" s="39"/>
      <c r="AI45" s="34">
        <v>10</v>
      </c>
      <c r="AJ45" s="34"/>
      <c r="AK45" s="34"/>
      <c r="AL45" s="34"/>
      <c r="AM45" s="34"/>
      <c r="AN45" s="34"/>
      <c r="AO45" s="34"/>
    </row>
    <row r="46" spans="1:41" s="40" customFormat="1" x14ac:dyDescent="0.2">
      <c r="A46" s="32">
        <v>148</v>
      </c>
      <c r="B46" s="32" t="s">
        <v>164</v>
      </c>
      <c r="C46" s="34" t="s">
        <v>165</v>
      </c>
      <c r="D46" s="34" t="s">
        <v>46</v>
      </c>
      <c r="E46" s="34" t="s">
        <v>162</v>
      </c>
      <c r="F46" s="34" t="s">
        <v>166</v>
      </c>
      <c r="G46" s="42" t="s">
        <v>187</v>
      </c>
      <c r="H46" s="91">
        <v>0.53344196081161499</v>
      </c>
      <c r="I46" s="30">
        <v>0.51708599190759508</v>
      </c>
      <c r="J46" s="58"/>
      <c r="K46" s="37">
        <f t="shared" si="4"/>
        <v>24.203651600000001</v>
      </c>
      <c r="L46" s="37">
        <f t="shared" si="5"/>
        <v>30.425457999999999</v>
      </c>
      <c r="M46" s="37">
        <f t="shared" si="6"/>
        <v>45.3708904</v>
      </c>
      <c r="N46" s="37"/>
      <c r="O46" s="59">
        <v>17.641366000000001</v>
      </c>
      <c r="P46" s="59">
        <v>6.5622856000000001</v>
      </c>
      <c r="Q46" s="37"/>
      <c r="R46" s="59">
        <v>17.186249</v>
      </c>
      <c r="S46" s="59">
        <v>13.239209000000001</v>
      </c>
      <c r="T46" s="37"/>
      <c r="U46" s="59">
        <v>9.0507083999999995</v>
      </c>
      <c r="V46" s="59">
        <v>8.7525185000000008</v>
      </c>
      <c r="W46" s="59">
        <v>5.8825824000000004</v>
      </c>
      <c r="X46" s="59">
        <v>8.7143242000000001</v>
      </c>
      <c r="Y46" s="59">
        <v>8.4618128000000006</v>
      </c>
      <c r="Z46" s="59">
        <v>4.5089440999999999</v>
      </c>
      <c r="AA46" s="60"/>
      <c r="AB46" s="89">
        <v>14009.4130859375</v>
      </c>
      <c r="AC46" s="89">
        <v>14452.54296875</v>
      </c>
      <c r="AD46" s="89">
        <v>14899.994140625</v>
      </c>
      <c r="AE46" s="39"/>
      <c r="AF46" s="65">
        <v>3.170553902135957</v>
      </c>
      <c r="AG46" s="39">
        <f t="shared" si="7"/>
        <v>472.41234564361491</v>
      </c>
      <c r="AH46" s="39"/>
      <c r="AI46" s="34">
        <v>10</v>
      </c>
      <c r="AJ46" s="34"/>
      <c r="AK46" s="34"/>
      <c r="AL46" s="34"/>
      <c r="AM46" s="34"/>
      <c r="AN46" s="34"/>
      <c r="AO46" s="34"/>
    </row>
    <row r="47" spans="1:41" s="40" customFormat="1" x14ac:dyDescent="0.2">
      <c r="A47" s="32">
        <v>148</v>
      </c>
      <c r="B47" s="32" t="s">
        <v>164</v>
      </c>
      <c r="C47" s="34" t="s">
        <v>165</v>
      </c>
      <c r="D47" s="34" t="s">
        <v>46</v>
      </c>
      <c r="E47" s="34" t="s">
        <v>162</v>
      </c>
      <c r="F47" s="34" t="s">
        <v>166</v>
      </c>
      <c r="G47" s="42" t="s">
        <v>188</v>
      </c>
      <c r="H47" s="91">
        <v>0.53344196081161499</v>
      </c>
      <c r="I47" s="30">
        <v>0.4286443184309579</v>
      </c>
      <c r="J47" s="58"/>
      <c r="K47" s="37">
        <f t="shared" si="4"/>
        <v>25.836924100000001</v>
      </c>
      <c r="L47" s="37">
        <f t="shared" si="5"/>
        <v>34.452448000000004</v>
      </c>
      <c r="M47" s="37">
        <f t="shared" si="6"/>
        <v>39.710627800000005</v>
      </c>
      <c r="N47" s="37"/>
      <c r="O47" s="59">
        <v>19.166177000000001</v>
      </c>
      <c r="P47" s="59">
        <v>6.6707470999999998</v>
      </c>
      <c r="Q47" s="37"/>
      <c r="R47" s="59">
        <v>19.606469000000001</v>
      </c>
      <c r="S47" s="59">
        <v>14.845979</v>
      </c>
      <c r="T47" s="37"/>
      <c r="U47" s="59">
        <v>8.6312894</v>
      </c>
      <c r="V47" s="59">
        <v>8.0324746999999999</v>
      </c>
      <c r="W47" s="59">
        <v>4.8135637999999998</v>
      </c>
      <c r="X47" s="59">
        <v>7.5682432000000004</v>
      </c>
      <c r="Y47" s="59">
        <v>8.3268751000000005</v>
      </c>
      <c r="Z47" s="59">
        <v>2.3381816</v>
      </c>
      <c r="AA47" s="60"/>
      <c r="AB47" s="89">
        <v>14009.4130859375</v>
      </c>
      <c r="AC47" s="89">
        <v>14452.54296875</v>
      </c>
      <c r="AD47" s="89">
        <v>14899.994140625</v>
      </c>
      <c r="AE47" s="39"/>
      <c r="AF47" s="65">
        <v>0.67220589232034333</v>
      </c>
      <c r="AG47" s="39">
        <f t="shared" si="7"/>
        <v>100.15863856866716</v>
      </c>
      <c r="AH47" s="39"/>
      <c r="AI47" s="34">
        <v>10</v>
      </c>
      <c r="AJ47" s="34"/>
      <c r="AK47" s="34"/>
      <c r="AL47" s="34"/>
      <c r="AM47" s="34"/>
      <c r="AN47" s="34"/>
      <c r="AO47" s="34"/>
    </row>
    <row r="48" spans="1:41" s="40" customFormat="1" x14ac:dyDescent="0.2">
      <c r="A48" s="32">
        <v>148</v>
      </c>
      <c r="B48" s="32" t="s">
        <v>164</v>
      </c>
      <c r="C48" s="34" t="s">
        <v>165</v>
      </c>
      <c r="D48" s="34" t="s">
        <v>46</v>
      </c>
      <c r="E48" s="34" t="s">
        <v>162</v>
      </c>
      <c r="F48" s="34" t="s">
        <v>166</v>
      </c>
      <c r="G48" s="42" t="s">
        <v>180</v>
      </c>
      <c r="H48" s="91">
        <v>0.53344196081161499</v>
      </c>
      <c r="I48" s="30">
        <v>0.36218867775176422</v>
      </c>
      <c r="J48" s="58"/>
      <c r="K48" s="37">
        <f t="shared" si="4"/>
        <v>25.6804831</v>
      </c>
      <c r="L48" s="37">
        <f t="shared" si="5"/>
        <v>30.999577000000002</v>
      </c>
      <c r="M48" s="37">
        <f t="shared" si="6"/>
        <v>43.3199398</v>
      </c>
      <c r="N48" s="37"/>
      <c r="O48" s="59">
        <v>18.822955</v>
      </c>
      <c r="P48" s="59">
        <v>6.8575280999999997</v>
      </c>
      <c r="Q48" s="37"/>
      <c r="R48" s="59">
        <v>15.027772000000001</v>
      </c>
      <c r="S48" s="59">
        <v>15.971805</v>
      </c>
      <c r="T48" s="37"/>
      <c r="U48" s="59">
        <v>9.2065588999999992</v>
      </c>
      <c r="V48" s="59">
        <v>7.8172702000000003</v>
      </c>
      <c r="W48" s="59">
        <v>5.8399251999999997</v>
      </c>
      <c r="X48" s="59">
        <v>7.7826171000000004</v>
      </c>
      <c r="Y48" s="59">
        <v>8.3654423999999992</v>
      </c>
      <c r="Z48" s="59">
        <v>4.3081259999999997</v>
      </c>
      <c r="AA48" s="60"/>
      <c r="AB48" s="89">
        <v>14009.4130859375</v>
      </c>
      <c r="AC48" s="89">
        <v>14452.54296875</v>
      </c>
      <c r="AD48" s="89">
        <v>14899.994140625</v>
      </c>
      <c r="AE48" s="39"/>
      <c r="AF48" s="65">
        <v>0.36664198073647647</v>
      </c>
      <c r="AG48" s="39">
        <f t="shared" si="7"/>
        <v>54.629633646806433</v>
      </c>
      <c r="AH48" s="39"/>
      <c r="AI48" s="34">
        <v>10</v>
      </c>
      <c r="AJ48" s="34"/>
      <c r="AK48" s="34"/>
      <c r="AL48" s="34"/>
      <c r="AM48" s="34"/>
      <c r="AN48" s="34"/>
      <c r="AO48" s="34"/>
    </row>
    <row r="49" spans="1:41" s="40" customFormat="1" x14ac:dyDescent="0.2">
      <c r="A49" s="32">
        <v>384</v>
      </c>
      <c r="B49" s="32" t="s">
        <v>48</v>
      </c>
      <c r="C49" s="34" t="s">
        <v>49</v>
      </c>
      <c r="D49" s="34" t="s">
        <v>46</v>
      </c>
      <c r="E49" s="34" t="s">
        <v>41</v>
      </c>
      <c r="F49" s="34" t="s">
        <v>45</v>
      </c>
      <c r="G49" s="41" t="s">
        <v>85</v>
      </c>
      <c r="H49" s="91">
        <v>0.23587100207805634</v>
      </c>
      <c r="I49" s="62">
        <v>0.15764658451596253</v>
      </c>
      <c r="J49" s="58"/>
      <c r="K49" s="37">
        <f t="shared" si="4"/>
        <v>19.6605405</v>
      </c>
      <c r="L49" s="37">
        <f t="shared" si="5"/>
        <v>37.056765999999996</v>
      </c>
      <c r="M49" s="37">
        <f t="shared" si="6"/>
        <v>43.282693699999996</v>
      </c>
      <c r="N49" s="37"/>
      <c r="O49" s="59">
        <v>15.136112000000001</v>
      </c>
      <c r="P49" s="59">
        <v>4.5244285</v>
      </c>
      <c r="Q49" s="37"/>
      <c r="R49" s="59">
        <v>20.721413999999999</v>
      </c>
      <c r="S49" s="59">
        <v>16.335352</v>
      </c>
      <c r="T49" s="37"/>
      <c r="U49" s="59">
        <v>10.913124</v>
      </c>
      <c r="V49" s="59">
        <v>10.033664</v>
      </c>
      <c r="W49" s="59">
        <v>5.8638731000000002</v>
      </c>
      <c r="X49" s="59">
        <v>7.4427764999999999</v>
      </c>
      <c r="Y49" s="59">
        <v>5.8901706999999996</v>
      </c>
      <c r="Z49" s="59">
        <v>3.1390853999999999</v>
      </c>
      <c r="AA49" s="60"/>
      <c r="AB49" s="89">
        <v>23695.919921875</v>
      </c>
      <c r="AC49" s="89">
        <v>23695.919921875</v>
      </c>
      <c r="AD49" s="89">
        <v>24294.75</v>
      </c>
      <c r="AE49" s="39"/>
      <c r="AF49" s="63">
        <v>28.810030061130032</v>
      </c>
      <c r="AG49" s="39">
        <f t="shared" si="7"/>
        <v>6999.3247782763883</v>
      </c>
      <c r="AH49" s="39"/>
      <c r="AI49" s="34">
        <v>10</v>
      </c>
      <c r="AJ49" s="34"/>
      <c r="AK49" s="34"/>
      <c r="AL49" s="34"/>
      <c r="AM49" s="34"/>
      <c r="AN49" s="34"/>
      <c r="AO49" s="34"/>
    </row>
    <row r="50" spans="1:41" s="40" customFormat="1" x14ac:dyDescent="0.2">
      <c r="A50" s="32">
        <v>384</v>
      </c>
      <c r="B50" s="32" t="s">
        <v>48</v>
      </c>
      <c r="C50" s="34" t="s">
        <v>49</v>
      </c>
      <c r="D50" s="34" t="s">
        <v>46</v>
      </c>
      <c r="E50" s="34" t="s">
        <v>41</v>
      </c>
      <c r="F50" s="34" t="s">
        <v>45</v>
      </c>
      <c r="G50" s="41" t="s">
        <v>86</v>
      </c>
      <c r="H50" s="91">
        <v>0.23587100207805634</v>
      </c>
      <c r="I50" s="62">
        <v>0.1580111656409085</v>
      </c>
      <c r="J50" s="58"/>
      <c r="K50" s="37">
        <f t="shared" si="4"/>
        <v>23.922082000000003</v>
      </c>
      <c r="L50" s="37">
        <f t="shared" si="5"/>
        <v>26.899124</v>
      </c>
      <c r="M50" s="37">
        <f t="shared" si="6"/>
        <v>49.178793399999989</v>
      </c>
      <c r="N50" s="37"/>
      <c r="O50" s="59">
        <v>18.228031000000001</v>
      </c>
      <c r="P50" s="59">
        <v>5.694051</v>
      </c>
      <c r="Q50" s="37"/>
      <c r="R50" s="59">
        <v>14.938654</v>
      </c>
      <c r="S50" s="59">
        <v>11.960470000000001</v>
      </c>
      <c r="T50" s="37"/>
      <c r="U50" s="59">
        <v>11.016904</v>
      </c>
      <c r="V50" s="59">
        <v>10.773277</v>
      </c>
      <c r="W50" s="59">
        <v>6.5509506000000002</v>
      </c>
      <c r="X50" s="59">
        <v>8.5518272999999994</v>
      </c>
      <c r="Y50" s="59">
        <v>6.9183585000000001</v>
      </c>
      <c r="Z50" s="59">
        <v>5.3674759999999999</v>
      </c>
      <c r="AA50" s="60"/>
      <c r="AB50" s="39">
        <v>23695.919000000002</v>
      </c>
      <c r="AC50" s="89">
        <v>23695.919921875</v>
      </c>
      <c r="AD50" s="89">
        <v>24294.75</v>
      </c>
      <c r="AE50" s="39"/>
      <c r="AF50" s="63">
        <v>9.0923471568183363</v>
      </c>
      <c r="AG50" s="39">
        <f t="shared" si="7"/>
        <v>2208.963010881123</v>
      </c>
      <c r="AH50" s="39"/>
      <c r="AI50" s="34">
        <v>10</v>
      </c>
      <c r="AJ50" s="34"/>
      <c r="AK50" s="34"/>
      <c r="AL50" s="34"/>
      <c r="AM50" s="34"/>
      <c r="AN50" s="34"/>
      <c r="AO50" s="34"/>
    </row>
    <row r="51" spans="1:41" s="40" customFormat="1" x14ac:dyDescent="0.2">
      <c r="A51" s="32">
        <v>384</v>
      </c>
      <c r="B51" s="32" t="s">
        <v>48</v>
      </c>
      <c r="C51" s="34" t="s">
        <v>49</v>
      </c>
      <c r="D51" s="34" t="s">
        <v>46</v>
      </c>
      <c r="E51" s="34" t="s">
        <v>41</v>
      </c>
      <c r="F51" s="34" t="s">
        <v>45</v>
      </c>
      <c r="G51" s="41" t="s">
        <v>87</v>
      </c>
      <c r="H51" s="91">
        <v>0.23587100207805634</v>
      </c>
      <c r="I51" s="62">
        <v>0.26202494458337833</v>
      </c>
      <c r="J51" s="58"/>
      <c r="K51" s="37">
        <f t="shared" si="4"/>
        <v>20.5747319</v>
      </c>
      <c r="L51" s="37">
        <f t="shared" si="5"/>
        <v>34.239328999999998</v>
      </c>
      <c r="M51" s="37">
        <f t="shared" si="6"/>
        <v>45.185938999999991</v>
      </c>
      <c r="N51" s="37"/>
      <c r="O51" s="59">
        <v>16.524449000000001</v>
      </c>
      <c r="P51" s="59">
        <v>4.0502829</v>
      </c>
      <c r="Q51" s="37"/>
      <c r="R51" s="59">
        <v>15.944881000000001</v>
      </c>
      <c r="S51" s="59">
        <v>18.294447999999999</v>
      </c>
      <c r="T51" s="37"/>
      <c r="U51" s="59">
        <v>10.657292999999999</v>
      </c>
      <c r="V51" s="59">
        <v>9.9029150000000001</v>
      </c>
      <c r="W51" s="59">
        <v>5.3603584</v>
      </c>
      <c r="X51" s="59">
        <v>8.2950604999999999</v>
      </c>
      <c r="Y51" s="59">
        <v>6.3185460000000004</v>
      </c>
      <c r="Z51" s="59">
        <v>4.6517660999999997</v>
      </c>
      <c r="AA51" s="60"/>
      <c r="AB51" s="39">
        <v>23695.919000000002</v>
      </c>
      <c r="AC51" s="89">
        <v>23695.919921875</v>
      </c>
      <c r="AD51" s="89">
        <v>24294.75</v>
      </c>
      <c r="AE51" s="39"/>
      <c r="AF51" s="63">
        <v>7.2158534542975508</v>
      </c>
      <c r="AG51" s="39">
        <f t="shared" si="7"/>
        <v>1753.0735570879542</v>
      </c>
      <c r="AH51" s="39"/>
      <c r="AI51" s="34">
        <v>10</v>
      </c>
      <c r="AJ51" s="34"/>
      <c r="AK51" s="34"/>
      <c r="AL51" s="34"/>
      <c r="AM51" s="34"/>
      <c r="AN51" s="34"/>
      <c r="AO51" s="34"/>
    </row>
    <row r="52" spans="1:41" s="40" customFormat="1" x14ac:dyDescent="0.2">
      <c r="A52" s="32">
        <v>384</v>
      </c>
      <c r="B52" s="32" t="s">
        <v>48</v>
      </c>
      <c r="C52" s="34" t="s">
        <v>49</v>
      </c>
      <c r="D52" s="34" t="s">
        <v>46</v>
      </c>
      <c r="E52" s="34" t="s">
        <v>41</v>
      </c>
      <c r="F52" s="34" t="s">
        <v>45</v>
      </c>
      <c r="G52" s="41" t="s">
        <v>88</v>
      </c>
      <c r="H52" s="91">
        <v>0.23587100207805634</v>
      </c>
      <c r="I52" s="62">
        <v>0.20837249965454008</v>
      </c>
      <c r="J52" s="58"/>
      <c r="K52" s="37">
        <f t="shared" si="4"/>
        <v>21.923475199999999</v>
      </c>
      <c r="L52" s="37">
        <f t="shared" si="5"/>
        <v>44.700666999999996</v>
      </c>
      <c r="M52" s="37">
        <f t="shared" si="6"/>
        <v>33.375858199999996</v>
      </c>
      <c r="N52" s="37"/>
      <c r="O52" s="59">
        <v>14.786771</v>
      </c>
      <c r="P52" s="59">
        <v>7.1367041999999996</v>
      </c>
      <c r="Q52" s="37"/>
      <c r="R52" s="59">
        <v>23.975289</v>
      </c>
      <c r="S52" s="59">
        <v>20.725377999999999</v>
      </c>
      <c r="T52" s="37"/>
      <c r="U52" s="59">
        <v>10.163936</v>
      </c>
      <c r="V52" s="59">
        <v>9.1876984000000004</v>
      </c>
      <c r="W52" s="59">
        <v>4.0360075999999996</v>
      </c>
      <c r="X52" s="59">
        <v>4.1547784999999999</v>
      </c>
      <c r="Y52" s="59">
        <v>4.2083041999999997</v>
      </c>
      <c r="Z52" s="59">
        <v>1.6251335</v>
      </c>
      <c r="AA52" s="60"/>
      <c r="AB52" s="39">
        <v>23695.919000000002</v>
      </c>
      <c r="AC52" s="89">
        <v>23695.919921875</v>
      </c>
      <c r="AD52" s="89">
        <v>24294.75</v>
      </c>
      <c r="AE52" s="39"/>
      <c r="AF52" s="63">
        <v>16.018760255327578</v>
      </c>
      <c r="AG52" s="39">
        <f t="shared" si="7"/>
        <v>3891.7177571311963</v>
      </c>
      <c r="AH52" s="39"/>
      <c r="AI52" s="34">
        <v>10</v>
      </c>
      <c r="AJ52" s="34"/>
      <c r="AK52" s="34"/>
      <c r="AL52" s="34"/>
      <c r="AM52" s="34"/>
      <c r="AN52" s="34"/>
      <c r="AO52" s="34"/>
    </row>
    <row r="53" spans="1:41" s="40" customFormat="1" x14ac:dyDescent="0.2">
      <c r="A53" s="32">
        <v>384</v>
      </c>
      <c r="B53" s="32" t="s">
        <v>48</v>
      </c>
      <c r="C53" s="34" t="s">
        <v>49</v>
      </c>
      <c r="D53" s="34" t="s">
        <v>46</v>
      </c>
      <c r="E53" s="34" t="s">
        <v>41</v>
      </c>
      <c r="F53" s="34" t="s">
        <v>45</v>
      </c>
      <c r="G53" s="41" t="s">
        <v>89</v>
      </c>
      <c r="H53" s="91">
        <v>0.23587100207805634</v>
      </c>
      <c r="I53" s="62">
        <v>0.32674138025057664</v>
      </c>
      <c r="J53" s="58"/>
      <c r="K53" s="37">
        <f t="shared" si="4"/>
        <v>18.619639299999999</v>
      </c>
      <c r="L53" s="37">
        <f t="shared" si="5"/>
        <v>42.760505999999999</v>
      </c>
      <c r="M53" s="37">
        <f t="shared" si="6"/>
        <v>38.619855100000002</v>
      </c>
      <c r="N53" s="37"/>
      <c r="O53" s="59">
        <v>13.149257</v>
      </c>
      <c r="P53" s="59">
        <v>5.4703822999999998</v>
      </c>
      <c r="Q53" s="37"/>
      <c r="R53" s="59">
        <v>24.470208</v>
      </c>
      <c r="S53" s="59">
        <v>18.290298</v>
      </c>
      <c r="T53" s="37"/>
      <c r="U53" s="59">
        <v>9.7758225999999997</v>
      </c>
      <c r="V53" s="59">
        <v>9.0634455999999997</v>
      </c>
      <c r="W53" s="59">
        <v>5.1940150999999997</v>
      </c>
      <c r="X53" s="59">
        <v>7.2975686</v>
      </c>
      <c r="Y53" s="59">
        <v>5.2852119999999996</v>
      </c>
      <c r="Z53" s="59">
        <v>2.0037912000000002</v>
      </c>
      <c r="AA53" s="60"/>
      <c r="AB53" s="39">
        <v>23695.919000000002</v>
      </c>
      <c r="AC53" s="89">
        <v>23695.919921875</v>
      </c>
      <c r="AD53" s="89">
        <v>24294.75</v>
      </c>
      <c r="AE53" s="39"/>
      <c r="AF53" s="63">
        <v>15.203586051093144</v>
      </c>
      <c r="AG53" s="39">
        <f t="shared" si="7"/>
        <v>3693.6732221479515</v>
      </c>
      <c r="AH53" s="39"/>
      <c r="AI53" s="34">
        <v>10</v>
      </c>
      <c r="AJ53" s="34"/>
      <c r="AK53" s="34"/>
      <c r="AL53" s="34"/>
      <c r="AM53" s="34"/>
      <c r="AN53" s="34"/>
      <c r="AO53" s="34"/>
    </row>
    <row r="54" spans="1:41" s="40" customFormat="1" x14ac:dyDescent="0.2">
      <c r="A54" s="32">
        <v>384</v>
      </c>
      <c r="B54" s="32" t="s">
        <v>48</v>
      </c>
      <c r="C54" s="34" t="s">
        <v>49</v>
      </c>
      <c r="D54" s="34" t="s">
        <v>46</v>
      </c>
      <c r="E54" s="34" t="s">
        <v>41</v>
      </c>
      <c r="F54" s="34" t="s">
        <v>45</v>
      </c>
      <c r="G54" s="41" t="s">
        <v>90</v>
      </c>
      <c r="H54" s="91">
        <v>0.23587100207805634</v>
      </c>
      <c r="I54" s="62">
        <v>0.23975560574597787</v>
      </c>
      <c r="J54" s="58"/>
      <c r="K54" s="37">
        <f t="shared" si="4"/>
        <v>22.285512700000002</v>
      </c>
      <c r="L54" s="37">
        <f t="shared" si="5"/>
        <v>45.451571999999999</v>
      </c>
      <c r="M54" s="37">
        <f t="shared" si="6"/>
        <v>32.262915930000005</v>
      </c>
      <c r="N54" s="37"/>
      <c r="O54" s="59">
        <v>16.159178000000001</v>
      </c>
      <c r="P54" s="59">
        <v>6.1263347000000001</v>
      </c>
      <c r="Q54" s="37"/>
      <c r="R54" s="59">
        <v>22.958918000000001</v>
      </c>
      <c r="S54" s="59">
        <v>22.492654000000002</v>
      </c>
      <c r="T54" s="37"/>
      <c r="U54" s="59">
        <v>9.7681976000000006</v>
      </c>
      <c r="V54" s="59">
        <v>9.6513646000000008</v>
      </c>
      <c r="W54" s="59">
        <v>4.1384996000000003</v>
      </c>
      <c r="X54" s="59">
        <v>3.4907427000000002</v>
      </c>
      <c r="Y54" s="59">
        <v>4.2463126000000004</v>
      </c>
      <c r="Z54" s="59">
        <v>0.96779883</v>
      </c>
      <c r="AA54" s="60"/>
      <c r="AB54" s="39">
        <v>23695.919000000002</v>
      </c>
      <c r="AC54" s="89">
        <v>23695.919921875</v>
      </c>
      <c r="AD54" s="89">
        <v>24294.75</v>
      </c>
      <c r="AE54" s="39"/>
      <c r="AF54" s="63">
        <v>0.72612331234942895</v>
      </c>
      <c r="AG54" s="39">
        <f t="shared" si="7"/>
        <v>176.40984342701287</v>
      </c>
      <c r="AH54" s="39"/>
      <c r="AI54" s="34">
        <v>10</v>
      </c>
      <c r="AJ54" s="34"/>
      <c r="AK54" s="34"/>
      <c r="AL54" s="34"/>
      <c r="AM54" s="34"/>
      <c r="AN54" s="34"/>
      <c r="AO54" s="34"/>
    </row>
    <row r="55" spans="1:41" s="40" customFormat="1" x14ac:dyDescent="0.2">
      <c r="A55" s="32">
        <v>384</v>
      </c>
      <c r="B55" s="32" t="s">
        <v>48</v>
      </c>
      <c r="C55" s="34" t="s">
        <v>49</v>
      </c>
      <c r="D55" s="34" t="s">
        <v>46</v>
      </c>
      <c r="E55" s="34" t="s">
        <v>41</v>
      </c>
      <c r="F55" s="34" t="s">
        <v>45</v>
      </c>
      <c r="G55" s="41" t="s">
        <v>91</v>
      </c>
      <c r="H55" s="91">
        <v>0.23587100207805634</v>
      </c>
      <c r="I55" s="62">
        <v>0.29741730467684441</v>
      </c>
      <c r="J55" s="58"/>
      <c r="K55" s="37">
        <f t="shared" si="4"/>
        <v>14.9520895</v>
      </c>
      <c r="L55" s="37">
        <f t="shared" si="5"/>
        <v>44.968077000000001</v>
      </c>
      <c r="M55" s="37">
        <f t="shared" si="6"/>
        <v>40.079832400000001</v>
      </c>
      <c r="N55" s="37"/>
      <c r="O55" s="59">
        <v>10.671386</v>
      </c>
      <c r="P55" s="59">
        <v>4.2807035000000004</v>
      </c>
      <c r="Q55" s="37"/>
      <c r="R55" s="59">
        <v>26.085484000000001</v>
      </c>
      <c r="S55" s="59">
        <v>18.882593</v>
      </c>
      <c r="T55" s="37"/>
      <c r="U55" s="59">
        <v>10.064692000000001</v>
      </c>
      <c r="V55" s="59">
        <v>9.4149004000000005</v>
      </c>
      <c r="W55" s="59">
        <v>5.9640750000000002</v>
      </c>
      <c r="X55" s="59">
        <v>6.9735385000000001</v>
      </c>
      <c r="Y55" s="59">
        <v>6.3239505999999999</v>
      </c>
      <c r="Z55" s="59">
        <v>1.3386758999999999</v>
      </c>
      <c r="AA55" s="60"/>
      <c r="AB55" s="39">
        <v>23695.919000000002</v>
      </c>
      <c r="AC55" s="89">
        <v>23695.919921875</v>
      </c>
      <c r="AD55" s="89">
        <v>24294.75</v>
      </c>
      <c r="AE55" s="39"/>
      <c r="AF55" s="63">
        <v>22.858570560548298</v>
      </c>
      <c r="AG55" s="39">
        <f t="shared" si="7"/>
        <v>5553.432571258807</v>
      </c>
      <c r="AH55" s="39"/>
      <c r="AI55" s="34">
        <v>10</v>
      </c>
      <c r="AJ55" s="34"/>
      <c r="AK55" s="34"/>
      <c r="AL55" s="34"/>
      <c r="AM55" s="34"/>
      <c r="AN55" s="34"/>
      <c r="AO55" s="34"/>
    </row>
    <row r="56" spans="1:41" s="40" customFormat="1" x14ac:dyDescent="0.2">
      <c r="A56" s="32">
        <v>384</v>
      </c>
      <c r="B56" s="32" t="s">
        <v>48</v>
      </c>
      <c r="C56" s="34" t="s">
        <v>49</v>
      </c>
      <c r="D56" s="34" t="s">
        <v>46</v>
      </c>
      <c r="E56" s="34" t="s">
        <v>41</v>
      </c>
      <c r="F56" s="34" t="s">
        <v>45</v>
      </c>
      <c r="G56" s="41" t="s">
        <v>92</v>
      </c>
      <c r="H56" s="91">
        <v>0.23587100207805634</v>
      </c>
      <c r="I56" s="62">
        <v>0.20602064140460186</v>
      </c>
      <c r="J56" s="58"/>
      <c r="K56" s="37">
        <f t="shared" si="4"/>
        <v>5.8429361000000002</v>
      </c>
      <c r="L56" s="37">
        <f t="shared" si="5"/>
        <v>52.077148999999999</v>
      </c>
      <c r="M56" s="37">
        <f t="shared" si="6"/>
        <v>42.079914799999997</v>
      </c>
      <c r="N56" s="37"/>
      <c r="O56" s="59">
        <v>5.8429361000000002</v>
      </c>
      <c r="P56" s="59">
        <v>0</v>
      </c>
      <c r="Q56" s="37"/>
      <c r="R56" s="59">
        <v>27.928381999999999</v>
      </c>
      <c r="S56" s="59">
        <v>24.148766999999999</v>
      </c>
      <c r="T56" s="37"/>
      <c r="U56" s="59">
        <v>8.0495888999999998</v>
      </c>
      <c r="V56" s="59">
        <v>9.3094608000000001</v>
      </c>
      <c r="W56" s="59">
        <v>7.3618154000000002</v>
      </c>
      <c r="X56" s="59">
        <v>8.0495888999999998</v>
      </c>
      <c r="Y56" s="59">
        <v>9.3094608000000001</v>
      </c>
      <c r="Z56" s="59">
        <v>0</v>
      </c>
      <c r="AA56" s="60"/>
      <c r="AB56" s="39">
        <v>23695.919000000002</v>
      </c>
      <c r="AC56" s="89">
        <v>23695.919921875</v>
      </c>
      <c r="AD56" s="89">
        <v>24294.75</v>
      </c>
      <c r="AE56" s="39"/>
      <c r="AF56" s="63">
        <v>7.4729148431963488E-2</v>
      </c>
      <c r="AG56" s="39">
        <f t="shared" si="7"/>
        <v>18.155259788674449</v>
      </c>
      <c r="AH56" s="39"/>
      <c r="AI56" s="34">
        <v>10</v>
      </c>
      <c r="AJ56" s="34"/>
      <c r="AK56" s="34"/>
      <c r="AL56" s="34"/>
      <c r="AM56" s="34"/>
      <c r="AN56" s="34"/>
      <c r="AO56" s="34"/>
    </row>
    <row r="57" spans="1:41" s="40" customFormat="1" x14ac:dyDescent="0.2">
      <c r="A57" s="32">
        <v>231</v>
      </c>
      <c r="B57" s="32" t="s">
        <v>163</v>
      </c>
      <c r="C57" s="34" t="s">
        <v>152</v>
      </c>
      <c r="D57" s="34" t="s">
        <v>46</v>
      </c>
      <c r="E57" s="34" t="s">
        <v>162</v>
      </c>
      <c r="F57" s="33">
        <v>2016</v>
      </c>
      <c r="G57" s="41" t="s">
        <v>153</v>
      </c>
      <c r="H57" s="91">
        <v>0.48879027366638184</v>
      </c>
      <c r="I57" s="62">
        <v>0.63245112440984919</v>
      </c>
      <c r="J57" s="58"/>
      <c r="K57" s="37">
        <f t="shared" si="4"/>
        <v>22.550914300000002</v>
      </c>
      <c r="L57" s="37">
        <f t="shared" si="5"/>
        <v>30.793816</v>
      </c>
      <c r="M57" s="37">
        <f t="shared" si="6"/>
        <v>46.655269100000005</v>
      </c>
      <c r="N57" s="37"/>
      <c r="O57" s="59">
        <v>19.580009</v>
      </c>
      <c r="P57" s="59">
        <v>2.9709053000000001</v>
      </c>
      <c r="Q57" s="37"/>
      <c r="R57" s="59">
        <v>19.260479</v>
      </c>
      <c r="S57" s="59">
        <v>11.533337</v>
      </c>
      <c r="T57" s="37"/>
      <c r="U57" s="59">
        <v>8.3057908999999999</v>
      </c>
      <c r="V57" s="59">
        <v>8.2524312000000002</v>
      </c>
      <c r="W57" s="59">
        <v>7.0389087000000004</v>
      </c>
      <c r="X57" s="59">
        <v>7.8302871999999999</v>
      </c>
      <c r="Y57" s="59">
        <v>8.1676201000000006</v>
      </c>
      <c r="Z57" s="59">
        <v>7.0602309999999999</v>
      </c>
      <c r="AA57" s="60"/>
      <c r="AB57" s="89">
        <v>102403.1953125</v>
      </c>
      <c r="AC57" s="89">
        <v>102403.1953125</v>
      </c>
      <c r="AD57" s="89">
        <v>104957.4375</v>
      </c>
      <c r="AE57" s="39"/>
      <c r="AF57" s="64">
        <v>0.69226068229250803</v>
      </c>
      <c r="AG57" s="39">
        <f t="shared" si="7"/>
        <v>726.57907295423263</v>
      </c>
      <c r="AH57" s="39"/>
      <c r="AI57" s="34"/>
      <c r="AJ57" s="34"/>
      <c r="AK57" s="34"/>
      <c r="AL57" s="34"/>
      <c r="AM57" s="34"/>
      <c r="AN57" s="34"/>
      <c r="AO57" s="34"/>
    </row>
    <row r="58" spans="1:41" s="40" customFormat="1" x14ac:dyDescent="0.2">
      <c r="A58" s="32">
        <v>231</v>
      </c>
      <c r="B58" s="32" t="s">
        <v>163</v>
      </c>
      <c r="C58" s="34" t="s">
        <v>152</v>
      </c>
      <c r="D58" s="34" t="s">
        <v>46</v>
      </c>
      <c r="E58" s="34" t="s">
        <v>162</v>
      </c>
      <c r="F58" s="33">
        <v>2016</v>
      </c>
      <c r="G58" s="41" t="s">
        <v>154</v>
      </c>
      <c r="H58" s="109">
        <v>0.48879027366638184</v>
      </c>
      <c r="I58" s="62">
        <v>0.45095496773133925</v>
      </c>
      <c r="J58" s="58"/>
      <c r="K58" s="37">
        <f t="shared" si="4"/>
        <v>20.216148899999997</v>
      </c>
      <c r="L58" s="37">
        <f t="shared" si="5"/>
        <v>27.775379600000001</v>
      </c>
      <c r="M58" s="37">
        <f t="shared" si="6"/>
        <v>52.0084722</v>
      </c>
      <c r="N58" s="37"/>
      <c r="O58" s="59">
        <v>18.835871999999998</v>
      </c>
      <c r="P58" s="59">
        <v>1.3802768999999999</v>
      </c>
      <c r="Q58" s="37"/>
      <c r="R58" s="59">
        <v>18.195229999999999</v>
      </c>
      <c r="S58" s="59">
        <v>9.5801496000000004</v>
      </c>
      <c r="T58" s="37"/>
      <c r="U58" s="59">
        <v>9.6024343999999999</v>
      </c>
      <c r="V58" s="59">
        <v>9.5369206999999996</v>
      </c>
      <c r="W58" s="59">
        <v>6.8851950000000004</v>
      </c>
      <c r="X58" s="59">
        <v>8.4328851</v>
      </c>
      <c r="Y58" s="59">
        <v>9.6445834999999995</v>
      </c>
      <c r="Z58" s="59">
        <v>7.9064534999999996</v>
      </c>
      <c r="AA58" s="60"/>
      <c r="AB58" s="89">
        <v>1756.8170166015625</v>
      </c>
      <c r="AC58" s="89">
        <v>1979.7860107421875</v>
      </c>
      <c r="AD58" s="89">
        <v>2025.136962890625</v>
      </c>
      <c r="AE58" s="39"/>
      <c r="AF58" s="64">
        <v>26.7689927230468</v>
      </c>
      <c r="AG58" s="39">
        <f t="shared" si="7"/>
        <v>542.10876622792239</v>
      </c>
      <c r="AH58" s="39"/>
      <c r="AI58" s="34"/>
      <c r="AJ58" s="34"/>
      <c r="AK58" s="34"/>
      <c r="AL58" s="34"/>
      <c r="AM58" s="34"/>
      <c r="AN58" s="34"/>
      <c r="AO58" s="34"/>
    </row>
    <row r="59" spans="1:41" s="40" customFormat="1" x14ac:dyDescent="0.2">
      <c r="A59" s="32">
        <v>231</v>
      </c>
      <c r="B59" s="32" t="s">
        <v>163</v>
      </c>
      <c r="C59" s="34" t="s">
        <v>152</v>
      </c>
      <c r="D59" s="34" t="s">
        <v>46</v>
      </c>
      <c r="E59" s="34" t="s">
        <v>162</v>
      </c>
      <c r="F59" s="33">
        <v>2016</v>
      </c>
      <c r="G59" s="41" t="s">
        <v>155</v>
      </c>
      <c r="H59" s="109">
        <v>0.48879027366638184</v>
      </c>
      <c r="I59" s="62">
        <v>0.25677447315904994</v>
      </c>
      <c r="J59" s="58"/>
      <c r="K59" s="37">
        <f t="shared" si="4"/>
        <v>24.165143200000003</v>
      </c>
      <c r="L59" s="37">
        <f t="shared" si="5"/>
        <v>22.811004099999998</v>
      </c>
      <c r="M59" s="37">
        <f t="shared" si="6"/>
        <v>53.023853100000011</v>
      </c>
      <c r="N59" s="37"/>
      <c r="O59" s="59">
        <v>22.069431000000002</v>
      </c>
      <c r="P59" s="59">
        <v>2.0957121999999999</v>
      </c>
      <c r="Q59" s="37"/>
      <c r="R59" s="59">
        <v>16.318448</v>
      </c>
      <c r="S59" s="59">
        <v>6.4925560999999998</v>
      </c>
      <c r="T59" s="37"/>
      <c r="U59" s="59">
        <v>10.459835</v>
      </c>
      <c r="V59" s="59">
        <v>9.7732104</v>
      </c>
      <c r="W59" s="59">
        <v>7.2688886000000004</v>
      </c>
      <c r="X59" s="59">
        <v>9.2592528000000005</v>
      </c>
      <c r="Y59" s="59">
        <v>10.489518</v>
      </c>
      <c r="Z59" s="59">
        <v>5.7731482999999999</v>
      </c>
      <c r="AA59" s="60"/>
      <c r="AB59" s="89">
        <v>1756.8170166015625</v>
      </c>
      <c r="AC59" s="89">
        <v>1979.7860107421875</v>
      </c>
      <c r="AD59" s="89">
        <v>2025.136962890625</v>
      </c>
      <c r="AE59" s="39"/>
      <c r="AF59" s="64">
        <v>2.4145946199850199</v>
      </c>
      <c r="AG59" s="39">
        <f t="shared" si="7"/>
        <v>48.898848153285066</v>
      </c>
      <c r="AH59" s="39"/>
      <c r="AI59" s="34"/>
      <c r="AJ59" s="34"/>
      <c r="AK59" s="34"/>
      <c r="AL59" s="34"/>
      <c r="AM59" s="34"/>
      <c r="AN59" s="34"/>
      <c r="AO59" s="34"/>
    </row>
    <row r="60" spans="1:41" s="40" customFormat="1" x14ac:dyDescent="0.2">
      <c r="A60" s="32">
        <v>231</v>
      </c>
      <c r="B60" s="32" t="s">
        <v>163</v>
      </c>
      <c r="C60" s="34" t="s">
        <v>152</v>
      </c>
      <c r="D60" s="34" t="s">
        <v>46</v>
      </c>
      <c r="E60" s="34" t="s">
        <v>162</v>
      </c>
      <c r="F60" s="33">
        <v>2016</v>
      </c>
      <c r="G60" s="41" t="s">
        <v>156</v>
      </c>
      <c r="H60" s="109">
        <v>0.48879027366638184</v>
      </c>
      <c r="I60" s="62">
        <v>0.45063741328411688</v>
      </c>
      <c r="J60" s="58"/>
      <c r="K60" s="37">
        <f t="shared" si="4"/>
        <v>20.543930100000001</v>
      </c>
      <c r="L60" s="37">
        <f t="shared" si="5"/>
        <v>25.0023099</v>
      </c>
      <c r="M60" s="37">
        <f t="shared" si="6"/>
        <v>54.453760299999999</v>
      </c>
      <c r="N60" s="37"/>
      <c r="O60" s="59">
        <v>18.742629000000001</v>
      </c>
      <c r="P60" s="59">
        <v>1.8013011000000001</v>
      </c>
      <c r="Q60" s="37"/>
      <c r="R60" s="59">
        <v>15.694879999999999</v>
      </c>
      <c r="S60" s="59">
        <v>9.3074299000000007</v>
      </c>
      <c r="T60" s="37"/>
      <c r="U60" s="59">
        <v>10.020414000000001</v>
      </c>
      <c r="V60" s="59">
        <v>9.3903642999999999</v>
      </c>
      <c r="W60" s="59">
        <v>9.0625146000000001</v>
      </c>
      <c r="X60" s="59">
        <v>9.2058105999999995</v>
      </c>
      <c r="Y60" s="59">
        <v>10.103527</v>
      </c>
      <c r="Z60" s="59">
        <v>6.6711298000000001</v>
      </c>
      <c r="AA60" s="60"/>
      <c r="AB60" s="89">
        <v>1756.8170166015625</v>
      </c>
      <c r="AC60" s="89">
        <v>1979.7860107421875</v>
      </c>
      <c r="AD60" s="89">
        <v>2025.136962890625</v>
      </c>
      <c r="AE60" s="39"/>
      <c r="AF60" s="64">
        <v>2.2542570196121399</v>
      </c>
      <c r="AG60" s="39">
        <f t="shared" si="7"/>
        <v>45.651792142722009</v>
      </c>
      <c r="AH60" s="39"/>
      <c r="AI60" s="34"/>
      <c r="AJ60" s="34"/>
      <c r="AK60" s="34"/>
      <c r="AL60" s="34"/>
      <c r="AM60" s="34"/>
      <c r="AN60" s="34"/>
      <c r="AO60" s="34"/>
    </row>
    <row r="61" spans="1:41" s="40" customFormat="1" x14ac:dyDescent="0.2">
      <c r="A61" s="32">
        <v>231</v>
      </c>
      <c r="B61" s="32" t="s">
        <v>163</v>
      </c>
      <c r="C61" s="34" t="s">
        <v>152</v>
      </c>
      <c r="D61" s="34" t="s">
        <v>46</v>
      </c>
      <c r="E61" s="34" t="s">
        <v>162</v>
      </c>
      <c r="F61" s="33">
        <v>2016</v>
      </c>
      <c r="G61" s="41" t="s">
        <v>157</v>
      </c>
      <c r="H61" s="109">
        <v>0.48879027366638184</v>
      </c>
      <c r="I61" s="62">
        <v>0.53713878618989974</v>
      </c>
      <c r="J61" s="58"/>
      <c r="K61" s="37">
        <f t="shared" si="4"/>
        <v>20.882572200000002</v>
      </c>
      <c r="L61" s="37">
        <f t="shared" si="5"/>
        <v>30.650264999999997</v>
      </c>
      <c r="M61" s="37">
        <f t="shared" si="6"/>
        <v>48.467162699999996</v>
      </c>
      <c r="N61" s="37"/>
      <c r="O61" s="59">
        <v>18.571529000000002</v>
      </c>
      <c r="P61" s="59">
        <v>2.3110431999999999</v>
      </c>
      <c r="Q61" s="37"/>
      <c r="R61" s="59">
        <v>17.353200999999999</v>
      </c>
      <c r="S61" s="59">
        <v>13.297064000000001</v>
      </c>
      <c r="T61" s="37"/>
      <c r="U61" s="59">
        <v>8.9914611999999998</v>
      </c>
      <c r="V61" s="59">
        <v>8.8121981999999992</v>
      </c>
      <c r="W61" s="59">
        <v>6.3393027999999996</v>
      </c>
      <c r="X61" s="59">
        <v>8.2857409999999998</v>
      </c>
      <c r="Y61" s="59">
        <v>9.0786724999999997</v>
      </c>
      <c r="Z61" s="59">
        <v>6.9597870000000004</v>
      </c>
      <c r="AA61" s="60"/>
      <c r="AB61" s="89">
        <v>1756.8170166015625</v>
      </c>
      <c r="AC61" s="89">
        <v>1979.7860107421875</v>
      </c>
      <c r="AD61" s="89">
        <v>2025.136962890625</v>
      </c>
      <c r="AE61" s="39"/>
      <c r="AF61" s="64">
        <v>37.199334762681801</v>
      </c>
      <c r="AG61" s="39">
        <f t="shared" si="7"/>
        <v>753.33747822849068</v>
      </c>
      <c r="AH61" s="39"/>
      <c r="AI61" s="34"/>
      <c r="AJ61" s="34"/>
      <c r="AK61" s="34"/>
      <c r="AL61" s="34"/>
      <c r="AM61" s="34"/>
      <c r="AN61" s="34"/>
      <c r="AO61" s="34"/>
    </row>
    <row r="62" spans="1:41" s="40" customFormat="1" x14ac:dyDescent="0.2">
      <c r="A62" s="32">
        <v>231</v>
      </c>
      <c r="B62" s="32" t="s">
        <v>163</v>
      </c>
      <c r="C62" s="34" t="s">
        <v>152</v>
      </c>
      <c r="D62" s="34" t="s">
        <v>46</v>
      </c>
      <c r="E62" s="34" t="s">
        <v>162</v>
      </c>
      <c r="F62" s="33">
        <v>2016</v>
      </c>
      <c r="G62" s="41" t="s">
        <v>158</v>
      </c>
      <c r="H62" s="109">
        <v>0.48879027366638184</v>
      </c>
      <c r="I62" s="62">
        <v>0.4885102413464904</v>
      </c>
      <c r="J62" s="58"/>
      <c r="K62" s="37">
        <f t="shared" si="4"/>
        <v>19.2494038</v>
      </c>
      <c r="L62" s="37">
        <f t="shared" si="5"/>
        <v>25.620367000000002</v>
      </c>
      <c r="M62" s="37">
        <f t="shared" si="6"/>
        <v>55.130228699999996</v>
      </c>
      <c r="N62" s="37"/>
      <c r="O62" s="59">
        <v>17.561731999999999</v>
      </c>
      <c r="P62" s="59">
        <v>1.6876717999999999</v>
      </c>
      <c r="Q62" s="37"/>
      <c r="R62" s="59">
        <v>15.476025999999999</v>
      </c>
      <c r="S62" s="59">
        <v>10.144341000000001</v>
      </c>
      <c r="T62" s="37"/>
      <c r="U62" s="59">
        <v>9.9542812000000005</v>
      </c>
      <c r="V62" s="59">
        <v>9.5330087999999993</v>
      </c>
      <c r="W62" s="59">
        <v>7.5060304999999996</v>
      </c>
      <c r="X62" s="59">
        <v>9.4076468999999996</v>
      </c>
      <c r="Y62" s="59">
        <v>9.8853161000000007</v>
      </c>
      <c r="Z62" s="59">
        <v>8.8439452000000003</v>
      </c>
      <c r="AA62" s="60"/>
      <c r="AB62" s="89">
        <v>1756.8170166015625</v>
      </c>
      <c r="AC62" s="89">
        <v>1979.7860107421875</v>
      </c>
      <c r="AD62" s="89">
        <v>2025.136962890625</v>
      </c>
      <c r="AE62" s="39"/>
      <c r="AF62" s="64">
        <v>4.2879970998925003</v>
      </c>
      <c r="AG62" s="39">
        <f t="shared" si="7"/>
        <v>86.837814237601052</v>
      </c>
      <c r="AH62" s="39"/>
      <c r="AI62" s="34"/>
      <c r="AJ62" s="34"/>
      <c r="AK62" s="34"/>
      <c r="AL62" s="34"/>
      <c r="AM62" s="34"/>
      <c r="AN62" s="34"/>
      <c r="AO62" s="34"/>
    </row>
    <row r="63" spans="1:41" s="40" customFormat="1" x14ac:dyDescent="0.2">
      <c r="A63" s="32">
        <v>231</v>
      </c>
      <c r="B63" s="32" t="s">
        <v>163</v>
      </c>
      <c r="C63" s="34" t="s">
        <v>152</v>
      </c>
      <c r="D63" s="34" t="s">
        <v>46</v>
      </c>
      <c r="E63" s="34" t="s">
        <v>162</v>
      </c>
      <c r="F63" s="33">
        <v>2016</v>
      </c>
      <c r="G63" s="41" t="s">
        <v>159</v>
      </c>
      <c r="H63" s="109">
        <v>0.48879027366638184</v>
      </c>
      <c r="I63" s="62">
        <v>0.57365626365157829</v>
      </c>
      <c r="J63" s="58"/>
      <c r="K63" s="37">
        <f t="shared" si="4"/>
        <v>21.123553099999999</v>
      </c>
      <c r="L63" s="37">
        <f t="shared" si="5"/>
        <v>31.299830999999998</v>
      </c>
      <c r="M63" s="37">
        <f t="shared" si="6"/>
        <v>47.576615199999999</v>
      </c>
      <c r="N63" s="37"/>
      <c r="O63" s="59">
        <v>18.009898</v>
      </c>
      <c r="P63" s="59">
        <v>3.1136550999999999</v>
      </c>
      <c r="Q63" s="37"/>
      <c r="R63" s="59">
        <v>17.461127999999999</v>
      </c>
      <c r="S63" s="59">
        <v>13.838703000000001</v>
      </c>
      <c r="T63" s="37"/>
      <c r="U63" s="59">
        <v>8.6867558999999996</v>
      </c>
      <c r="V63" s="59">
        <v>7.7578309000000001</v>
      </c>
      <c r="W63" s="59">
        <v>7.2868838</v>
      </c>
      <c r="X63" s="59">
        <v>7.9844923999999997</v>
      </c>
      <c r="Y63" s="59">
        <v>8.2997557000000004</v>
      </c>
      <c r="Z63" s="59">
        <v>7.5608965000000001</v>
      </c>
      <c r="AA63" s="60"/>
      <c r="AB63" s="89">
        <v>1756.8170166015625</v>
      </c>
      <c r="AC63" s="89">
        <v>1979.7860107421875</v>
      </c>
      <c r="AD63" s="89">
        <v>2025.136962890625</v>
      </c>
      <c r="AE63" s="39"/>
      <c r="AF63" s="65">
        <v>3.2657628281922602</v>
      </c>
      <c r="AG63" s="39">
        <f t="shared" si="7"/>
        <v>66.13617015406372</v>
      </c>
      <c r="AH63" s="39"/>
      <c r="AI63" s="34"/>
      <c r="AJ63" s="34"/>
      <c r="AK63" s="34"/>
      <c r="AL63" s="34"/>
      <c r="AM63" s="34"/>
      <c r="AN63" s="34"/>
      <c r="AO63" s="34"/>
    </row>
    <row r="64" spans="1:41" s="40" customFormat="1" x14ac:dyDescent="0.2">
      <c r="A64" s="32">
        <v>231</v>
      </c>
      <c r="B64" s="32" t="s">
        <v>163</v>
      </c>
      <c r="C64" s="34" t="s">
        <v>152</v>
      </c>
      <c r="D64" s="34" t="s">
        <v>46</v>
      </c>
      <c r="E64" s="34" t="s">
        <v>162</v>
      </c>
      <c r="F64" s="33">
        <v>2016</v>
      </c>
      <c r="G64" s="41" t="s">
        <v>160</v>
      </c>
      <c r="H64" s="109">
        <v>0.48879027366638184</v>
      </c>
      <c r="I64" s="62">
        <v>0.42754685064463516</v>
      </c>
      <c r="J64" s="58"/>
      <c r="K64" s="37">
        <f t="shared" si="4"/>
        <v>24.577521599999997</v>
      </c>
      <c r="L64" s="37">
        <f t="shared" si="5"/>
        <v>23.818982200000001</v>
      </c>
      <c r="M64" s="37">
        <f t="shared" si="6"/>
        <v>51.603496099999994</v>
      </c>
      <c r="N64" s="37"/>
      <c r="O64" s="59">
        <v>23.010922999999998</v>
      </c>
      <c r="P64" s="59">
        <v>1.5665986000000001</v>
      </c>
      <c r="Q64" s="37"/>
      <c r="R64" s="59">
        <v>15.038375</v>
      </c>
      <c r="S64" s="59">
        <v>8.7806072000000004</v>
      </c>
      <c r="T64" s="37"/>
      <c r="U64" s="59">
        <v>9.9525425999999992</v>
      </c>
      <c r="V64" s="59">
        <v>9.4840871</v>
      </c>
      <c r="W64" s="59">
        <v>6.9639441</v>
      </c>
      <c r="X64" s="59">
        <v>7.9471859</v>
      </c>
      <c r="Y64" s="59">
        <v>9.8864257999999996</v>
      </c>
      <c r="Z64" s="59">
        <v>7.3693106000000004</v>
      </c>
      <c r="AA64" s="60"/>
      <c r="AB64" s="89">
        <v>1756.8170166015625</v>
      </c>
      <c r="AC64" s="89">
        <v>1979.7860107421875</v>
      </c>
      <c r="AD64" s="89">
        <v>2025.136962890625</v>
      </c>
      <c r="AE64" s="39"/>
      <c r="AF64" s="65">
        <v>7.0202235051249504</v>
      </c>
      <c r="AG64" s="39">
        <f t="shared" si="7"/>
        <v>142.1691410798212</v>
      </c>
      <c r="AH64" s="39"/>
      <c r="AI64" s="34"/>
      <c r="AJ64" s="34"/>
      <c r="AK64" s="34"/>
      <c r="AL64" s="34"/>
      <c r="AM64" s="34"/>
      <c r="AN64" s="34"/>
      <c r="AO64" s="34"/>
    </row>
    <row r="65" spans="1:41" s="40" customFormat="1" x14ac:dyDescent="0.2">
      <c r="A65" s="32">
        <v>231</v>
      </c>
      <c r="B65" s="32" t="s">
        <v>163</v>
      </c>
      <c r="C65" s="34" t="s">
        <v>152</v>
      </c>
      <c r="D65" s="34" t="s">
        <v>46</v>
      </c>
      <c r="E65" s="34" t="s">
        <v>162</v>
      </c>
      <c r="F65" s="33">
        <v>2016</v>
      </c>
      <c r="G65" s="43" t="s">
        <v>161</v>
      </c>
      <c r="H65" s="109">
        <v>0.48879027366638184</v>
      </c>
      <c r="I65" s="62">
        <v>0.42258054984267063</v>
      </c>
      <c r="J65" s="58"/>
      <c r="K65" s="37">
        <f t="shared" si="4"/>
        <v>21.517464699999998</v>
      </c>
      <c r="L65" s="37">
        <f t="shared" si="5"/>
        <v>23.314957999999997</v>
      </c>
      <c r="M65" s="37">
        <f t="shared" si="6"/>
        <v>55.167576499999996</v>
      </c>
      <c r="N65" s="37"/>
      <c r="O65" s="59">
        <v>19.354019999999998</v>
      </c>
      <c r="P65" s="59">
        <v>2.1634446999999999</v>
      </c>
      <c r="Q65" s="37"/>
      <c r="R65" s="59">
        <v>12.707713999999999</v>
      </c>
      <c r="S65" s="59">
        <v>10.607244</v>
      </c>
      <c r="T65" s="37"/>
      <c r="U65" s="59">
        <v>10.226215</v>
      </c>
      <c r="V65" s="59">
        <v>8.9748360999999992</v>
      </c>
      <c r="W65" s="59">
        <v>7.4058900000000003</v>
      </c>
      <c r="X65" s="59">
        <v>9.6806739999999998</v>
      </c>
      <c r="Y65" s="59">
        <v>10.283607999999999</v>
      </c>
      <c r="Z65" s="59">
        <v>8.5963533999999999</v>
      </c>
      <c r="AA65" s="60"/>
      <c r="AB65" s="89">
        <v>1756.8170166015625</v>
      </c>
      <c r="AC65" s="89">
        <v>1979.7860107421875</v>
      </c>
      <c r="AD65" s="89">
        <v>2025.136962890625</v>
      </c>
      <c r="AE65" s="39"/>
      <c r="AF65" s="65">
        <v>2.8705286582744001</v>
      </c>
      <c r="AG65" s="39">
        <f t="shared" si="7"/>
        <v>58.132136889083199</v>
      </c>
      <c r="AH65" s="39"/>
      <c r="AI65" s="34"/>
      <c r="AJ65" s="34"/>
      <c r="AK65" s="34"/>
      <c r="AL65" s="34"/>
      <c r="AM65" s="34"/>
      <c r="AN65" s="34"/>
      <c r="AO65" s="34"/>
    </row>
    <row r="66" spans="1:41" s="40" customFormat="1" x14ac:dyDescent="0.2">
      <c r="A66" s="32">
        <v>231</v>
      </c>
      <c r="B66" s="32" t="s">
        <v>163</v>
      </c>
      <c r="C66" s="34" t="s">
        <v>152</v>
      </c>
      <c r="D66" s="34" t="s">
        <v>46</v>
      </c>
      <c r="E66" s="34" t="s">
        <v>162</v>
      </c>
      <c r="F66" s="33">
        <v>2016</v>
      </c>
      <c r="G66" s="43" t="s">
        <v>142</v>
      </c>
      <c r="H66" s="109">
        <v>0.48879027366638184</v>
      </c>
      <c r="I66" s="62">
        <v>0.49542266954330733</v>
      </c>
      <c r="J66" s="58"/>
      <c r="K66" s="37">
        <f t="shared" si="4"/>
        <v>19.203282599999998</v>
      </c>
      <c r="L66" s="37">
        <f t="shared" si="5"/>
        <v>30.161118999999999</v>
      </c>
      <c r="M66" s="37">
        <f t="shared" si="6"/>
        <v>50.6355985</v>
      </c>
      <c r="N66" s="37"/>
      <c r="O66" s="59">
        <v>16.769152999999999</v>
      </c>
      <c r="P66" s="59">
        <v>2.4341295999999999</v>
      </c>
      <c r="Q66" s="37"/>
      <c r="R66" s="59">
        <v>17.241968</v>
      </c>
      <c r="S66" s="59">
        <v>12.919150999999999</v>
      </c>
      <c r="T66" s="37"/>
      <c r="U66" s="59">
        <v>9.3576338000000003</v>
      </c>
      <c r="V66" s="59">
        <v>8.9769901000000001</v>
      </c>
      <c r="W66" s="59">
        <v>7.3396559000000003</v>
      </c>
      <c r="X66" s="59">
        <v>8.3051376000000001</v>
      </c>
      <c r="Y66" s="59">
        <v>9.3439961</v>
      </c>
      <c r="Z66" s="59">
        <v>7.3121850000000004</v>
      </c>
      <c r="AA66" s="60"/>
      <c r="AB66" s="89">
        <v>1756.8170166015625</v>
      </c>
      <c r="AC66" s="89">
        <v>1979.7860107421875</v>
      </c>
      <c r="AD66" s="89">
        <v>2025.136962890625</v>
      </c>
      <c r="AE66" s="39"/>
      <c r="AF66" s="65">
        <v>13.2260481009007</v>
      </c>
      <c r="AG66" s="39">
        <f t="shared" si="7"/>
        <v>267.84558882103363</v>
      </c>
      <c r="AH66" s="39"/>
      <c r="AI66" s="34"/>
      <c r="AJ66" s="34"/>
      <c r="AK66" s="34"/>
      <c r="AL66" s="34"/>
      <c r="AM66" s="34"/>
      <c r="AN66" s="34"/>
      <c r="AO66" s="34"/>
    </row>
    <row r="67" spans="1:41" s="40" customFormat="1" x14ac:dyDescent="0.2">
      <c r="A67" s="32">
        <v>266</v>
      </c>
      <c r="B67" s="32" t="s">
        <v>189</v>
      </c>
      <c r="C67" s="34" t="s">
        <v>190</v>
      </c>
      <c r="D67" s="34" t="s">
        <v>46</v>
      </c>
      <c r="E67" s="34" t="s">
        <v>162</v>
      </c>
      <c r="F67" s="33">
        <v>2012</v>
      </c>
      <c r="G67" s="43" t="s">
        <v>191</v>
      </c>
      <c r="H67" s="109">
        <v>6.5788686275482178E-2</v>
      </c>
      <c r="I67" s="62">
        <v>4.21787E-2</v>
      </c>
      <c r="J67" s="58"/>
      <c r="K67" s="37">
        <f t="shared" si="4"/>
        <v>46.041308000000001</v>
      </c>
      <c r="L67" s="37">
        <f t="shared" si="5"/>
        <v>11.9209184</v>
      </c>
      <c r="M67" s="37">
        <f t="shared" si="6"/>
        <v>42.037773299999998</v>
      </c>
      <c r="N67" s="37"/>
      <c r="O67" s="59">
        <v>27.423656000000001</v>
      </c>
      <c r="P67" s="59">
        <v>18.617652</v>
      </c>
      <c r="Q67" s="37"/>
      <c r="R67" s="59">
        <v>3.4824628</v>
      </c>
      <c r="S67" s="59">
        <v>8.4384555999999993</v>
      </c>
      <c r="T67" s="37"/>
      <c r="U67" s="59">
        <v>6.6437724999999999</v>
      </c>
      <c r="V67" s="59">
        <v>12.022197999999999</v>
      </c>
      <c r="W67" s="59">
        <v>8.4418928999999991</v>
      </c>
      <c r="X67" s="59">
        <v>6.1304214999999997</v>
      </c>
      <c r="Y67" s="59">
        <v>5.7556694000000004</v>
      </c>
      <c r="Z67" s="59">
        <v>3.0438190000000001</v>
      </c>
      <c r="AA67" s="60"/>
      <c r="AB67" s="89">
        <v>102403.1953125</v>
      </c>
      <c r="AC67" s="89">
        <v>102403.1953125</v>
      </c>
      <c r="AD67" s="89">
        <v>104957.4375</v>
      </c>
      <c r="AE67" s="39"/>
      <c r="AF67" s="65">
        <v>27.62387</v>
      </c>
      <c r="AG67" s="39">
        <f t="shared" si="7"/>
        <v>28993.306090331251</v>
      </c>
      <c r="AH67" s="39"/>
      <c r="AI67" s="34">
        <v>10</v>
      </c>
      <c r="AJ67" s="34"/>
      <c r="AK67" s="34"/>
      <c r="AL67" s="34"/>
      <c r="AM67" s="34"/>
      <c r="AN67" s="34"/>
      <c r="AO67" s="34"/>
    </row>
    <row r="68" spans="1:41" s="40" customFormat="1" x14ac:dyDescent="0.2">
      <c r="A68" s="32">
        <v>266</v>
      </c>
      <c r="B68" s="32" t="s">
        <v>189</v>
      </c>
      <c r="C68" s="34" t="s">
        <v>190</v>
      </c>
      <c r="D68" s="34" t="s">
        <v>46</v>
      </c>
      <c r="E68" s="34" t="s">
        <v>162</v>
      </c>
      <c r="F68" s="33">
        <v>2012</v>
      </c>
      <c r="G68" s="43" t="s">
        <v>192</v>
      </c>
      <c r="H68" s="109">
        <v>6.5788686275482178E-2</v>
      </c>
      <c r="I68" s="62">
        <v>0.17230470000000001</v>
      </c>
      <c r="J68" s="58"/>
      <c r="K68" s="37">
        <f t="shared" si="4"/>
        <v>33.593887799999997</v>
      </c>
      <c r="L68" s="37">
        <f t="shared" si="5"/>
        <v>21.063598800000001</v>
      </c>
      <c r="M68" s="37">
        <f t="shared" si="6"/>
        <v>45.342513400000001</v>
      </c>
      <c r="N68" s="37"/>
      <c r="O68" s="59">
        <v>24.853705999999999</v>
      </c>
      <c r="P68" s="59">
        <v>8.7401818000000002</v>
      </c>
      <c r="Q68" s="37"/>
      <c r="R68" s="59">
        <v>8.3889107999999997</v>
      </c>
      <c r="S68" s="59">
        <v>12.674688</v>
      </c>
      <c r="T68" s="37"/>
      <c r="U68" s="59">
        <v>8.3619236000000008</v>
      </c>
      <c r="V68" s="59">
        <v>11.715135999999999</v>
      </c>
      <c r="W68" s="59">
        <v>8.1077481999999996</v>
      </c>
      <c r="X68" s="59">
        <v>5.4291428000000002</v>
      </c>
      <c r="Y68" s="59">
        <v>7.4093869999999997</v>
      </c>
      <c r="Z68" s="59">
        <v>4.3191758</v>
      </c>
      <c r="AA68" s="60"/>
      <c r="AB68" s="89">
        <v>102403.1953125</v>
      </c>
      <c r="AC68" s="89">
        <v>102403.1953125</v>
      </c>
      <c r="AD68" s="89">
        <v>104957.4375</v>
      </c>
      <c r="AE68" s="39"/>
      <c r="AF68" s="65">
        <v>6.6318999999999999</v>
      </c>
      <c r="AG68" s="39">
        <f t="shared" si="7"/>
        <v>6960.6722975625007</v>
      </c>
      <c r="AH68" s="39"/>
      <c r="AI68" s="34">
        <v>10</v>
      </c>
      <c r="AJ68" s="34"/>
      <c r="AK68" s="34"/>
      <c r="AL68" s="34"/>
      <c r="AM68" s="34"/>
      <c r="AN68" s="34"/>
      <c r="AO68" s="34"/>
    </row>
    <row r="69" spans="1:41" s="40" customFormat="1" x14ac:dyDescent="0.2">
      <c r="A69" s="32">
        <v>266</v>
      </c>
      <c r="B69" s="32" t="s">
        <v>189</v>
      </c>
      <c r="C69" s="34" t="s">
        <v>190</v>
      </c>
      <c r="D69" s="34" t="s">
        <v>46</v>
      </c>
      <c r="E69" s="34" t="s">
        <v>162</v>
      </c>
      <c r="F69" s="33">
        <v>2012</v>
      </c>
      <c r="G69" s="43" t="s">
        <v>193</v>
      </c>
      <c r="H69" s="109">
        <v>6.5788686275482178E-2</v>
      </c>
      <c r="I69" s="62">
        <v>8.6212300000000006E-2</v>
      </c>
      <c r="J69" s="58"/>
      <c r="K69" s="37">
        <f t="shared" si="4"/>
        <v>35.240408099999996</v>
      </c>
      <c r="L69" s="37">
        <f t="shared" si="5"/>
        <v>16.932828199999999</v>
      </c>
      <c r="M69" s="37">
        <f t="shared" si="6"/>
        <v>47.826764100000005</v>
      </c>
      <c r="N69" s="37"/>
      <c r="O69" s="59">
        <v>29.579321</v>
      </c>
      <c r="P69" s="59">
        <v>5.6610870999999996</v>
      </c>
      <c r="Q69" s="37"/>
      <c r="R69" s="59">
        <v>8.6897994999999995</v>
      </c>
      <c r="S69" s="59">
        <v>8.2430287</v>
      </c>
      <c r="T69" s="37"/>
      <c r="U69" s="59">
        <v>9.1246782</v>
      </c>
      <c r="V69" s="59">
        <v>12.105441000000001</v>
      </c>
      <c r="W69" s="59">
        <v>9.0070070999999992</v>
      </c>
      <c r="X69" s="59">
        <v>3.4415952999999999</v>
      </c>
      <c r="Y69" s="59">
        <v>9.1837835000000005</v>
      </c>
      <c r="Z69" s="59">
        <v>4.9642590000000002</v>
      </c>
      <c r="AA69" s="60"/>
      <c r="AB69" s="89">
        <v>102403.1953125</v>
      </c>
      <c r="AC69" s="89">
        <v>102403.1953125</v>
      </c>
      <c r="AD69" s="89">
        <v>104957.4375</v>
      </c>
      <c r="AE69" s="39"/>
      <c r="AF69" s="65">
        <v>9.5579300000000007</v>
      </c>
      <c r="AG69" s="39">
        <f t="shared" si="7"/>
        <v>10031.758406043751</v>
      </c>
      <c r="AH69" s="39"/>
      <c r="AI69" s="34">
        <v>10</v>
      </c>
      <c r="AJ69" s="34"/>
      <c r="AK69" s="34"/>
      <c r="AL69" s="34"/>
      <c r="AM69" s="34"/>
      <c r="AN69" s="34"/>
      <c r="AO69" s="34"/>
    </row>
    <row r="70" spans="1:41" s="40" customFormat="1" x14ac:dyDescent="0.2">
      <c r="A70" s="32">
        <v>266</v>
      </c>
      <c r="B70" s="32" t="s">
        <v>189</v>
      </c>
      <c r="C70" s="34" t="s">
        <v>190</v>
      </c>
      <c r="D70" s="34" t="s">
        <v>46</v>
      </c>
      <c r="E70" s="34" t="s">
        <v>162</v>
      </c>
      <c r="F70" s="33">
        <v>2012</v>
      </c>
      <c r="G70" s="43" t="s">
        <v>194</v>
      </c>
      <c r="H70" s="109">
        <v>6.5788686275482178E-2</v>
      </c>
      <c r="I70" s="62">
        <v>0.01</v>
      </c>
      <c r="J70" s="58"/>
      <c r="K70" s="37">
        <f t="shared" si="4"/>
        <v>35.843703300000001</v>
      </c>
      <c r="L70" s="37">
        <f t="shared" si="5"/>
        <v>11.864833299999999</v>
      </c>
      <c r="M70" s="37">
        <f t="shared" si="6"/>
        <v>52.291463100000001</v>
      </c>
      <c r="N70" s="37"/>
      <c r="O70" s="59">
        <v>31.629725000000001</v>
      </c>
      <c r="P70" s="59">
        <v>4.2139783</v>
      </c>
      <c r="Q70" s="37"/>
      <c r="R70" s="59">
        <v>9.9605070999999992</v>
      </c>
      <c r="S70" s="59">
        <v>1.9043262000000001</v>
      </c>
      <c r="T70" s="37"/>
      <c r="U70" s="59">
        <v>4.5246209000000004</v>
      </c>
      <c r="V70" s="59">
        <v>13.873290000000001</v>
      </c>
      <c r="W70" s="59">
        <v>13.348039999999999</v>
      </c>
      <c r="X70" s="59">
        <v>4.4414182000000002</v>
      </c>
      <c r="Y70" s="59">
        <v>4.3324889999999998</v>
      </c>
      <c r="Z70" s="59">
        <v>11.771604999999999</v>
      </c>
      <c r="AA70" s="60"/>
      <c r="AB70" s="89">
        <v>102403.1953125</v>
      </c>
      <c r="AC70" s="89">
        <v>102403.1953125</v>
      </c>
      <c r="AD70" s="89">
        <v>104957.4375</v>
      </c>
      <c r="AE70" s="39"/>
      <c r="AF70" s="65">
        <v>6.0231899999999996</v>
      </c>
      <c r="AG70" s="39">
        <f t="shared" si="7"/>
        <v>6321.7858797562494</v>
      </c>
      <c r="AH70" s="39"/>
      <c r="AI70" s="34">
        <v>10</v>
      </c>
      <c r="AJ70" s="34"/>
      <c r="AK70" s="34"/>
      <c r="AL70" s="34"/>
      <c r="AM70" s="34"/>
      <c r="AN70" s="34"/>
      <c r="AO70" s="34"/>
    </row>
    <row r="71" spans="1:41" s="40" customFormat="1" x14ac:dyDescent="0.2">
      <c r="A71" s="32">
        <v>266</v>
      </c>
      <c r="B71" s="32" t="s">
        <v>189</v>
      </c>
      <c r="C71" s="34" t="s">
        <v>190</v>
      </c>
      <c r="D71" s="34" t="s">
        <v>46</v>
      </c>
      <c r="E71" s="34" t="s">
        <v>162</v>
      </c>
      <c r="F71" s="33">
        <v>2012</v>
      </c>
      <c r="G71" s="43" t="s">
        <v>195</v>
      </c>
      <c r="H71" s="109">
        <v>6.5788686275482178E-2</v>
      </c>
      <c r="I71" s="62">
        <v>6.7934900000000006E-2</v>
      </c>
      <c r="J71" s="58"/>
      <c r="K71" s="37">
        <f t="shared" si="4"/>
        <v>30.859839300000001</v>
      </c>
      <c r="L71" s="37">
        <f t="shared" si="5"/>
        <v>24.884077600000001</v>
      </c>
      <c r="M71" s="37">
        <f t="shared" si="6"/>
        <v>44.256082800000001</v>
      </c>
      <c r="N71" s="37"/>
      <c r="O71" s="59">
        <v>23.221805</v>
      </c>
      <c r="P71" s="59">
        <v>7.6380343000000002</v>
      </c>
      <c r="Q71" s="37"/>
      <c r="R71" s="59">
        <v>18.344936000000001</v>
      </c>
      <c r="S71" s="59">
        <v>6.5391415999999998</v>
      </c>
      <c r="T71" s="37"/>
      <c r="U71" s="59">
        <v>7.1113596000000001</v>
      </c>
      <c r="V71" s="59">
        <v>11.020441</v>
      </c>
      <c r="W71" s="59">
        <v>7.1592288000000002</v>
      </c>
      <c r="X71" s="59">
        <v>5.9476279999999999</v>
      </c>
      <c r="Y71" s="59">
        <v>6.5846178999999996</v>
      </c>
      <c r="Z71" s="59">
        <v>6.4328075</v>
      </c>
      <c r="AA71" s="60"/>
      <c r="AB71" s="89">
        <v>102403.1953125</v>
      </c>
      <c r="AC71" s="89">
        <v>102403.1953125</v>
      </c>
      <c r="AD71" s="89">
        <v>104957.4375</v>
      </c>
      <c r="AE71" s="39"/>
      <c r="AF71" s="65">
        <v>12.90185</v>
      </c>
      <c r="AG71" s="39">
        <f t="shared" si="7"/>
        <v>13541.451150093751</v>
      </c>
      <c r="AH71" s="39"/>
      <c r="AI71" s="34">
        <v>10</v>
      </c>
      <c r="AJ71" s="34"/>
      <c r="AK71" s="34"/>
      <c r="AL71" s="34"/>
      <c r="AM71" s="34"/>
      <c r="AN71" s="34"/>
      <c r="AO71" s="34"/>
    </row>
    <row r="72" spans="1:41" s="40" customFormat="1" x14ac:dyDescent="0.2">
      <c r="A72" s="32">
        <v>266</v>
      </c>
      <c r="B72" s="32" t="s">
        <v>189</v>
      </c>
      <c r="C72" s="34" t="s">
        <v>190</v>
      </c>
      <c r="D72" s="34" t="s">
        <v>46</v>
      </c>
      <c r="E72" s="34" t="s">
        <v>162</v>
      </c>
      <c r="F72" s="33">
        <v>2012</v>
      </c>
      <c r="G72" s="43" t="s">
        <v>196</v>
      </c>
      <c r="H72" s="109">
        <v>6.5788686275482178E-2</v>
      </c>
      <c r="I72" s="62">
        <v>0.16758200000000001</v>
      </c>
      <c r="J72" s="58"/>
      <c r="K72" s="37">
        <f t="shared" si="4"/>
        <v>34.481631999999998</v>
      </c>
      <c r="L72" s="37">
        <f t="shared" si="5"/>
        <v>16.390667700000002</v>
      </c>
      <c r="M72" s="37">
        <f t="shared" si="6"/>
        <v>49.127699799999995</v>
      </c>
      <c r="N72" s="37"/>
      <c r="O72" s="59">
        <v>26.863171999999999</v>
      </c>
      <c r="P72" s="59">
        <v>7.6184599999999998</v>
      </c>
      <c r="Q72" s="37"/>
      <c r="R72" s="59">
        <v>10.811377</v>
      </c>
      <c r="S72" s="59">
        <v>5.5792906999999996</v>
      </c>
      <c r="T72" s="37"/>
      <c r="U72" s="59">
        <v>8.0520227999999996</v>
      </c>
      <c r="V72" s="59">
        <v>11.820077</v>
      </c>
      <c r="W72" s="59">
        <v>7.7759701999999997</v>
      </c>
      <c r="X72" s="59">
        <v>6.9139439999999999</v>
      </c>
      <c r="Y72" s="59">
        <v>8.5524546000000008</v>
      </c>
      <c r="Z72" s="59">
        <v>6.0132311999999999</v>
      </c>
      <c r="AA72" s="60"/>
      <c r="AB72" s="89">
        <v>102403.1953125</v>
      </c>
      <c r="AC72" s="89">
        <v>102403.1953125</v>
      </c>
      <c r="AD72" s="89">
        <v>104957.4375</v>
      </c>
      <c r="AE72" s="39"/>
      <c r="AF72" s="65">
        <v>2.7616399999999999</v>
      </c>
      <c r="AG72" s="39">
        <f t="shared" si="7"/>
        <v>2898.5465769749999</v>
      </c>
      <c r="AH72" s="39"/>
      <c r="AI72" s="34">
        <v>10</v>
      </c>
      <c r="AJ72" s="34"/>
      <c r="AK72" s="34"/>
      <c r="AL72" s="34"/>
      <c r="AM72" s="34"/>
      <c r="AN72" s="34"/>
      <c r="AO72" s="34"/>
    </row>
    <row r="73" spans="1:41" s="40" customFormat="1" x14ac:dyDescent="0.2">
      <c r="A73" s="32">
        <v>266</v>
      </c>
      <c r="B73" s="32" t="s">
        <v>189</v>
      </c>
      <c r="C73" s="34" t="s">
        <v>190</v>
      </c>
      <c r="D73" s="34" t="s">
        <v>46</v>
      </c>
      <c r="E73" s="34" t="s">
        <v>162</v>
      </c>
      <c r="F73" s="33">
        <v>2012</v>
      </c>
      <c r="G73" s="43" t="s">
        <v>197</v>
      </c>
      <c r="H73" s="109">
        <v>6.5788686275482178E-2</v>
      </c>
      <c r="I73" s="62">
        <v>5.6892400000000003E-2</v>
      </c>
      <c r="J73" s="58"/>
      <c r="K73" s="37">
        <f t="shared" si="4"/>
        <v>42.989548999999997</v>
      </c>
      <c r="L73" s="37">
        <f t="shared" si="5"/>
        <v>16.004073300000002</v>
      </c>
      <c r="M73" s="37">
        <f t="shared" si="6"/>
        <v>41.006378599999998</v>
      </c>
      <c r="N73" s="37"/>
      <c r="O73" s="59">
        <v>30.088463000000001</v>
      </c>
      <c r="P73" s="59">
        <v>12.901085999999999</v>
      </c>
      <c r="Q73" s="37"/>
      <c r="R73" s="59">
        <v>7.2670294999999996</v>
      </c>
      <c r="S73" s="59">
        <v>8.7370438000000004</v>
      </c>
      <c r="T73" s="37"/>
      <c r="U73" s="59">
        <v>6.0262301999999996</v>
      </c>
      <c r="V73" s="59">
        <v>10.978173</v>
      </c>
      <c r="W73" s="59">
        <v>7.3483992999999996</v>
      </c>
      <c r="X73" s="59">
        <v>5.0572239999999997</v>
      </c>
      <c r="Y73" s="59">
        <v>7.1053717000000001</v>
      </c>
      <c r="Z73" s="59">
        <v>4.4909803999999998</v>
      </c>
      <c r="AA73" s="60"/>
      <c r="AB73" s="89">
        <v>102403.1953125</v>
      </c>
      <c r="AC73" s="89">
        <v>102403.1953125</v>
      </c>
      <c r="AD73" s="89">
        <v>104957.4375</v>
      </c>
      <c r="AE73" s="39"/>
      <c r="AF73" s="65">
        <v>23.055050000000001</v>
      </c>
      <c r="AG73" s="39">
        <f t="shared" si="7"/>
        <v>24197.989694343752</v>
      </c>
      <c r="AH73" s="39"/>
      <c r="AI73" s="34">
        <v>10</v>
      </c>
      <c r="AJ73" s="34"/>
      <c r="AK73" s="34"/>
      <c r="AL73" s="34"/>
      <c r="AM73" s="34"/>
      <c r="AN73" s="34"/>
      <c r="AO73" s="34"/>
    </row>
    <row r="74" spans="1:41" s="40" customFormat="1" x14ac:dyDescent="0.2">
      <c r="A74" s="32">
        <v>266</v>
      </c>
      <c r="B74" s="32" t="s">
        <v>189</v>
      </c>
      <c r="C74" s="34" t="s">
        <v>190</v>
      </c>
      <c r="D74" s="34" t="s">
        <v>46</v>
      </c>
      <c r="E74" s="34" t="s">
        <v>162</v>
      </c>
      <c r="F74" s="33">
        <v>2012</v>
      </c>
      <c r="G74" s="43" t="s">
        <v>198</v>
      </c>
      <c r="H74" s="109">
        <v>6.5788686275482178E-2</v>
      </c>
      <c r="I74" s="62">
        <v>0.58178439999999998</v>
      </c>
      <c r="J74" s="58"/>
      <c r="K74" s="37">
        <f t="shared" ref="K74:K88" si="8">O74+P74</f>
        <v>20.443879800000001</v>
      </c>
      <c r="L74" s="37">
        <f t="shared" ref="L74:L88" si="9">R74+S74</f>
        <v>33.590844000000004</v>
      </c>
      <c r="M74" s="37">
        <f t="shared" ref="M74:M88" si="10">U74+V74+W74+X74+Y74+Z74</f>
        <v>45.965276899999999</v>
      </c>
      <c r="N74" s="37"/>
      <c r="O74" s="59">
        <v>17.119021</v>
      </c>
      <c r="P74" s="59">
        <v>3.3248587999999999</v>
      </c>
      <c r="Q74" s="37"/>
      <c r="R74" s="59">
        <v>22.838148</v>
      </c>
      <c r="S74" s="59">
        <v>10.752696</v>
      </c>
      <c r="T74" s="37"/>
      <c r="U74" s="59">
        <v>8.3383672999999998</v>
      </c>
      <c r="V74" s="59">
        <v>8.3383672999999998</v>
      </c>
      <c r="W74" s="59">
        <v>8.3383672999999998</v>
      </c>
      <c r="X74" s="59">
        <v>6.1786304999999997</v>
      </c>
      <c r="Y74" s="59">
        <v>7.7829736</v>
      </c>
      <c r="Z74" s="59">
        <v>6.9885709</v>
      </c>
      <c r="AA74" s="60"/>
      <c r="AB74" s="89">
        <v>102403.1953125</v>
      </c>
      <c r="AC74" s="89">
        <v>102403.1953125</v>
      </c>
      <c r="AD74" s="89">
        <v>104957.4375</v>
      </c>
      <c r="AE74" s="39"/>
      <c r="AF74" s="65">
        <v>0.39756000000000002</v>
      </c>
      <c r="AG74" s="39">
        <f t="shared" ref="AG74:AG105" si="11">AD74*(AF74/100)</f>
        <v>417.26878852499999</v>
      </c>
      <c r="AH74" s="39"/>
      <c r="AI74" s="34">
        <v>10</v>
      </c>
      <c r="AJ74" s="34"/>
      <c r="AK74" s="34"/>
      <c r="AL74" s="34"/>
      <c r="AM74" s="34"/>
      <c r="AN74" s="34"/>
      <c r="AO74" s="34"/>
    </row>
    <row r="75" spans="1:41" s="40" customFormat="1" x14ac:dyDescent="0.2">
      <c r="A75" s="32">
        <v>266</v>
      </c>
      <c r="B75" s="32" t="s">
        <v>189</v>
      </c>
      <c r="C75" s="34" t="s">
        <v>190</v>
      </c>
      <c r="D75" s="34" t="s">
        <v>46</v>
      </c>
      <c r="E75" s="34" t="s">
        <v>162</v>
      </c>
      <c r="F75" s="33">
        <v>2012</v>
      </c>
      <c r="G75" s="43" t="s">
        <v>199</v>
      </c>
      <c r="H75" s="109">
        <v>6.5788686275482178E-2</v>
      </c>
      <c r="I75" s="62">
        <v>0.1067265</v>
      </c>
      <c r="J75" s="58"/>
      <c r="K75" s="37">
        <f t="shared" si="8"/>
        <v>32.189951600000001</v>
      </c>
      <c r="L75" s="37">
        <f t="shared" si="9"/>
        <v>21.0267628</v>
      </c>
      <c r="M75" s="37">
        <f t="shared" si="10"/>
        <v>46.783285699999993</v>
      </c>
      <c r="N75" s="37"/>
      <c r="O75" s="59">
        <v>23.927060000000001</v>
      </c>
      <c r="P75" s="59">
        <v>8.2628915999999997</v>
      </c>
      <c r="Q75" s="37"/>
      <c r="R75" s="59">
        <v>13.500893</v>
      </c>
      <c r="S75" s="59">
        <v>7.5258697999999997</v>
      </c>
      <c r="T75" s="37"/>
      <c r="U75" s="59">
        <v>7.0958885</v>
      </c>
      <c r="V75" s="59">
        <v>11.321308999999999</v>
      </c>
      <c r="W75" s="59">
        <v>8.4777740999999995</v>
      </c>
      <c r="X75" s="59">
        <v>6.4482954000000001</v>
      </c>
      <c r="Y75" s="59">
        <v>7.7830545999999998</v>
      </c>
      <c r="Z75" s="59">
        <v>5.6569640999999997</v>
      </c>
      <c r="AA75" s="60"/>
      <c r="AB75" s="89">
        <v>102403.1953125</v>
      </c>
      <c r="AC75" s="89">
        <v>102403.1953125</v>
      </c>
      <c r="AD75" s="89">
        <v>104957.4375</v>
      </c>
      <c r="AE75" s="39"/>
      <c r="AF75" s="65">
        <v>11.04701</v>
      </c>
      <c r="AG75" s="39">
        <f t="shared" si="11"/>
        <v>11594.65861636875</v>
      </c>
      <c r="AH75" s="39"/>
      <c r="AI75" s="34">
        <v>10</v>
      </c>
      <c r="AJ75" s="34"/>
      <c r="AK75" s="34"/>
      <c r="AL75" s="34"/>
      <c r="AM75" s="34"/>
      <c r="AN75" s="34"/>
      <c r="AO75" s="34"/>
    </row>
    <row r="76" spans="1:41" s="40" customFormat="1" x14ac:dyDescent="0.2">
      <c r="A76" s="32">
        <v>288</v>
      </c>
      <c r="B76" s="32" t="s">
        <v>200</v>
      </c>
      <c r="C76" s="34" t="s">
        <v>201</v>
      </c>
      <c r="D76" s="34" t="s">
        <v>46</v>
      </c>
      <c r="E76" s="34" t="s">
        <v>162</v>
      </c>
      <c r="F76" s="33">
        <v>2014</v>
      </c>
      <c r="G76" s="41" t="s">
        <v>85</v>
      </c>
      <c r="H76" s="91">
        <v>0.13787317276000977</v>
      </c>
      <c r="I76" s="62">
        <v>8.6737713688841242E-2</v>
      </c>
      <c r="J76" s="1"/>
      <c r="K76" s="59">
        <f t="shared" si="8"/>
        <v>30.0831582</v>
      </c>
      <c r="L76" s="59">
        <f t="shared" si="9"/>
        <v>24.236811299999999</v>
      </c>
      <c r="M76" s="59">
        <f t="shared" si="10"/>
        <v>45.680030500000001</v>
      </c>
      <c r="N76" s="59"/>
      <c r="O76" s="59">
        <v>26.148816</v>
      </c>
      <c r="P76" s="59">
        <v>3.9343422000000001</v>
      </c>
      <c r="Q76" s="59"/>
      <c r="R76" s="59">
        <v>8.2969983000000003</v>
      </c>
      <c r="S76" s="59">
        <v>15.939812999999999</v>
      </c>
      <c r="T76" s="59"/>
      <c r="U76" s="59">
        <v>12.542223</v>
      </c>
      <c r="V76" s="59">
        <v>12.046060000000001</v>
      </c>
      <c r="W76" s="59">
        <v>5.8497909000000003</v>
      </c>
      <c r="X76" s="59">
        <v>4.8042845999999999</v>
      </c>
      <c r="Y76" s="59">
        <v>5.3955871999999996</v>
      </c>
      <c r="Z76" s="59">
        <v>5.0420847999999996</v>
      </c>
      <c r="AA76" s="1"/>
      <c r="AB76" s="89">
        <v>26962.5625</v>
      </c>
      <c r="AC76" s="89">
        <v>28206.728515625</v>
      </c>
      <c r="AD76" s="89">
        <v>28833.62890625</v>
      </c>
      <c r="AE76" s="39"/>
      <c r="AF76" s="60">
        <v>47.238572491818452</v>
      </c>
      <c r="AG76" s="39">
        <f t="shared" si="11"/>
        <v>13620.594692900826</v>
      </c>
      <c r="AH76" s="1"/>
      <c r="AI76" s="34">
        <v>10</v>
      </c>
      <c r="AJ76" s="1"/>
      <c r="AK76" s="34"/>
      <c r="AL76" s="34"/>
      <c r="AM76" s="34"/>
      <c r="AN76" s="34"/>
      <c r="AO76" s="34"/>
    </row>
    <row r="77" spans="1:41" s="40" customFormat="1" x14ac:dyDescent="0.2">
      <c r="A77" s="32">
        <v>288</v>
      </c>
      <c r="B77" s="32" t="s">
        <v>200</v>
      </c>
      <c r="C77" s="34" t="s">
        <v>201</v>
      </c>
      <c r="D77" s="34" t="s">
        <v>46</v>
      </c>
      <c r="E77" s="34" t="s">
        <v>162</v>
      </c>
      <c r="F77" s="33">
        <v>2014</v>
      </c>
      <c r="G77" s="41" t="s">
        <v>202</v>
      </c>
      <c r="H77" s="91">
        <v>0.13787317276000977</v>
      </c>
      <c r="I77" s="62">
        <v>9.1639397887693347E-2</v>
      </c>
      <c r="J77" s="1"/>
      <c r="K77" s="59">
        <f t="shared" si="8"/>
        <v>22.6931516</v>
      </c>
      <c r="L77" s="59">
        <f t="shared" si="9"/>
        <v>31.202931</v>
      </c>
      <c r="M77" s="59">
        <f t="shared" si="10"/>
        <v>46.103917800000005</v>
      </c>
      <c r="N77" s="59"/>
      <c r="O77" s="59">
        <v>18.460108999999999</v>
      </c>
      <c r="P77" s="59">
        <v>4.2330426000000001</v>
      </c>
      <c r="Q77" s="59"/>
      <c r="R77" s="59">
        <v>14.269864999999999</v>
      </c>
      <c r="S77" s="59">
        <v>16.933066</v>
      </c>
      <c r="T77" s="59"/>
      <c r="U77" s="59">
        <v>11.450002</v>
      </c>
      <c r="V77" s="59">
        <v>11.625845999999999</v>
      </c>
      <c r="W77" s="59">
        <v>5.2588781000000004</v>
      </c>
      <c r="X77" s="59">
        <v>4.4309190999999997</v>
      </c>
      <c r="Y77" s="59">
        <v>7.7385885999999999</v>
      </c>
      <c r="Z77" s="59">
        <v>5.5996839999999999</v>
      </c>
      <c r="AA77" s="1"/>
      <c r="AB77" s="89">
        <v>26962.5625</v>
      </c>
      <c r="AC77" s="89">
        <v>28206.728515625</v>
      </c>
      <c r="AD77" s="89">
        <v>28833.62890625</v>
      </c>
      <c r="AE77" s="1"/>
      <c r="AF77" s="70">
        <v>8.2525215565983725</v>
      </c>
      <c r="AG77" s="39">
        <f t="shared" si="11"/>
        <v>2379.5014410378608</v>
      </c>
      <c r="AH77" s="1"/>
      <c r="AI77" s="34">
        <v>10</v>
      </c>
      <c r="AJ77" s="1"/>
      <c r="AK77" s="34"/>
      <c r="AL77" s="34"/>
      <c r="AM77" s="34"/>
      <c r="AN77" s="34"/>
      <c r="AO77" s="34"/>
    </row>
    <row r="78" spans="1:41" s="40" customFormat="1" x14ac:dyDescent="0.2">
      <c r="A78" s="32">
        <v>288</v>
      </c>
      <c r="B78" s="32" t="s">
        <v>200</v>
      </c>
      <c r="C78" s="34" t="s">
        <v>201</v>
      </c>
      <c r="D78" s="34" t="s">
        <v>46</v>
      </c>
      <c r="E78" s="34" t="s">
        <v>162</v>
      </c>
      <c r="F78" s="33">
        <v>2014</v>
      </c>
      <c r="G78" s="41" t="s">
        <v>203</v>
      </c>
      <c r="H78" s="91">
        <v>0.13787317276000977</v>
      </c>
      <c r="I78" s="62">
        <v>0.10246624807666141</v>
      </c>
      <c r="J78" s="1"/>
      <c r="K78" s="59">
        <f t="shared" si="8"/>
        <v>25.662541699999998</v>
      </c>
      <c r="L78" s="59">
        <f t="shared" si="9"/>
        <v>22.860941</v>
      </c>
      <c r="M78" s="59">
        <f t="shared" si="10"/>
        <v>51.476515900000003</v>
      </c>
      <c r="N78" s="59"/>
      <c r="O78" s="59">
        <v>20.984887000000001</v>
      </c>
      <c r="P78" s="59">
        <v>4.6776546999999997</v>
      </c>
      <c r="Q78" s="59"/>
      <c r="R78" s="59">
        <v>14.691834</v>
      </c>
      <c r="S78" s="59">
        <v>8.1691070000000003</v>
      </c>
      <c r="T78" s="59"/>
      <c r="U78" s="59">
        <v>12.029057</v>
      </c>
      <c r="V78" s="59">
        <v>11.832922</v>
      </c>
      <c r="W78" s="59">
        <v>6.8450734999999998</v>
      </c>
      <c r="X78" s="59">
        <v>7.1833144000000004</v>
      </c>
      <c r="Y78" s="59">
        <v>8.1791078000000006</v>
      </c>
      <c r="Z78" s="59">
        <v>5.4070412000000001</v>
      </c>
      <c r="AA78" s="1"/>
      <c r="AB78" s="89">
        <v>26962.5625</v>
      </c>
      <c r="AC78" s="89">
        <v>28206.728515625</v>
      </c>
      <c r="AD78" s="89">
        <v>28833.62890625</v>
      </c>
      <c r="AE78" s="1"/>
      <c r="AF78" s="70">
        <v>13.148778965454607</v>
      </c>
      <c r="AG78" s="39">
        <f t="shared" si="11"/>
        <v>3791.2701326022393</v>
      </c>
      <c r="AH78" s="1"/>
      <c r="AI78" s="34">
        <v>10</v>
      </c>
      <c r="AJ78" s="1"/>
      <c r="AK78" s="34"/>
      <c r="AL78" s="34"/>
      <c r="AM78" s="34"/>
      <c r="AN78" s="34"/>
      <c r="AO78" s="34"/>
    </row>
    <row r="79" spans="1:41" s="40" customFormat="1" x14ac:dyDescent="0.2">
      <c r="A79" s="32">
        <v>288</v>
      </c>
      <c r="B79" s="32" t="s">
        <v>200</v>
      </c>
      <c r="C79" s="34" t="s">
        <v>201</v>
      </c>
      <c r="D79" s="34" t="s">
        <v>46</v>
      </c>
      <c r="E79" s="34" t="s">
        <v>162</v>
      </c>
      <c r="F79" s="33">
        <v>2014</v>
      </c>
      <c r="G79" s="41" t="s">
        <v>204</v>
      </c>
      <c r="H79" s="91">
        <v>0.13787317276000977</v>
      </c>
      <c r="I79" s="62">
        <v>0.12269313952088395</v>
      </c>
      <c r="J79" s="1"/>
      <c r="K79" s="59">
        <f t="shared" si="8"/>
        <v>29.862513199999999</v>
      </c>
      <c r="L79" s="59">
        <f t="shared" si="9"/>
        <v>25.288553999999998</v>
      </c>
      <c r="M79" s="59">
        <f t="shared" si="10"/>
        <v>44.848931499999999</v>
      </c>
      <c r="N79" s="59"/>
      <c r="O79" s="59">
        <v>21.497161999999999</v>
      </c>
      <c r="P79" s="59">
        <v>8.3653511999999992</v>
      </c>
      <c r="Q79" s="59"/>
      <c r="R79" s="59">
        <v>13.985678999999999</v>
      </c>
      <c r="S79" s="59">
        <v>11.302875</v>
      </c>
      <c r="T79" s="59"/>
      <c r="U79" s="59">
        <v>11.184127999999999</v>
      </c>
      <c r="V79" s="59">
        <v>10.831007</v>
      </c>
      <c r="W79" s="59">
        <v>6.2189551999999999</v>
      </c>
      <c r="X79" s="59">
        <v>6.4982423999999996</v>
      </c>
      <c r="Y79" s="59">
        <v>7.6121259999999999</v>
      </c>
      <c r="Z79" s="59">
        <v>2.5044729000000001</v>
      </c>
      <c r="AA79" s="1"/>
      <c r="AB79" s="89">
        <v>26962.5625</v>
      </c>
      <c r="AC79" s="89">
        <v>28206.728515625</v>
      </c>
      <c r="AD79" s="89">
        <v>28833.62890625</v>
      </c>
      <c r="AE79" s="1"/>
      <c r="AF79" s="70">
        <v>2.3284946464464071</v>
      </c>
      <c r="AG79" s="39">
        <f t="shared" si="11"/>
        <v>671.38950545825503</v>
      </c>
      <c r="AH79" s="1"/>
      <c r="AI79" s="34">
        <v>10</v>
      </c>
      <c r="AJ79" s="1"/>
      <c r="AK79" s="34"/>
      <c r="AL79" s="34"/>
      <c r="AM79" s="34"/>
      <c r="AN79" s="34"/>
      <c r="AO79" s="34"/>
    </row>
    <row r="80" spans="1:41" s="40" customFormat="1" x14ac:dyDescent="0.2">
      <c r="A80" s="32">
        <v>288</v>
      </c>
      <c r="B80" s="32" t="s">
        <v>200</v>
      </c>
      <c r="C80" s="34" t="s">
        <v>201</v>
      </c>
      <c r="D80" s="34" t="s">
        <v>46</v>
      </c>
      <c r="E80" s="34" t="s">
        <v>162</v>
      </c>
      <c r="F80" s="33">
        <v>2014</v>
      </c>
      <c r="G80" s="41" t="s">
        <v>205</v>
      </c>
      <c r="H80" s="91">
        <v>0.13787317276000977</v>
      </c>
      <c r="I80" s="62">
        <v>0.23528289056528204</v>
      </c>
      <c r="J80" s="1"/>
      <c r="K80" s="59">
        <f t="shared" si="8"/>
        <v>21.7158725</v>
      </c>
      <c r="L80" s="59">
        <f t="shared" si="9"/>
        <v>31.398397299999999</v>
      </c>
      <c r="M80" s="59">
        <f t="shared" si="10"/>
        <v>46.885730299999999</v>
      </c>
      <c r="N80" s="59"/>
      <c r="O80" s="59">
        <v>18.726756999999999</v>
      </c>
      <c r="P80" s="59">
        <v>2.9891155</v>
      </c>
      <c r="Q80" s="59"/>
      <c r="R80" s="59">
        <v>21.979412</v>
      </c>
      <c r="S80" s="59">
        <v>9.4189852999999992</v>
      </c>
      <c r="T80" s="59"/>
      <c r="U80" s="59">
        <v>12.023091000000001</v>
      </c>
      <c r="V80" s="59">
        <v>11.287037</v>
      </c>
      <c r="W80" s="59">
        <v>5.4665264999999996</v>
      </c>
      <c r="X80" s="59">
        <v>6.6907205000000003</v>
      </c>
      <c r="Y80" s="59">
        <v>9.1752704000000005</v>
      </c>
      <c r="Z80" s="59">
        <v>2.2430848999999999</v>
      </c>
      <c r="AA80" s="1"/>
      <c r="AB80" s="89">
        <v>26962.5625</v>
      </c>
      <c r="AC80" s="89">
        <v>28206.728515625</v>
      </c>
      <c r="AD80" s="89">
        <v>28833.62890625</v>
      </c>
      <c r="AE80" s="1"/>
      <c r="AF80" s="70">
        <v>15.941588416609031</v>
      </c>
      <c r="AG80" s="39">
        <f t="shared" si="11"/>
        <v>4596.5384458067838</v>
      </c>
      <c r="AH80" s="1"/>
      <c r="AI80" s="34">
        <v>10</v>
      </c>
      <c r="AJ80" s="1"/>
      <c r="AK80" s="34"/>
      <c r="AL80" s="34"/>
      <c r="AM80" s="34"/>
      <c r="AN80" s="34"/>
      <c r="AO80" s="34"/>
    </row>
    <row r="81" spans="1:41" s="40" customFormat="1" x14ac:dyDescent="0.2">
      <c r="A81" s="32">
        <v>288</v>
      </c>
      <c r="B81" s="32" t="s">
        <v>200</v>
      </c>
      <c r="C81" s="34" t="s">
        <v>201</v>
      </c>
      <c r="D81" s="34" t="s">
        <v>46</v>
      </c>
      <c r="E81" s="34" t="s">
        <v>162</v>
      </c>
      <c r="F81" s="33">
        <v>2014</v>
      </c>
      <c r="G81" s="41" t="s">
        <v>206</v>
      </c>
      <c r="H81" s="91">
        <v>0.13787317276000977</v>
      </c>
      <c r="I81" s="62">
        <v>0.15460965091076137</v>
      </c>
      <c r="J81" s="1"/>
      <c r="K81" s="59">
        <f t="shared" si="8"/>
        <v>15.796441</v>
      </c>
      <c r="L81" s="59">
        <f t="shared" si="9"/>
        <v>35.712103800000001</v>
      </c>
      <c r="M81" s="59">
        <f t="shared" si="10"/>
        <v>48.491453900000003</v>
      </c>
      <c r="N81" s="59"/>
      <c r="O81" s="59">
        <v>11.857106</v>
      </c>
      <c r="P81" s="59">
        <v>3.9393349999999998</v>
      </c>
      <c r="Q81" s="59"/>
      <c r="R81" s="59">
        <v>28.414389</v>
      </c>
      <c r="S81" s="59">
        <v>7.2977147999999996</v>
      </c>
      <c r="T81" s="59"/>
      <c r="U81" s="59">
        <v>12.105727999999999</v>
      </c>
      <c r="V81" s="59">
        <v>12.105727999999999</v>
      </c>
      <c r="W81" s="59">
        <v>4.5696272000000002</v>
      </c>
      <c r="X81" s="59">
        <v>7.8112690000000002</v>
      </c>
      <c r="Y81" s="59">
        <v>9.3271516000000005</v>
      </c>
      <c r="Z81" s="59">
        <v>2.5719501</v>
      </c>
      <c r="AA81" s="1"/>
      <c r="AB81" s="89">
        <v>26962.5625</v>
      </c>
      <c r="AC81" s="89">
        <v>28206.728515625</v>
      </c>
      <c r="AD81" s="89">
        <v>28833.62890625</v>
      </c>
      <c r="AE81" s="1"/>
      <c r="AF81" s="70">
        <v>2.5930350470879855</v>
      </c>
      <c r="AG81" s="39">
        <f t="shared" si="11"/>
        <v>747.66610288635468</v>
      </c>
      <c r="AH81" s="1"/>
      <c r="AI81" s="34">
        <v>10</v>
      </c>
      <c r="AJ81" s="1"/>
      <c r="AK81" s="34"/>
      <c r="AL81" s="34"/>
      <c r="AM81" s="34"/>
      <c r="AN81" s="34"/>
      <c r="AO81" s="34"/>
    </row>
    <row r="82" spans="1:41" s="40" customFormat="1" x14ac:dyDescent="0.2">
      <c r="A82" s="32">
        <v>288</v>
      </c>
      <c r="B82" s="32" t="s">
        <v>200</v>
      </c>
      <c r="C82" s="34" t="s">
        <v>201</v>
      </c>
      <c r="D82" s="34" t="s">
        <v>46</v>
      </c>
      <c r="E82" s="34" t="s">
        <v>162</v>
      </c>
      <c r="F82" s="33">
        <v>2014</v>
      </c>
      <c r="G82" s="41" t="s">
        <v>207</v>
      </c>
      <c r="H82" s="91">
        <v>0.13787317276000977</v>
      </c>
      <c r="I82" s="62">
        <v>0.37896705589584734</v>
      </c>
      <c r="J82" s="1"/>
      <c r="K82" s="59">
        <f t="shared" si="8"/>
        <v>23.691612800000001</v>
      </c>
      <c r="L82" s="59">
        <f t="shared" si="9"/>
        <v>31.198920999999999</v>
      </c>
      <c r="M82" s="59">
        <f t="shared" si="10"/>
        <v>45.109465</v>
      </c>
      <c r="N82" s="59"/>
      <c r="O82" s="59">
        <v>19.436388000000001</v>
      </c>
      <c r="P82" s="59">
        <v>4.2552247999999997</v>
      </c>
      <c r="Q82" s="59"/>
      <c r="R82" s="59">
        <v>16.445128</v>
      </c>
      <c r="S82" s="59">
        <v>14.753793</v>
      </c>
      <c r="T82" s="59"/>
      <c r="U82" s="59">
        <v>10.434721</v>
      </c>
      <c r="V82" s="59">
        <v>10.064925000000001</v>
      </c>
      <c r="W82" s="59">
        <v>7.7701285999999996</v>
      </c>
      <c r="X82" s="59">
        <v>8.2144180000000002</v>
      </c>
      <c r="Y82" s="59">
        <v>6.0273899999999996</v>
      </c>
      <c r="Z82" s="59">
        <v>2.5978824</v>
      </c>
      <c r="AA82" s="1"/>
      <c r="AB82" s="89">
        <v>26962.5625</v>
      </c>
      <c r="AC82" s="89">
        <v>28206.728515625</v>
      </c>
      <c r="AD82" s="89">
        <v>28833.62890625</v>
      </c>
      <c r="AE82" s="1"/>
      <c r="AF82" s="70">
        <v>7.2142092717364177</v>
      </c>
      <c r="AG82" s="39">
        <f t="shared" si="11"/>
        <v>2080.118329932759</v>
      </c>
      <c r="AH82" s="1"/>
      <c r="AI82" s="34">
        <v>10</v>
      </c>
      <c r="AJ82" s="1"/>
      <c r="AK82" s="34"/>
      <c r="AL82" s="34"/>
      <c r="AM82" s="34"/>
      <c r="AN82" s="34"/>
      <c r="AO82" s="34"/>
    </row>
    <row r="83" spans="1:41" s="40" customFormat="1" x14ac:dyDescent="0.2">
      <c r="A83" s="32">
        <v>288</v>
      </c>
      <c r="B83" s="32" t="s">
        <v>200</v>
      </c>
      <c r="C83" s="34" t="s">
        <v>201</v>
      </c>
      <c r="D83" s="34" t="s">
        <v>46</v>
      </c>
      <c r="E83" s="34" t="s">
        <v>162</v>
      </c>
      <c r="F83" s="33">
        <v>2014</v>
      </c>
      <c r="G83" s="41" t="s">
        <v>208</v>
      </c>
      <c r="H83" s="91">
        <v>0.13787317276000977</v>
      </c>
      <c r="I83" s="62">
        <v>0.20065934954605646</v>
      </c>
      <c r="J83" s="1"/>
      <c r="K83" s="59">
        <f t="shared" si="8"/>
        <v>22.173392800000002</v>
      </c>
      <c r="L83" s="59">
        <f t="shared" si="9"/>
        <v>37.452717</v>
      </c>
      <c r="M83" s="59">
        <f t="shared" si="10"/>
        <v>40.373890099999997</v>
      </c>
      <c r="N83" s="59"/>
      <c r="O83" s="59">
        <v>14.067500000000001</v>
      </c>
      <c r="P83" s="59">
        <v>8.1058927999999995</v>
      </c>
      <c r="Q83" s="59"/>
      <c r="R83" s="59">
        <v>22.798200000000001</v>
      </c>
      <c r="S83" s="59">
        <v>14.654517</v>
      </c>
      <c r="T83" s="59"/>
      <c r="U83" s="59">
        <v>10.481821999999999</v>
      </c>
      <c r="V83" s="59">
        <v>11.925160999999999</v>
      </c>
      <c r="W83" s="59">
        <v>3.0853055999999999</v>
      </c>
      <c r="X83" s="59">
        <v>4.6208586</v>
      </c>
      <c r="Y83" s="59">
        <v>8.3839965000000003</v>
      </c>
      <c r="Z83" s="59">
        <v>1.8767464</v>
      </c>
      <c r="AA83" s="1"/>
      <c r="AB83" s="89">
        <v>26962.5625</v>
      </c>
      <c r="AC83" s="89">
        <v>28206.728515625</v>
      </c>
      <c r="AD83" s="89">
        <v>28833.62890625</v>
      </c>
      <c r="AE83" s="1"/>
      <c r="AF83" s="70">
        <v>1.0049434120670728</v>
      </c>
      <c r="AG83" s="39">
        <f t="shared" si="11"/>
        <v>289.76165415322657</v>
      </c>
      <c r="AH83" s="1"/>
      <c r="AI83" s="34">
        <v>10</v>
      </c>
      <c r="AJ83" s="1"/>
      <c r="AK83" s="34"/>
      <c r="AL83" s="34"/>
      <c r="AM83" s="34"/>
      <c r="AN83" s="34"/>
      <c r="AO83" s="34"/>
    </row>
    <row r="84" spans="1:41" s="40" customFormat="1" x14ac:dyDescent="0.2">
      <c r="A84" s="32">
        <v>288</v>
      </c>
      <c r="B84" s="32" t="s">
        <v>200</v>
      </c>
      <c r="C84" s="34" t="s">
        <v>201</v>
      </c>
      <c r="D84" s="34" t="s">
        <v>46</v>
      </c>
      <c r="E84" s="34" t="s">
        <v>162</v>
      </c>
      <c r="F84" s="33">
        <v>2014</v>
      </c>
      <c r="G84" s="42" t="s">
        <v>64</v>
      </c>
      <c r="H84" s="91">
        <v>0.13787317276000977</v>
      </c>
      <c r="I84" s="30">
        <v>0.23248572218891603</v>
      </c>
      <c r="J84" s="1"/>
      <c r="K84" s="59">
        <f t="shared" si="8"/>
        <v>27.205109499999999</v>
      </c>
      <c r="L84" s="59">
        <f t="shared" si="9"/>
        <v>34.906424999999999</v>
      </c>
      <c r="M84" s="59">
        <f t="shared" si="10"/>
        <v>37.888465200000006</v>
      </c>
      <c r="N84" s="59"/>
      <c r="O84" s="59">
        <v>22.532101000000001</v>
      </c>
      <c r="P84" s="59">
        <v>4.6730084999999999</v>
      </c>
      <c r="Q84" s="59"/>
      <c r="R84" s="59">
        <v>19.661915</v>
      </c>
      <c r="S84" s="59">
        <v>15.24451</v>
      </c>
      <c r="T84" s="59"/>
      <c r="U84" s="59">
        <v>10.370891</v>
      </c>
      <c r="V84" s="59">
        <v>11.090434</v>
      </c>
      <c r="W84" s="59">
        <v>5.1595880000000003</v>
      </c>
      <c r="X84" s="59">
        <v>5.7206048000000003</v>
      </c>
      <c r="Y84" s="59">
        <v>3.8552344999999999</v>
      </c>
      <c r="Z84" s="59">
        <v>1.6917129</v>
      </c>
      <c r="AA84" s="59"/>
      <c r="AB84" s="89">
        <v>26962.5625</v>
      </c>
      <c r="AC84" s="89">
        <v>28206.728515625</v>
      </c>
      <c r="AD84" s="89">
        <v>28833.62890625</v>
      </c>
      <c r="AE84" s="1"/>
      <c r="AF84" s="70">
        <v>2.2778561921832829</v>
      </c>
      <c r="AG84" s="39">
        <f t="shared" si="11"/>
        <v>656.7886014721646</v>
      </c>
      <c r="AH84" s="1"/>
      <c r="AI84" s="34">
        <v>10</v>
      </c>
      <c r="AJ84" s="1"/>
      <c r="AK84" s="34"/>
      <c r="AL84" s="34"/>
      <c r="AM84" s="34"/>
      <c r="AN84" s="34"/>
      <c r="AO84" s="34"/>
    </row>
    <row r="85" spans="1:41" s="40" customFormat="1" x14ac:dyDescent="0.2">
      <c r="A85" s="32">
        <v>328</v>
      </c>
      <c r="B85" s="32" t="s">
        <v>97</v>
      </c>
      <c r="C85" s="34" t="s">
        <v>98</v>
      </c>
      <c r="D85" s="34" t="s">
        <v>42</v>
      </c>
      <c r="E85" s="34" t="s">
        <v>41</v>
      </c>
      <c r="F85" s="34" t="s">
        <v>99</v>
      </c>
      <c r="G85" s="41" t="s">
        <v>100</v>
      </c>
      <c r="H85" s="91">
        <v>1.4073709957301617E-2</v>
      </c>
      <c r="I85" s="66">
        <v>5.4677369653428811E-3</v>
      </c>
      <c r="J85" s="58"/>
      <c r="K85" s="37">
        <f t="shared" si="8"/>
        <v>30.622641999999999</v>
      </c>
      <c r="L85" s="37">
        <f t="shared" si="9"/>
        <v>33.619064999999999</v>
      </c>
      <c r="M85" s="37">
        <f t="shared" si="10"/>
        <v>35.758292449999999</v>
      </c>
      <c r="N85" s="37"/>
      <c r="O85" s="59">
        <v>20.167331000000001</v>
      </c>
      <c r="P85" s="59">
        <v>10.455311</v>
      </c>
      <c r="Q85" s="37"/>
      <c r="R85" s="59">
        <v>19.389921999999999</v>
      </c>
      <c r="S85" s="59">
        <v>14.229143000000001</v>
      </c>
      <c r="T85" s="37"/>
      <c r="U85" s="59">
        <v>5.2049782000000002</v>
      </c>
      <c r="V85" s="59">
        <v>8.6760493000000007</v>
      </c>
      <c r="W85" s="59">
        <v>0.72207284999999999</v>
      </c>
      <c r="X85" s="59">
        <v>8.9241463999999997</v>
      </c>
      <c r="Y85" s="59">
        <v>6.7532503999999998</v>
      </c>
      <c r="Z85" s="59">
        <v>5.4777953000000004</v>
      </c>
      <c r="AA85" s="60"/>
      <c r="AB85" s="89">
        <v>763.39300537109375</v>
      </c>
      <c r="AC85" s="89">
        <v>773.302978515625</v>
      </c>
      <c r="AD85" s="89">
        <v>777.8590087890625</v>
      </c>
      <c r="AE85" s="39"/>
      <c r="AF85" s="78">
        <v>43.503367290754717</v>
      </c>
      <c r="AG85" s="39">
        <f t="shared" si="11"/>
        <v>338.39486159772991</v>
      </c>
      <c r="AH85" s="39"/>
      <c r="AI85" s="34">
        <v>10</v>
      </c>
      <c r="AJ85" s="34"/>
      <c r="AK85" s="34"/>
      <c r="AL85" s="34"/>
      <c r="AM85" s="34"/>
      <c r="AN85" s="34"/>
      <c r="AO85" s="34"/>
    </row>
    <row r="86" spans="1:41" s="40" customFormat="1" x14ac:dyDescent="0.2">
      <c r="A86" s="32">
        <v>328</v>
      </c>
      <c r="B86" s="32" t="s">
        <v>97</v>
      </c>
      <c r="C86" s="34" t="s">
        <v>98</v>
      </c>
      <c r="D86" s="34" t="s">
        <v>42</v>
      </c>
      <c r="E86" s="34" t="s">
        <v>41</v>
      </c>
      <c r="F86" s="34" t="s">
        <v>99</v>
      </c>
      <c r="G86" s="41" t="s">
        <v>101</v>
      </c>
      <c r="H86" s="91">
        <v>1.4073709957301617E-2</v>
      </c>
      <c r="I86" s="66">
        <v>2.7891569303853548E-3</v>
      </c>
      <c r="J86" s="58"/>
      <c r="K86" s="37">
        <f t="shared" si="8"/>
        <v>46.359891000000005</v>
      </c>
      <c r="L86" s="37">
        <f t="shared" si="9"/>
        <v>25.821791699999999</v>
      </c>
      <c r="M86" s="37">
        <f t="shared" si="10"/>
        <v>27.818317210000004</v>
      </c>
      <c r="N86" s="37"/>
      <c r="O86" s="59">
        <v>17.645690999999999</v>
      </c>
      <c r="P86" s="59">
        <v>28.714200000000002</v>
      </c>
      <c r="Q86" s="37"/>
      <c r="R86" s="59">
        <v>9.7028847000000003</v>
      </c>
      <c r="S86" s="59">
        <v>16.118907</v>
      </c>
      <c r="T86" s="37"/>
      <c r="U86" s="59">
        <v>0.33305831000000002</v>
      </c>
      <c r="V86" s="59">
        <v>7.1103211999999996</v>
      </c>
      <c r="W86" s="59">
        <v>0.57911230000000002</v>
      </c>
      <c r="X86" s="59">
        <v>7.9761531999999997</v>
      </c>
      <c r="Y86" s="59">
        <v>7.5226974000000002</v>
      </c>
      <c r="Z86" s="59">
        <v>4.2969748000000001</v>
      </c>
      <c r="AA86" s="60"/>
      <c r="AB86" s="39">
        <v>763.39300000000003</v>
      </c>
      <c r="AC86" s="89">
        <v>773.302978515625</v>
      </c>
      <c r="AD86" s="89">
        <v>777.8590087890625</v>
      </c>
      <c r="AE86" s="39"/>
      <c r="AF86" s="78">
        <v>30.718501652996476</v>
      </c>
      <c r="AG86" s="39">
        <f t="shared" si="11"/>
        <v>238.94663247285018</v>
      </c>
      <c r="AH86" s="39"/>
      <c r="AI86" s="34">
        <v>10</v>
      </c>
      <c r="AJ86" s="34"/>
      <c r="AK86" s="34"/>
      <c r="AL86" s="34"/>
      <c r="AM86" s="34"/>
      <c r="AN86" s="34"/>
      <c r="AO86" s="34"/>
    </row>
    <row r="87" spans="1:41" s="40" customFormat="1" x14ac:dyDescent="0.2">
      <c r="A87" s="32">
        <v>328</v>
      </c>
      <c r="B87" s="32" t="s">
        <v>97</v>
      </c>
      <c r="C87" s="34" t="s">
        <v>98</v>
      </c>
      <c r="D87" s="34" t="s">
        <v>42</v>
      </c>
      <c r="E87" s="34" t="s">
        <v>41</v>
      </c>
      <c r="F87" s="34" t="s">
        <v>99</v>
      </c>
      <c r="G87" s="41" t="s">
        <v>102</v>
      </c>
      <c r="H87" s="91">
        <v>1.4073709957301617E-2</v>
      </c>
      <c r="I87" s="66">
        <v>0.11285336350986173</v>
      </c>
      <c r="J87" s="58"/>
      <c r="K87" s="37">
        <f t="shared" si="8"/>
        <v>29.118923299999999</v>
      </c>
      <c r="L87" s="37">
        <f t="shared" si="9"/>
        <v>13.350448099999999</v>
      </c>
      <c r="M87" s="37">
        <f t="shared" si="10"/>
        <v>57.530627600000003</v>
      </c>
      <c r="N87" s="37"/>
      <c r="O87" s="59">
        <v>25.335373000000001</v>
      </c>
      <c r="P87" s="59">
        <v>3.7835502999999999</v>
      </c>
      <c r="Q87" s="37"/>
      <c r="R87" s="59">
        <v>4.9135369999999998</v>
      </c>
      <c r="S87" s="59">
        <v>8.4369110999999997</v>
      </c>
      <c r="T87" s="37"/>
      <c r="U87" s="59">
        <v>10.891847</v>
      </c>
      <c r="V87" s="59">
        <v>7.6021603999999998</v>
      </c>
      <c r="W87" s="59">
        <v>8.8096393000000006</v>
      </c>
      <c r="X87" s="59">
        <v>11.579858</v>
      </c>
      <c r="Y87" s="59">
        <v>10.234408999999999</v>
      </c>
      <c r="Z87" s="59">
        <v>8.4127139</v>
      </c>
      <c r="AA87" s="60"/>
      <c r="AB87" s="39">
        <v>763.39300000000003</v>
      </c>
      <c r="AC87" s="89">
        <v>773.302978515625</v>
      </c>
      <c r="AD87" s="89">
        <v>777.8590087890625</v>
      </c>
      <c r="AE87" s="39"/>
      <c r="AF87" s="78">
        <v>8.1328427381275432</v>
      </c>
      <c r="AG87" s="39">
        <f t="shared" si="11"/>
        <v>63.262049909172163</v>
      </c>
      <c r="AH87" s="39"/>
      <c r="AI87" s="34">
        <v>10</v>
      </c>
      <c r="AJ87" s="34"/>
      <c r="AK87" s="34"/>
      <c r="AL87" s="34"/>
      <c r="AM87" s="34"/>
      <c r="AN87" s="34"/>
      <c r="AO87" s="34"/>
    </row>
    <row r="88" spans="1:41" s="40" customFormat="1" x14ac:dyDescent="0.2">
      <c r="A88" s="32">
        <v>328</v>
      </c>
      <c r="B88" s="32" t="s">
        <v>97</v>
      </c>
      <c r="C88" s="34" t="s">
        <v>98</v>
      </c>
      <c r="D88" s="34" t="s">
        <v>42</v>
      </c>
      <c r="E88" s="34" t="s">
        <v>41</v>
      </c>
      <c r="F88" s="34" t="s">
        <v>99</v>
      </c>
      <c r="G88" s="41" t="s">
        <v>103</v>
      </c>
      <c r="H88" s="91">
        <v>1.4073709957301617E-2</v>
      </c>
      <c r="I88" s="66">
        <v>9.1253001856361881E-3</v>
      </c>
      <c r="J88" s="58"/>
      <c r="K88" s="37">
        <f t="shared" si="8"/>
        <v>40.444354000000004</v>
      </c>
      <c r="L88" s="37">
        <f t="shared" si="9"/>
        <v>24.362456699999999</v>
      </c>
      <c r="M88" s="37">
        <f t="shared" si="10"/>
        <v>35.193189400000001</v>
      </c>
      <c r="N88" s="37"/>
      <c r="O88" s="59">
        <v>30.213920000000002</v>
      </c>
      <c r="P88" s="59">
        <v>10.230434000000001</v>
      </c>
      <c r="Q88" s="37"/>
      <c r="R88" s="59">
        <v>6.1059747</v>
      </c>
      <c r="S88" s="59">
        <v>18.256481999999998</v>
      </c>
      <c r="T88" s="37"/>
      <c r="U88" s="59">
        <v>4.2108198000000003</v>
      </c>
      <c r="V88" s="59">
        <v>5.1336743</v>
      </c>
      <c r="W88" s="59">
        <v>3.8987520999999998</v>
      </c>
      <c r="X88" s="59">
        <v>11.367525000000001</v>
      </c>
      <c r="Y88" s="59">
        <v>6.8352499</v>
      </c>
      <c r="Z88" s="59">
        <v>3.7471682999999998</v>
      </c>
      <c r="AA88" s="60"/>
      <c r="AB88" s="39">
        <v>763.39300000000003</v>
      </c>
      <c r="AC88" s="89">
        <v>773.302978515625</v>
      </c>
      <c r="AD88" s="89">
        <v>777.8590087890625</v>
      </c>
      <c r="AE88" s="39"/>
      <c r="AF88" s="78">
        <v>17.234961563713743</v>
      </c>
      <c r="AG88" s="39">
        <f t="shared" si="11"/>
        <v>134.06370118467964</v>
      </c>
      <c r="AH88" s="39"/>
      <c r="AI88" s="34">
        <v>10</v>
      </c>
      <c r="AJ88" s="34"/>
      <c r="AK88" s="34"/>
      <c r="AL88" s="34"/>
      <c r="AM88" s="34"/>
      <c r="AN88" s="34"/>
      <c r="AO88" s="34"/>
    </row>
    <row r="89" spans="1:41" s="40" customFormat="1" x14ac:dyDescent="0.2">
      <c r="A89" s="32">
        <v>328</v>
      </c>
      <c r="B89" s="32" t="s">
        <v>97</v>
      </c>
      <c r="C89" s="34" t="s">
        <v>98</v>
      </c>
      <c r="D89" s="34" t="s">
        <v>42</v>
      </c>
      <c r="E89" s="34" t="s">
        <v>41</v>
      </c>
      <c r="F89" s="34" t="s">
        <v>99</v>
      </c>
      <c r="G89" s="41" t="s">
        <v>104</v>
      </c>
      <c r="H89" s="91">
        <v>1.4073709957301617E-2</v>
      </c>
      <c r="I89" s="62">
        <v>0</v>
      </c>
      <c r="J89" s="58"/>
      <c r="K89" s="37"/>
      <c r="L89" s="37"/>
      <c r="M89" s="37"/>
      <c r="N89" s="37"/>
      <c r="AA89" s="60"/>
      <c r="AB89" s="39">
        <v>763.39300000000003</v>
      </c>
      <c r="AC89" s="89">
        <v>773.302978515625</v>
      </c>
      <c r="AD89" s="89">
        <v>777.8590087890625</v>
      </c>
      <c r="AE89" s="39"/>
      <c r="AF89" s="78">
        <v>0.41032675440632022</v>
      </c>
      <c r="AG89" s="39">
        <f t="shared" si="11"/>
        <v>3.1917636246213332</v>
      </c>
      <c r="AH89" s="39"/>
      <c r="AI89" s="34">
        <v>10</v>
      </c>
      <c r="AJ89" s="34"/>
      <c r="AK89" s="34"/>
      <c r="AL89" s="34"/>
      <c r="AM89" s="34"/>
      <c r="AN89" s="34"/>
      <c r="AO89" s="34"/>
    </row>
    <row r="90" spans="1:41" s="40" customFormat="1" x14ac:dyDescent="0.2">
      <c r="A90" s="32">
        <v>398</v>
      </c>
      <c r="B90" s="32" t="s">
        <v>105</v>
      </c>
      <c r="C90" s="33" t="s">
        <v>106</v>
      </c>
      <c r="D90" s="33" t="s">
        <v>107</v>
      </c>
      <c r="E90" s="33" t="s">
        <v>41</v>
      </c>
      <c r="F90" s="33" t="s">
        <v>108</v>
      </c>
      <c r="G90" s="41" t="s">
        <v>109</v>
      </c>
      <c r="H90" s="91">
        <v>1.6108643030747771E-3</v>
      </c>
      <c r="I90" s="66">
        <v>2.0900236150565772E-3</v>
      </c>
      <c r="J90" s="58"/>
      <c r="K90" s="37">
        <f t="shared" ref="K90:K128" si="12">O90+P90</f>
        <v>94.665177999999997</v>
      </c>
      <c r="L90" s="37">
        <f t="shared" ref="L90:L128" si="13">R90+S90</f>
        <v>0</v>
      </c>
      <c r="M90" s="37">
        <f t="shared" ref="M90:M128" si="14">U90+V90+W90+X90+Y90+Z90</f>
        <v>5.3348218999999997</v>
      </c>
      <c r="N90" s="37"/>
      <c r="O90" s="102">
        <v>47.332588999999999</v>
      </c>
      <c r="P90" s="102">
        <v>47.332588999999999</v>
      </c>
      <c r="Q90" s="37"/>
      <c r="R90" s="102">
        <v>0</v>
      </c>
      <c r="S90" s="102">
        <v>0</v>
      </c>
      <c r="T90" s="37"/>
      <c r="U90" s="102">
        <v>0</v>
      </c>
      <c r="V90" s="59">
        <v>0</v>
      </c>
      <c r="W90" s="102">
        <v>2.5850602999999999</v>
      </c>
      <c r="X90" s="102">
        <v>0</v>
      </c>
      <c r="Y90" s="102">
        <v>2.7497615999999998</v>
      </c>
      <c r="Z90" s="102">
        <v>0</v>
      </c>
      <c r="AA90" s="60"/>
      <c r="AB90" s="89">
        <v>17749.6484375</v>
      </c>
      <c r="AC90" s="89">
        <v>17987.736328125</v>
      </c>
      <c r="AD90" s="89">
        <v>18204.498046875</v>
      </c>
      <c r="AE90" s="39"/>
      <c r="AF90" s="63">
        <v>62.179611102063703</v>
      </c>
      <c r="AG90" s="39">
        <f t="shared" si="11"/>
        <v>11319.486088629657</v>
      </c>
      <c r="AH90" s="39"/>
      <c r="AI90" s="34">
        <v>10</v>
      </c>
      <c r="AJ90" s="34"/>
      <c r="AK90" s="34"/>
      <c r="AL90" s="34"/>
      <c r="AM90" s="34"/>
      <c r="AN90" s="34"/>
      <c r="AO90" s="34"/>
    </row>
    <row r="91" spans="1:41" s="40" customFormat="1" x14ac:dyDescent="0.2">
      <c r="A91" s="32">
        <v>398</v>
      </c>
      <c r="B91" s="32" t="s">
        <v>105</v>
      </c>
      <c r="C91" s="33" t="s">
        <v>106</v>
      </c>
      <c r="D91" s="33" t="s">
        <v>107</v>
      </c>
      <c r="E91" s="33" t="s">
        <v>41</v>
      </c>
      <c r="F91" s="33" t="s">
        <v>108</v>
      </c>
      <c r="G91" s="41" t="s">
        <v>110</v>
      </c>
      <c r="H91" s="91">
        <v>1.6108643030747771E-3</v>
      </c>
      <c r="I91" s="66">
        <v>1.0840655156704702E-4</v>
      </c>
      <c r="J91" s="58"/>
      <c r="K91" s="37">
        <f t="shared" si="12"/>
        <v>100</v>
      </c>
      <c r="L91" s="37">
        <f t="shared" si="13"/>
        <v>0</v>
      </c>
      <c r="M91" s="37">
        <f t="shared" si="14"/>
        <v>0</v>
      </c>
      <c r="N91" s="37"/>
      <c r="O91" s="102">
        <v>50</v>
      </c>
      <c r="P91" s="102">
        <v>50</v>
      </c>
      <c r="Q91" s="37"/>
      <c r="R91" s="102">
        <v>0</v>
      </c>
      <c r="S91" s="102">
        <v>0</v>
      </c>
      <c r="T91" s="37"/>
      <c r="U91" s="102">
        <v>0</v>
      </c>
      <c r="V91" s="59">
        <v>0</v>
      </c>
      <c r="W91" s="102">
        <v>0</v>
      </c>
      <c r="X91" s="102">
        <v>0</v>
      </c>
      <c r="Y91" s="102">
        <v>0</v>
      </c>
      <c r="Z91" s="102">
        <v>0</v>
      </c>
      <c r="AA91" s="60"/>
      <c r="AB91" s="29">
        <v>17749.648000000001</v>
      </c>
      <c r="AC91" s="89">
        <v>17987.736328125</v>
      </c>
      <c r="AD91" s="89">
        <v>18204.498046875</v>
      </c>
      <c r="AE91" s="39"/>
      <c r="AF91" s="63">
        <v>21.053054663430988</v>
      </c>
      <c r="AG91" s="39">
        <f t="shared" si="11"/>
        <v>3832.6029250118199</v>
      </c>
      <c r="AH91" s="39"/>
      <c r="AI91" s="34">
        <v>10</v>
      </c>
      <c r="AJ91" s="34"/>
      <c r="AK91" s="34"/>
      <c r="AL91" s="34"/>
      <c r="AM91" s="34"/>
      <c r="AN91" s="34"/>
      <c r="AO91" s="34"/>
    </row>
    <row r="92" spans="1:41" s="40" customFormat="1" x14ac:dyDescent="0.2">
      <c r="A92" s="32">
        <v>398</v>
      </c>
      <c r="B92" s="32" t="s">
        <v>105</v>
      </c>
      <c r="C92" s="33" t="s">
        <v>106</v>
      </c>
      <c r="D92" s="33" t="s">
        <v>107</v>
      </c>
      <c r="E92" s="33" t="s">
        <v>41</v>
      </c>
      <c r="F92" s="33" t="s">
        <v>108</v>
      </c>
      <c r="G92" s="41" t="s">
        <v>111</v>
      </c>
      <c r="H92" s="91">
        <v>1.6108643030747771E-3</v>
      </c>
      <c r="I92" s="66">
        <v>1.7207048087385212E-3</v>
      </c>
      <c r="J92" s="58"/>
      <c r="K92" s="37">
        <f t="shared" si="12"/>
        <v>70.668384000000003</v>
      </c>
      <c r="L92" s="37">
        <f t="shared" si="13"/>
        <v>17.3862685</v>
      </c>
      <c r="M92" s="37">
        <f t="shared" si="14"/>
        <v>11.945348359999999</v>
      </c>
      <c r="N92" s="37"/>
      <c r="O92" s="102">
        <v>43.495572000000003</v>
      </c>
      <c r="P92" s="102">
        <v>27.172812</v>
      </c>
      <c r="Q92" s="37"/>
      <c r="R92" s="102">
        <v>1.0635085</v>
      </c>
      <c r="S92" s="102">
        <v>16.322759999999999</v>
      </c>
      <c r="T92" s="37"/>
      <c r="U92" s="102">
        <v>5.7954227999999999</v>
      </c>
      <c r="V92" s="59">
        <v>0</v>
      </c>
      <c r="W92" s="102">
        <v>0</v>
      </c>
      <c r="X92" s="102">
        <v>0.35450282999999999</v>
      </c>
      <c r="Y92" s="102">
        <v>5.4409198999999999</v>
      </c>
      <c r="Z92" s="102">
        <v>0.35450282999999999</v>
      </c>
      <c r="AA92" s="60"/>
      <c r="AB92" s="29">
        <v>17749.648000000001</v>
      </c>
      <c r="AC92" s="89">
        <v>17987.736328125</v>
      </c>
      <c r="AD92" s="89">
        <v>18204.498046875</v>
      </c>
      <c r="AE92" s="39"/>
      <c r="AF92" s="63">
        <v>16.764807963377965</v>
      </c>
      <c r="AG92" s="39">
        <f t="shared" si="11"/>
        <v>3051.9491382554861</v>
      </c>
      <c r="AH92" s="39"/>
      <c r="AI92" s="34">
        <v>10</v>
      </c>
      <c r="AJ92" s="34"/>
      <c r="AK92" s="34"/>
      <c r="AL92" s="34"/>
      <c r="AM92" s="34"/>
      <c r="AN92" s="34"/>
      <c r="AO92" s="34"/>
    </row>
    <row r="93" spans="1:41" s="40" customFormat="1" x14ac:dyDescent="0.2">
      <c r="A93" s="92">
        <v>404</v>
      </c>
      <c r="B93" s="92" t="s">
        <v>282</v>
      </c>
      <c r="C93" s="90" t="s">
        <v>283</v>
      </c>
      <c r="D93" s="90" t="s">
        <v>46</v>
      </c>
      <c r="E93" s="90" t="s">
        <v>162</v>
      </c>
      <c r="F93" s="90" t="s">
        <v>99</v>
      </c>
      <c r="G93" s="96" t="s">
        <v>285</v>
      </c>
      <c r="H93" s="91">
        <v>0.17788113653659821</v>
      </c>
      <c r="I93" s="97">
        <v>0.10025852983066615</v>
      </c>
      <c r="J93" s="97"/>
      <c r="K93" s="59">
        <f t="shared" si="12"/>
        <v>30.924768199999999</v>
      </c>
      <c r="L93" s="59">
        <f t="shared" si="13"/>
        <v>3.8121246000000002</v>
      </c>
      <c r="M93" s="59">
        <f t="shared" si="14"/>
        <v>65.263107599999998</v>
      </c>
      <c r="N93" s="1"/>
      <c r="O93" s="102">
        <v>29.262423999999999</v>
      </c>
      <c r="P93" s="102">
        <v>1.6623441999999999</v>
      </c>
      <c r="Q93" s="59"/>
      <c r="R93" s="102">
        <v>3.8121246000000002</v>
      </c>
      <c r="S93" s="102">
        <v>0</v>
      </c>
      <c r="T93" s="59"/>
      <c r="U93" s="102">
        <v>12.948211000000001</v>
      </c>
      <c r="V93" s="102">
        <v>13.237886</v>
      </c>
      <c r="W93" s="102">
        <v>7.4858045000000004</v>
      </c>
      <c r="X93" s="102">
        <v>11.440225999999999</v>
      </c>
      <c r="Y93" s="102">
        <v>14.168670000000001</v>
      </c>
      <c r="Z93" s="102">
        <v>5.9823101000000003</v>
      </c>
      <c r="AA93" s="1"/>
      <c r="AB93" s="89">
        <v>46024.25</v>
      </c>
      <c r="AC93" s="89">
        <v>48461.56640625</v>
      </c>
      <c r="AD93" s="89">
        <v>49699.86328125</v>
      </c>
      <c r="AE93" s="1"/>
      <c r="AF93" s="70">
        <v>0.87240382874592348</v>
      </c>
      <c r="AG93" s="39">
        <f t="shared" si="11"/>
        <v>433.5835101471144</v>
      </c>
      <c r="AH93" s="1"/>
      <c r="AI93" s="5">
        <v>10</v>
      </c>
      <c r="AJ93" s="1"/>
      <c r="AK93" s="34"/>
      <c r="AL93" s="34"/>
      <c r="AM93" s="34"/>
      <c r="AN93" s="34"/>
      <c r="AO93" s="34"/>
    </row>
    <row r="94" spans="1:41" s="40" customFormat="1" x14ac:dyDescent="0.2">
      <c r="A94" s="92">
        <v>404</v>
      </c>
      <c r="B94" s="92" t="s">
        <v>282</v>
      </c>
      <c r="C94" s="90" t="s">
        <v>283</v>
      </c>
      <c r="D94" s="90" t="s">
        <v>46</v>
      </c>
      <c r="E94" s="90" t="s">
        <v>162</v>
      </c>
      <c r="F94" s="90" t="s">
        <v>99</v>
      </c>
      <c r="G94" s="96" t="s">
        <v>286</v>
      </c>
      <c r="H94" s="91">
        <v>0.17788113653659821</v>
      </c>
      <c r="I94" s="97">
        <v>0.21248942503981519</v>
      </c>
      <c r="J94" s="97"/>
      <c r="K94" s="59">
        <f t="shared" si="12"/>
        <v>29.526773600000002</v>
      </c>
      <c r="L94" s="59">
        <f t="shared" si="13"/>
        <v>7.4173580000000001</v>
      </c>
      <c r="M94" s="59">
        <f t="shared" si="14"/>
        <v>63.055867300000003</v>
      </c>
      <c r="N94" s="1"/>
      <c r="O94" s="102">
        <v>27.209074000000001</v>
      </c>
      <c r="P94" s="102">
        <v>2.3176996000000001</v>
      </c>
      <c r="Q94" s="59"/>
      <c r="R94" s="102">
        <v>4.5028901000000001</v>
      </c>
      <c r="S94" s="102">
        <v>2.9144679</v>
      </c>
      <c r="T94" s="59"/>
      <c r="U94" s="102">
        <v>12.425383</v>
      </c>
      <c r="V94" s="102">
        <v>10.030345000000001</v>
      </c>
      <c r="W94" s="102">
        <v>9.7400140999999998</v>
      </c>
      <c r="X94" s="102">
        <v>12.112018000000001</v>
      </c>
      <c r="Y94" s="102">
        <v>12.430296999999999</v>
      </c>
      <c r="Z94" s="102">
        <v>6.3178102000000003</v>
      </c>
      <c r="AA94" s="1"/>
      <c r="AB94" s="89">
        <v>46024.25</v>
      </c>
      <c r="AC94" s="89">
        <v>48461.56640625</v>
      </c>
      <c r="AD94" s="89">
        <v>49699.86328125</v>
      </c>
      <c r="AE94" s="1"/>
      <c r="AF94" s="70">
        <v>13.241020190184742</v>
      </c>
      <c r="AG94" s="39">
        <f t="shared" si="11"/>
        <v>6580.7689315645248</v>
      </c>
      <c r="AH94" s="1"/>
      <c r="AI94" s="5">
        <v>10</v>
      </c>
      <c r="AJ94" s="1"/>
      <c r="AK94" s="34"/>
      <c r="AL94" s="34"/>
      <c r="AM94" s="34"/>
      <c r="AN94" s="34"/>
      <c r="AO94" s="34"/>
    </row>
    <row r="95" spans="1:41" s="40" customFormat="1" x14ac:dyDescent="0.2">
      <c r="A95" s="92">
        <v>404</v>
      </c>
      <c r="B95" s="92" t="s">
        <v>282</v>
      </c>
      <c r="C95" s="90" t="s">
        <v>283</v>
      </c>
      <c r="D95" s="90" t="s">
        <v>46</v>
      </c>
      <c r="E95" s="90" t="s">
        <v>162</v>
      </c>
      <c r="F95" s="90" t="s">
        <v>99</v>
      </c>
      <c r="G95" s="96" t="s">
        <v>287</v>
      </c>
      <c r="H95" s="91">
        <v>0.17788113653659821</v>
      </c>
      <c r="I95" s="97">
        <v>0.14630260486997651</v>
      </c>
      <c r="J95" s="97"/>
      <c r="K95" s="59">
        <f t="shared" si="12"/>
        <v>28.124648799999999</v>
      </c>
      <c r="L95" s="59">
        <f t="shared" si="13"/>
        <v>6.9162458999999998</v>
      </c>
      <c r="M95" s="59">
        <f t="shared" si="14"/>
        <v>64.959105500000007</v>
      </c>
      <c r="N95" s="1"/>
      <c r="O95" s="102">
        <v>25.457124</v>
      </c>
      <c r="P95" s="102">
        <v>2.6675247999999998</v>
      </c>
      <c r="Q95" s="59"/>
      <c r="R95" s="102">
        <v>4.1277100000000004</v>
      </c>
      <c r="S95" s="102">
        <v>2.7885358999999998</v>
      </c>
      <c r="T95" s="59"/>
      <c r="U95" s="102">
        <v>12.371515</v>
      </c>
      <c r="V95" s="102">
        <v>10.578059</v>
      </c>
      <c r="W95" s="102">
        <v>10.964823000000001</v>
      </c>
      <c r="X95" s="102">
        <v>12.019195</v>
      </c>
      <c r="Y95" s="102">
        <v>12.698629</v>
      </c>
      <c r="Z95" s="102">
        <v>6.3268845000000002</v>
      </c>
      <c r="AA95" s="1"/>
      <c r="AB95" s="89">
        <v>46024.25</v>
      </c>
      <c r="AC95" s="89">
        <v>48461.56640625</v>
      </c>
      <c r="AD95" s="89">
        <v>49699.86328125</v>
      </c>
      <c r="AE95" s="1"/>
      <c r="AF95" s="70">
        <v>11.05190948727048</v>
      </c>
      <c r="AG95" s="39">
        <f t="shared" si="11"/>
        <v>5492.7839051409264</v>
      </c>
      <c r="AH95" s="1"/>
      <c r="AI95" s="5">
        <v>10</v>
      </c>
      <c r="AJ95" s="1"/>
      <c r="AK95" s="34"/>
      <c r="AL95" s="34"/>
      <c r="AM95" s="34"/>
      <c r="AN95" s="34"/>
      <c r="AO95" s="34"/>
    </row>
    <row r="96" spans="1:41" s="40" customFormat="1" x14ac:dyDescent="0.2">
      <c r="A96" s="92">
        <v>404</v>
      </c>
      <c r="B96" s="92" t="s">
        <v>282</v>
      </c>
      <c r="C96" s="90" t="s">
        <v>283</v>
      </c>
      <c r="D96" s="90" t="s">
        <v>46</v>
      </c>
      <c r="E96" s="90" t="s">
        <v>162</v>
      </c>
      <c r="F96" s="90" t="s">
        <v>99</v>
      </c>
      <c r="G96" s="96" t="s">
        <v>288</v>
      </c>
      <c r="H96" s="91">
        <v>0.17788113653659821</v>
      </c>
      <c r="I96" s="97">
        <v>6.5911602166401448E-2</v>
      </c>
      <c r="J96" s="97"/>
      <c r="K96" s="59">
        <f t="shared" si="12"/>
        <v>32.159667299999995</v>
      </c>
      <c r="L96" s="59">
        <f t="shared" si="13"/>
        <v>6.1990669</v>
      </c>
      <c r="M96" s="59">
        <f t="shared" si="14"/>
        <v>61.641265600000004</v>
      </c>
      <c r="N96" s="1"/>
      <c r="O96" s="102">
        <v>25.787607999999999</v>
      </c>
      <c r="P96" s="102">
        <v>6.3720593000000001</v>
      </c>
      <c r="Q96" s="59"/>
      <c r="R96" s="102">
        <v>4.4639803999999996</v>
      </c>
      <c r="S96" s="102">
        <v>1.7350865</v>
      </c>
      <c r="T96" s="59"/>
      <c r="U96" s="102">
        <v>12.815111</v>
      </c>
      <c r="V96" s="102">
        <v>12.119509000000001</v>
      </c>
      <c r="W96" s="102">
        <v>7.0611743000000002</v>
      </c>
      <c r="X96" s="102">
        <v>11.04195</v>
      </c>
      <c r="Y96" s="102">
        <v>13.592032</v>
      </c>
      <c r="Z96" s="102">
        <v>5.0114893</v>
      </c>
      <c r="AA96" s="1"/>
      <c r="AB96" s="89">
        <v>46024.25</v>
      </c>
      <c r="AC96" s="89">
        <v>48461.56640625</v>
      </c>
      <c r="AD96" s="89">
        <v>49699.86328125</v>
      </c>
      <c r="AE96" s="1"/>
      <c r="AF96" s="70">
        <v>18.226374472963368</v>
      </c>
      <c r="AG96" s="39">
        <f t="shared" si="11"/>
        <v>9058.4831941914454</v>
      </c>
      <c r="AH96" s="1"/>
      <c r="AI96" s="5">
        <v>10</v>
      </c>
      <c r="AJ96" s="1"/>
      <c r="AK96" s="34"/>
      <c r="AL96" s="34"/>
      <c r="AM96" s="34"/>
      <c r="AN96" s="34"/>
      <c r="AO96" s="34"/>
    </row>
    <row r="97" spans="1:41" s="40" customFormat="1" x14ac:dyDescent="0.2">
      <c r="A97" s="92">
        <v>404</v>
      </c>
      <c r="B97" s="92" t="s">
        <v>282</v>
      </c>
      <c r="C97" s="90" t="s">
        <v>283</v>
      </c>
      <c r="D97" s="90" t="s">
        <v>46</v>
      </c>
      <c r="E97" s="90" t="s">
        <v>162</v>
      </c>
      <c r="F97" s="90" t="s">
        <v>99</v>
      </c>
      <c r="G97" s="96" t="s">
        <v>289</v>
      </c>
      <c r="H97" s="91">
        <v>0.17788113653659821</v>
      </c>
      <c r="I97" s="97">
        <v>0.12628928604219786</v>
      </c>
      <c r="J97" s="97"/>
      <c r="K97" s="59">
        <f t="shared" si="12"/>
        <v>30.045235699999999</v>
      </c>
      <c r="L97" s="59">
        <f t="shared" si="13"/>
        <v>3.8626632000000001</v>
      </c>
      <c r="M97" s="59">
        <f t="shared" si="14"/>
        <v>66.092101200000002</v>
      </c>
      <c r="N97" s="1"/>
      <c r="O97" s="102">
        <v>24.641036</v>
      </c>
      <c r="P97" s="102">
        <v>5.4041997000000004</v>
      </c>
      <c r="Q97" s="59"/>
      <c r="R97" s="102">
        <v>2.4668500999999998</v>
      </c>
      <c r="S97" s="102">
        <v>1.3958131</v>
      </c>
      <c r="T97" s="59"/>
      <c r="U97" s="102">
        <v>12.811864</v>
      </c>
      <c r="V97" s="102">
        <v>12.160342</v>
      </c>
      <c r="W97" s="102">
        <v>9.4987378000000007</v>
      </c>
      <c r="X97" s="102">
        <v>11.280592</v>
      </c>
      <c r="Y97" s="102">
        <v>13.12233</v>
      </c>
      <c r="Z97" s="102">
        <v>7.2182354000000002</v>
      </c>
      <c r="AA97" s="1"/>
      <c r="AB97" s="89">
        <v>46024.25</v>
      </c>
      <c r="AC97" s="89">
        <v>48461.56640625</v>
      </c>
      <c r="AD97" s="89">
        <v>49699.86328125</v>
      </c>
      <c r="AE97" s="1"/>
      <c r="AF97" s="70">
        <v>5.5865377134009035</v>
      </c>
      <c r="AG97" s="39">
        <f t="shared" si="11"/>
        <v>2776.5016057157191</v>
      </c>
      <c r="AH97" s="1"/>
      <c r="AI97" s="5">
        <v>10</v>
      </c>
      <c r="AJ97" s="1"/>
      <c r="AK97" s="34"/>
      <c r="AL97" s="34"/>
      <c r="AM97" s="34"/>
      <c r="AN97" s="34"/>
      <c r="AO97" s="34"/>
    </row>
    <row r="98" spans="1:41" s="40" customFormat="1" x14ac:dyDescent="0.2">
      <c r="A98" s="92">
        <v>404</v>
      </c>
      <c r="B98" s="92" t="s">
        <v>282</v>
      </c>
      <c r="C98" s="90" t="s">
        <v>283</v>
      </c>
      <c r="D98" s="90" t="s">
        <v>46</v>
      </c>
      <c r="E98" s="90" t="s">
        <v>162</v>
      </c>
      <c r="F98" s="90" t="s">
        <v>99</v>
      </c>
      <c r="G98" s="96" t="s">
        <v>290</v>
      </c>
      <c r="H98" s="91">
        <v>0.17788113653659821</v>
      </c>
      <c r="I98" s="97">
        <v>0.15848966154070832</v>
      </c>
      <c r="J98" s="97"/>
      <c r="K98" s="59">
        <f t="shared" si="12"/>
        <v>31.220618599999998</v>
      </c>
      <c r="L98" s="59">
        <f t="shared" si="13"/>
        <v>7.3414573999999995</v>
      </c>
      <c r="M98" s="59">
        <f t="shared" si="14"/>
        <v>61.437925100000008</v>
      </c>
      <c r="N98" s="1"/>
      <c r="O98" s="102">
        <v>26.310618999999999</v>
      </c>
      <c r="P98" s="102">
        <v>4.9099995999999999</v>
      </c>
      <c r="Q98" s="59"/>
      <c r="R98" s="102">
        <v>4.5543313999999997</v>
      </c>
      <c r="S98" s="102">
        <v>2.7871260000000002</v>
      </c>
      <c r="T98" s="59"/>
      <c r="U98" s="102">
        <v>12.21735</v>
      </c>
      <c r="V98" s="102">
        <v>12.015840000000001</v>
      </c>
      <c r="W98" s="102">
        <v>7.4292021000000004</v>
      </c>
      <c r="X98" s="102">
        <v>12.150221999999999</v>
      </c>
      <c r="Y98" s="102">
        <v>12.893323000000001</v>
      </c>
      <c r="Z98" s="102">
        <v>4.7319880000000003</v>
      </c>
      <c r="AA98" s="1"/>
      <c r="AB98" s="89">
        <v>46024.25</v>
      </c>
      <c r="AC98" s="89">
        <v>48461.56640625</v>
      </c>
      <c r="AD98" s="89">
        <v>49699.86328125</v>
      </c>
      <c r="AE98" s="1"/>
      <c r="AF98" s="70">
        <v>15.785921555038957</v>
      </c>
      <c r="AG98" s="39">
        <f t="shared" si="11"/>
        <v>7845.5814305397353</v>
      </c>
      <c r="AH98" s="1"/>
      <c r="AI98" s="5">
        <v>10</v>
      </c>
      <c r="AJ98" s="1"/>
      <c r="AK98" s="34"/>
      <c r="AL98" s="34"/>
      <c r="AM98" s="34"/>
      <c r="AN98" s="34"/>
      <c r="AO98" s="34"/>
    </row>
    <row r="99" spans="1:41" s="40" customFormat="1" x14ac:dyDescent="0.2">
      <c r="A99" s="92">
        <v>404</v>
      </c>
      <c r="B99" s="92" t="s">
        <v>282</v>
      </c>
      <c r="C99" s="90" t="s">
        <v>283</v>
      </c>
      <c r="D99" s="90" t="s">
        <v>46</v>
      </c>
      <c r="E99" s="90" t="s">
        <v>162</v>
      </c>
      <c r="F99" s="90" t="s">
        <v>99</v>
      </c>
      <c r="G99" s="96" t="s">
        <v>291</v>
      </c>
      <c r="H99" s="91">
        <v>0.17788113653659821</v>
      </c>
      <c r="I99" s="97">
        <v>0.14676679888647845</v>
      </c>
      <c r="J99" s="97"/>
      <c r="K99" s="59">
        <f t="shared" si="12"/>
        <v>32.021994499999998</v>
      </c>
      <c r="L99" s="59">
        <f t="shared" si="13"/>
        <v>4.3079080999999997</v>
      </c>
      <c r="M99" s="59">
        <f t="shared" si="14"/>
        <v>63.6700971</v>
      </c>
      <c r="N99" s="1"/>
      <c r="O99" s="102">
        <v>23.636707999999999</v>
      </c>
      <c r="P99" s="102">
        <v>8.3852864999999994</v>
      </c>
      <c r="Q99" s="59"/>
      <c r="R99" s="102">
        <v>3.1609558</v>
      </c>
      <c r="S99" s="102">
        <v>1.1469522999999999</v>
      </c>
      <c r="T99" s="59"/>
      <c r="U99" s="102">
        <v>12.787728</v>
      </c>
      <c r="V99" s="102">
        <v>11.517376000000001</v>
      </c>
      <c r="W99" s="102">
        <v>9.5610076999999993</v>
      </c>
      <c r="X99" s="102">
        <v>11.672942000000001</v>
      </c>
      <c r="Y99" s="102">
        <v>12.956068</v>
      </c>
      <c r="Z99" s="102">
        <v>5.1749754000000001</v>
      </c>
      <c r="AA99" s="1"/>
      <c r="AB99" s="89">
        <v>46024.25</v>
      </c>
      <c r="AC99" s="89">
        <v>48461.56640625</v>
      </c>
      <c r="AD99" s="89">
        <v>49699.86328125</v>
      </c>
      <c r="AE99" s="1"/>
      <c r="AF99" s="70">
        <v>11.372317456505234</v>
      </c>
      <c r="AG99" s="39">
        <f t="shared" si="11"/>
        <v>5652.0262277928296</v>
      </c>
      <c r="AH99" s="1"/>
      <c r="AI99" s="5">
        <v>10</v>
      </c>
      <c r="AJ99" s="1"/>
      <c r="AK99" s="34"/>
      <c r="AL99" s="34"/>
      <c r="AM99" s="34"/>
      <c r="AN99" s="34"/>
      <c r="AO99" s="34"/>
    </row>
    <row r="100" spans="1:41" s="40" customFormat="1" x14ac:dyDescent="0.2">
      <c r="A100" s="92">
        <v>404</v>
      </c>
      <c r="B100" s="92" t="s">
        <v>282</v>
      </c>
      <c r="C100" s="90" t="s">
        <v>283</v>
      </c>
      <c r="D100" s="90" t="s">
        <v>46</v>
      </c>
      <c r="E100" s="90" t="s">
        <v>162</v>
      </c>
      <c r="F100" s="90" t="s">
        <v>99</v>
      </c>
      <c r="G100" s="96" t="s">
        <v>292</v>
      </c>
      <c r="H100" s="91">
        <v>0.17788113653659821</v>
      </c>
      <c r="I100" s="97">
        <v>0.30688724976764781</v>
      </c>
      <c r="J100" s="97"/>
      <c r="K100" s="59">
        <f t="shared" si="12"/>
        <v>21.254081499999998</v>
      </c>
      <c r="L100" s="59">
        <f t="shared" si="13"/>
        <v>22.606197000000002</v>
      </c>
      <c r="M100" s="59">
        <f t="shared" si="14"/>
        <v>56.139720199999999</v>
      </c>
      <c r="N100" s="1"/>
      <c r="O100" s="102">
        <v>20.201194999999998</v>
      </c>
      <c r="P100" s="102">
        <v>1.0528865000000001</v>
      </c>
      <c r="Q100" s="59"/>
      <c r="R100" s="102">
        <v>16.794626000000001</v>
      </c>
      <c r="S100" s="102">
        <v>5.8115709999999998</v>
      </c>
      <c r="T100" s="59"/>
      <c r="U100" s="102">
        <v>10.880281999999999</v>
      </c>
      <c r="V100" s="102">
        <v>9.5234395999999997</v>
      </c>
      <c r="W100" s="102">
        <v>9.1424596999999999</v>
      </c>
      <c r="X100" s="102">
        <v>10.529752999999999</v>
      </c>
      <c r="Y100" s="102">
        <v>11.065272</v>
      </c>
      <c r="Z100" s="102">
        <v>4.9985138999999998</v>
      </c>
      <c r="AA100" s="1"/>
      <c r="AB100" s="89">
        <v>46024.25</v>
      </c>
      <c r="AC100" s="89">
        <v>48461.56640625</v>
      </c>
      <c r="AD100" s="89">
        <v>49699.86328125</v>
      </c>
      <c r="AE100" s="1"/>
      <c r="AF100" s="70">
        <v>2.3899431290535853</v>
      </c>
      <c r="AG100" s="39">
        <f t="shared" si="11"/>
        <v>1187.7984676392603</v>
      </c>
      <c r="AH100" s="1"/>
      <c r="AI100" s="5">
        <v>10</v>
      </c>
      <c r="AJ100" s="1"/>
      <c r="AK100" s="34"/>
      <c r="AL100" s="34"/>
      <c r="AM100" s="34"/>
      <c r="AN100" s="34"/>
      <c r="AO100" s="34"/>
    </row>
    <row r="101" spans="1:41" s="40" customFormat="1" x14ac:dyDescent="0.2">
      <c r="A101" s="92">
        <v>404</v>
      </c>
      <c r="B101" s="92" t="s">
        <v>282</v>
      </c>
      <c r="C101" s="90" t="s">
        <v>283</v>
      </c>
      <c r="D101" s="90" t="s">
        <v>46</v>
      </c>
      <c r="E101" s="90" t="s">
        <v>162</v>
      </c>
      <c r="F101" s="90" t="s">
        <v>99</v>
      </c>
      <c r="G101" s="103" t="s">
        <v>297</v>
      </c>
      <c r="H101" s="91">
        <v>0.17788113653659821</v>
      </c>
      <c r="I101" s="104">
        <v>0.17799045829022578</v>
      </c>
      <c r="J101" s="94"/>
      <c r="K101" s="59">
        <f t="shared" si="12"/>
        <v>21.5934174</v>
      </c>
      <c r="L101" s="59">
        <f t="shared" si="13"/>
        <v>12.830537400000001</v>
      </c>
      <c r="M101" s="59">
        <f t="shared" si="14"/>
        <v>65.576045399999998</v>
      </c>
      <c r="N101" s="1"/>
      <c r="O101" s="102">
        <v>19.049005000000001</v>
      </c>
      <c r="P101" s="102">
        <v>2.5444124000000001</v>
      </c>
      <c r="Q101" s="59"/>
      <c r="R101" s="102">
        <v>10.238697</v>
      </c>
      <c r="S101" s="102">
        <v>2.5918404000000002</v>
      </c>
      <c r="T101" s="59"/>
      <c r="U101" s="102">
        <v>12.309056999999999</v>
      </c>
      <c r="V101" s="102">
        <v>11.160204</v>
      </c>
      <c r="W101" s="102">
        <v>10.197196999999999</v>
      </c>
      <c r="X101" s="102">
        <v>11.830052</v>
      </c>
      <c r="Y101" s="102">
        <v>12.498711999999999</v>
      </c>
      <c r="Z101" s="102">
        <v>7.5808233999999999</v>
      </c>
      <c r="AA101" s="1"/>
      <c r="AB101" s="89">
        <v>46024.25</v>
      </c>
      <c r="AC101" s="89">
        <v>48461.56640625</v>
      </c>
      <c r="AD101" s="89">
        <v>49699.86328125</v>
      </c>
      <c r="AE101" s="1"/>
      <c r="AF101" s="70">
        <v>5.5060480463329853</v>
      </c>
      <c r="AG101" s="39">
        <f t="shared" si="11"/>
        <v>2736.4983512274307</v>
      </c>
      <c r="AH101" s="1"/>
      <c r="AI101" s="5">
        <v>10</v>
      </c>
      <c r="AJ101" s="1"/>
      <c r="AK101" s="34"/>
      <c r="AL101" s="34"/>
      <c r="AM101" s="34"/>
      <c r="AN101" s="34"/>
      <c r="AO101" s="34"/>
    </row>
    <row r="102" spans="1:41" s="40" customFormat="1" x14ac:dyDescent="0.2">
      <c r="A102" s="92">
        <v>404</v>
      </c>
      <c r="B102" s="92" t="s">
        <v>282</v>
      </c>
      <c r="C102" s="90" t="s">
        <v>283</v>
      </c>
      <c r="D102" s="90" t="s">
        <v>46</v>
      </c>
      <c r="E102" s="90" t="s">
        <v>162</v>
      </c>
      <c r="F102" s="90" t="s">
        <v>99</v>
      </c>
      <c r="G102" s="103" t="s">
        <v>293</v>
      </c>
      <c r="H102" s="91">
        <v>0.17788113653659821</v>
      </c>
      <c r="I102" s="104">
        <v>0.27537796652058139</v>
      </c>
      <c r="J102" s="94"/>
      <c r="K102" s="59">
        <f t="shared" si="12"/>
        <v>28.002982899999999</v>
      </c>
      <c r="L102" s="59">
        <f t="shared" si="13"/>
        <v>15.4002421</v>
      </c>
      <c r="M102" s="59">
        <f t="shared" si="14"/>
        <v>56.5967749</v>
      </c>
      <c r="N102" s="1"/>
      <c r="O102" s="102">
        <v>23.234399</v>
      </c>
      <c r="P102" s="102">
        <v>4.7685839000000003</v>
      </c>
      <c r="Q102" s="59"/>
      <c r="R102" s="102">
        <v>9.2668812000000003</v>
      </c>
      <c r="S102" s="102">
        <v>6.1333608999999996</v>
      </c>
      <c r="T102" s="59"/>
      <c r="U102" s="102">
        <v>11.266799000000001</v>
      </c>
      <c r="V102" s="102">
        <v>9.9556536999999992</v>
      </c>
      <c r="W102" s="102">
        <v>7.050249</v>
      </c>
      <c r="X102" s="102">
        <v>10.421690999999999</v>
      </c>
      <c r="Y102" s="102">
        <v>11.417838</v>
      </c>
      <c r="Z102" s="102">
        <v>6.4845442000000002</v>
      </c>
      <c r="AA102" s="1"/>
      <c r="AB102" s="89">
        <v>46024.25</v>
      </c>
      <c r="AC102" s="89">
        <v>48461.56640625</v>
      </c>
      <c r="AD102" s="89">
        <v>49699.86328125</v>
      </c>
      <c r="AE102" s="1"/>
      <c r="AF102" s="70">
        <v>5.8256323704748567</v>
      </c>
      <c r="AG102" s="39">
        <f t="shared" si="11"/>
        <v>2895.3313233942472</v>
      </c>
      <c r="AH102" s="1"/>
      <c r="AI102" s="5">
        <v>10</v>
      </c>
      <c r="AJ102" s="1"/>
      <c r="AK102" s="34"/>
      <c r="AL102" s="34"/>
      <c r="AM102" s="34"/>
      <c r="AN102" s="34"/>
      <c r="AO102" s="34"/>
    </row>
    <row r="103" spans="1:41" s="40" customFormat="1" x14ac:dyDescent="0.2">
      <c r="A103" s="92">
        <v>404</v>
      </c>
      <c r="B103" s="92" t="s">
        <v>282</v>
      </c>
      <c r="C103" s="90" t="s">
        <v>283</v>
      </c>
      <c r="D103" s="90" t="s">
        <v>46</v>
      </c>
      <c r="E103" s="90" t="s">
        <v>162</v>
      </c>
      <c r="F103" s="90" t="s">
        <v>99</v>
      </c>
      <c r="G103" s="103" t="s">
        <v>159</v>
      </c>
      <c r="H103" s="91">
        <v>0.17788113653659821</v>
      </c>
      <c r="I103" s="104">
        <v>0.45799100743179533</v>
      </c>
      <c r="J103" s="94"/>
      <c r="K103" s="59">
        <f t="shared" si="12"/>
        <v>16.102444300000002</v>
      </c>
      <c r="L103" s="59">
        <f t="shared" si="13"/>
        <v>35.445599999999999</v>
      </c>
      <c r="M103" s="59">
        <f t="shared" si="14"/>
        <v>48.451956000000003</v>
      </c>
      <c r="N103" s="1"/>
      <c r="O103" s="102">
        <v>14.178622000000001</v>
      </c>
      <c r="P103" s="102">
        <v>1.9238223000000001</v>
      </c>
      <c r="Q103" s="59"/>
      <c r="R103" s="102">
        <v>16.082816999999999</v>
      </c>
      <c r="S103" s="102">
        <v>19.362783</v>
      </c>
      <c r="T103" s="59"/>
      <c r="U103" s="102">
        <v>9.6011260000000007</v>
      </c>
      <c r="V103" s="102">
        <v>7.9208392999999999</v>
      </c>
      <c r="W103" s="102">
        <v>6.5410079000000003</v>
      </c>
      <c r="X103" s="102">
        <v>8.5447141999999996</v>
      </c>
      <c r="Y103" s="102">
        <v>9.5733201999999995</v>
      </c>
      <c r="Z103" s="102">
        <v>6.2709484</v>
      </c>
      <c r="AA103" s="1"/>
      <c r="AB103" s="89">
        <v>46024.25</v>
      </c>
      <c r="AC103" s="89">
        <v>48461.56640625</v>
      </c>
      <c r="AD103" s="89">
        <v>49699.86328125</v>
      </c>
      <c r="AE103" s="1"/>
      <c r="AF103" s="70">
        <v>3.1433642701299891</v>
      </c>
      <c r="AG103" s="39">
        <f t="shared" si="11"/>
        <v>1562.2477446862665</v>
      </c>
      <c r="AH103" s="1"/>
      <c r="AI103" s="5">
        <v>10</v>
      </c>
      <c r="AJ103" s="1"/>
      <c r="AK103" s="34"/>
      <c r="AL103" s="34"/>
      <c r="AM103" s="34"/>
      <c r="AN103" s="34"/>
      <c r="AO103" s="34"/>
    </row>
    <row r="104" spans="1:41" s="40" customFormat="1" x14ac:dyDescent="0.2">
      <c r="A104" s="92">
        <v>404</v>
      </c>
      <c r="B104" s="92" t="s">
        <v>282</v>
      </c>
      <c r="C104" s="90" t="s">
        <v>283</v>
      </c>
      <c r="D104" s="90" t="s">
        <v>46</v>
      </c>
      <c r="E104" s="90" t="s">
        <v>162</v>
      </c>
      <c r="F104" s="90" t="s">
        <v>99</v>
      </c>
      <c r="G104" s="103" t="s">
        <v>294</v>
      </c>
      <c r="H104" s="91">
        <v>0.17788113653659821</v>
      </c>
      <c r="I104" s="104">
        <v>7.2541865470372946E-2</v>
      </c>
      <c r="J104" s="94"/>
      <c r="K104" s="59">
        <f t="shared" si="12"/>
        <v>32.8411252</v>
      </c>
      <c r="L104" s="59">
        <f t="shared" si="13"/>
        <v>4.2250946000000003</v>
      </c>
      <c r="M104" s="59">
        <f t="shared" si="14"/>
        <v>62.933780399999996</v>
      </c>
      <c r="N104" s="1"/>
      <c r="O104" s="102">
        <v>30.681193</v>
      </c>
      <c r="P104" s="102">
        <v>2.1599322000000001</v>
      </c>
      <c r="Q104" s="59"/>
      <c r="R104" s="102">
        <v>2.9455087999999998</v>
      </c>
      <c r="S104" s="102">
        <v>1.2795858</v>
      </c>
      <c r="T104" s="59"/>
      <c r="U104" s="102">
        <v>14.141552000000001</v>
      </c>
      <c r="V104" s="102">
        <v>10.369261</v>
      </c>
      <c r="W104" s="102">
        <v>8.5228561000000003</v>
      </c>
      <c r="X104" s="102">
        <v>9.7811140000000005</v>
      </c>
      <c r="Y104" s="102">
        <v>14.323527</v>
      </c>
      <c r="Z104" s="102">
        <v>5.7954702999999999</v>
      </c>
      <c r="AA104" s="1"/>
      <c r="AB104" s="89">
        <v>46024.25</v>
      </c>
      <c r="AC104" s="89">
        <v>48461.56640625</v>
      </c>
      <c r="AD104" s="89">
        <v>49699.86328125</v>
      </c>
      <c r="AE104" s="1"/>
      <c r="AF104" s="70">
        <v>0.92252127025706909</v>
      </c>
      <c r="AG104" s="39">
        <f t="shared" si="11"/>
        <v>458.49181005821413</v>
      </c>
      <c r="AH104" s="1"/>
      <c r="AI104" s="5">
        <v>10</v>
      </c>
      <c r="AJ104" s="1"/>
      <c r="AK104" s="34"/>
      <c r="AL104" s="34"/>
      <c r="AM104" s="34"/>
      <c r="AN104" s="34"/>
      <c r="AO104" s="34"/>
    </row>
    <row r="105" spans="1:41" s="40" customFormat="1" x14ac:dyDescent="0.2">
      <c r="A105" s="92">
        <v>404</v>
      </c>
      <c r="B105" s="92" t="s">
        <v>282</v>
      </c>
      <c r="C105" s="90" t="s">
        <v>283</v>
      </c>
      <c r="D105" s="90" t="s">
        <v>46</v>
      </c>
      <c r="E105" s="90" t="s">
        <v>162</v>
      </c>
      <c r="F105" s="90" t="s">
        <v>99</v>
      </c>
      <c r="G105" s="103" t="s">
        <v>295</v>
      </c>
      <c r="H105" s="91">
        <v>0.17788113653659821</v>
      </c>
      <c r="I105" s="104">
        <v>0.47177085536489244</v>
      </c>
      <c r="J105" s="94"/>
      <c r="K105" s="59">
        <f t="shared" si="12"/>
        <v>18.543537199999999</v>
      </c>
      <c r="L105" s="59">
        <f t="shared" si="13"/>
        <v>28.947877800000001</v>
      </c>
      <c r="M105" s="59">
        <f t="shared" si="14"/>
        <v>52.508584799999994</v>
      </c>
      <c r="N105" s="1"/>
      <c r="O105" s="102">
        <v>16.776605</v>
      </c>
      <c r="P105" s="102">
        <v>1.7669322000000001</v>
      </c>
      <c r="Q105" s="59"/>
      <c r="R105" s="102">
        <v>20.717945</v>
      </c>
      <c r="S105" s="102">
        <v>8.2299328000000003</v>
      </c>
      <c r="T105" s="59"/>
      <c r="U105" s="102">
        <v>9.4355659000000003</v>
      </c>
      <c r="V105" s="102">
        <v>9.1635788999999992</v>
      </c>
      <c r="W105" s="102">
        <v>7.3159266000000001</v>
      </c>
      <c r="X105" s="102">
        <v>9.3884450000000008</v>
      </c>
      <c r="Y105" s="102">
        <v>9.4480816999999995</v>
      </c>
      <c r="Z105" s="102">
        <v>7.7569866999999997</v>
      </c>
      <c r="AA105" s="1"/>
      <c r="AB105" s="89">
        <v>46024.25</v>
      </c>
      <c r="AC105" s="89">
        <v>48461.56640625</v>
      </c>
      <c r="AD105" s="89">
        <v>49699.86328125</v>
      </c>
      <c r="AE105" s="1"/>
      <c r="AF105" s="70">
        <v>1.3700524994864074</v>
      </c>
      <c r="AG105" s="39">
        <f t="shared" si="11"/>
        <v>680.9142191260928</v>
      </c>
      <c r="AH105" s="1"/>
      <c r="AI105" s="5">
        <v>10</v>
      </c>
      <c r="AJ105" s="1"/>
      <c r="AK105" s="34"/>
      <c r="AL105" s="34"/>
      <c r="AM105" s="34"/>
      <c r="AN105" s="34"/>
      <c r="AO105" s="34"/>
    </row>
    <row r="106" spans="1:41" s="40" customFormat="1" x14ac:dyDescent="0.2">
      <c r="A106" s="92">
        <v>404</v>
      </c>
      <c r="B106" s="92" t="s">
        <v>282</v>
      </c>
      <c r="C106" s="90" t="s">
        <v>283</v>
      </c>
      <c r="D106" s="90" t="s">
        <v>46</v>
      </c>
      <c r="E106" s="90" t="s">
        <v>162</v>
      </c>
      <c r="F106" s="90" t="s">
        <v>99</v>
      </c>
      <c r="G106" s="103" t="s">
        <v>296</v>
      </c>
      <c r="H106" s="91">
        <v>0.17788113653659821</v>
      </c>
      <c r="I106" s="104">
        <v>0.52790907391689212</v>
      </c>
      <c r="J106" s="94"/>
      <c r="K106" s="59">
        <f t="shared" si="12"/>
        <v>21.5149154</v>
      </c>
      <c r="L106" s="59">
        <f t="shared" si="13"/>
        <v>28.930606999999998</v>
      </c>
      <c r="M106" s="59">
        <f t="shared" si="14"/>
        <v>49.554478000000003</v>
      </c>
      <c r="N106" s="1"/>
      <c r="O106" s="102">
        <v>19.929690999999998</v>
      </c>
      <c r="P106" s="102">
        <v>1.5852244</v>
      </c>
      <c r="Q106" s="59"/>
      <c r="R106" s="102">
        <v>16.095586999999998</v>
      </c>
      <c r="S106" s="102">
        <v>12.83502</v>
      </c>
      <c r="T106" s="59"/>
      <c r="U106" s="102">
        <v>8.8718292000000005</v>
      </c>
      <c r="V106" s="102">
        <v>8.9107415000000003</v>
      </c>
      <c r="W106" s="102">
        <v>7.1169589000000002</v>
      </c>
      <c r="X106" s="102">
        <v>8.5657028000000004</v>
      </c>
      <c r="Y106" s="102">
        <v>8.9674086000000006</v>
      </c>
      <c r="Z106" s="102">
        <v>7.1218370000000002</v>
      </c>
      <c r="AA106" s="1"/>
      <c r="AB106" s="89">
        <v>46024.25</v>
      </c>
      <c r="AC106" s="89">
        <v>48461.56640625</v>
      </c>
      <c r="AD106" s="89">
        <v>49699.86328125</v>
      </c>
      <c r="AE106" s="1"/>
      <c r="AF106" s="70">
        <v>0.41398436267410071</v>
      </c>
      <c r="AG106" s="39">
        <f t="shared" ref="AG106:AG137" si="15">AD106*(AF106/100)</f>
        <v>205.74966225478221</v>
      </c>
      <c r="AH106" s="1"/>
      <c r="AI106" s="5">
        <v>10</v>
      </c>
      <c r="AJ106" s="1"/>
      <c r="AK106" s="34"/>
      <c r="AL106" s="34"/>
      <c r="AM106" s="34"/>
      <c r="AN106" s="34"/>
      <c r="AO106" s="34"/>
    </row>
    <row r="107" spans="1:41" s="40" customFormat="1" x14ac:dyDescent="0.2">
      <c r="A107" s="92">
        <v>404</v>
      </c>
      <c r="B107" s="92" t="s">
        <v>282</v>
      </c>
      <c r="C107" s="90" t="s">
        <v>283</v>
      </c>
      <c r="D107" s="90" t="s">
        <v>46</v>
      </c>
      <c r="E107" s="90" t="s">
        <v>162</v>
      </c>
      <c r="F107" s="90" t="s">
        <v>99</v>
      </c>
      <c r="G107" s="103" t="s">
        <v>64</v>
      </c>
      <c r="H107" s="91">
        <v>0.17788113653659821</v>
      </c>
      <c r="I107" s="104">
        <v>0.27633361286548641</v>
      </c>
      <c r="J107" s="94"/>
      <c r="K107" s="59">
        <f t="shared" si="12"/>
        <v>23.349364200000004</v>
      </c>
      <c r="L107" s="59">
        <f t="shared" si="13"/>
        <v>19.1770383</v>
      </c>
      <c r="M107" s="59">
        <f t="shared" si="14"/>
        <v>57.4735972</v>
      </c>
      <c r="N107" s="1"/>
      <c r="O107" s="102">
        <v>19.336898000000001</v>
      </c>
      <c r="P107" s="102">
        <v>4.0124662000000004</v>
      </c>
      <c r="Q107" s="59"/>
      <c r="R107" s="102">
        <v>12.162314</v>
      </c>
      <c r="S107" s="102">
        <v>7.0147243000000001</v>
      </c>
      <c r="T107" s="59"/>
      <c r="U107" s="102">
        <v>10.771905</v>
      </c>
      <c r="V107" s="102">
        <v>10.003401</v>
      </c>
      <c r="W107" s="102">
        <v>8.7714099999999995</v>
      </c>
      <c r="X107" s="102">
        <v>10.309861</v>
      </c>
      <c r="Y107" s="102">
        <v>10.949348000000001</v>
      </c>
      <c r="Z107" s="102">
        <v>6.6676722000000002</v>
      </c>
      <c r="AA107" s="1"/>
      <c r="AB107" s="89">
        <v>46024.25</v>
      </c>
      <c r="AC107" s="89">
        <v>48461.56640625</v>
      </c>
      <c r="AD107" s="89">
        <v>49699.86328125</v>
      </c>
      <c r="AE107" s="1"/>
      <c r="AF107" s="70">
        <v>4.2919693474818956</v>
      </c>
      <c r="AG107" s="39">
        <f t="shared" si="15"/>
        <v>2133.1028977716601</v>
      </c>
      <c r="AH107" s="1"/>
      <c r="AI107" s="5">
        <v>10</v>
      </c>
      <c r="AJ107" s="1"/>
      <c r="AK107" s="34"/>
      <c r="AL107" s="34"/>
      <c r="AM107" s="34"/>
      <c r="AN107" s="34"/>
      <c r="AO107" s="34"/>
    </row>
    <row r="108" spans="1:41" s="40" customFormat="1" x14ac:dyDescent="0.2">
      <c r="A108" s="56">
        <v>418</v>
      </c>
      <c r="B108" s="32" t="s">
        <v>273</v>
      </c>
      <c r="C108" s="34" t="s">
        <v>281</v>
      </c>
      <c r="D108" s="34" t="s">
        <v>126</v>
      </c>
      <c r="E108" s="34" t="s">
        <v>41</v>
      </c>
      <c r="F108" s="57">
        <v>2017</v>
      </c>
      <c r="G108" s="42" t="s">
        <v>274</v>
      </c>
      <c r="H108" s="91">
        <v>0.10833325237035751</v>
      </c>
      <c r="I108" s="66">
        <v>4.803493578880548E-2</v>
      </c>
      <c r="J108" s="1"/>
      <c r="K108" s="59">
        <f t="shared" si="12"/>
        <v>22.464547799999998</v>
      </c>
      <c r="L108" s="59">
        <f t="shared" si="13"/>
        <v>42.886204999999997</v>
      </c>
      <c r="M108" s="59">
        <f t="shared" si="14"/>
        <v>34.649247200000005</v>
      </c>
      <c r="N108" s="1"/>
      <c r="O108" s="59">
        <v>19.157273</v>
      </c>
      <c r="P108" s="59">
        <v>3.3072748000000001</v>
      </c>
      <c r="Q108" s="59"/>
      <c r="R108" s="59">
        <v>27.997979999999998</v>
      </c>
      <c r="S108" s="59">
        <v>14.888225</v>
      </c>
      <c r="T108" s="59"/>
      <c r="U108" s="59">
        <v>12.521621</v>
      </c>
      <c r="V108" s="59">
        <v>8.5510210000000004</v>
      </c>
      <c r="W108" s="59">
        <v>4.8733671000000003</v>
      </c>
      <c r="X108" s="59">
        <v>2.0898311000000001</v>
      </c>
      <c r="Y108" s="59">
        <v>4.3177558999999999</v>
      </c>
      <c r="Z108" s="59">
        <v>2.2956511000000002</v>
      </c>
      <c r="AA108" s="1"/>
      <c r="AB108" s="89">
        <v>6858.16015625</v>
      </c>
      <c r="AC108" s="89">
        <v>6758.35302734375</v>
      </c>
      <c r="AD108" s="89">
        <v>6858.16015625</v>
      </c>
      <c r="AE108" s="1"/>
      <c r="AF108" s="70">
        <v>62.276521528014605</v>
      </c>
      <c r="AG108" s="39">
        <f t="shared" si="15"/>
        <v>4271.023586132751</v>
      </c>
      <c r="AH108" s="1"/>
      <c r="AI108" s="5">
        <v>10</v>
      </c>
      <c r="AJ108" s="1"/>
      <c r="AK108" s="34"/>
      <c r="AL108" s="34"/>
      <c r="AM108" s="34"/>
      <c r="AN108" s="34"/>
      <c r="AO108" s="34"/>
    </row>
    <row r="109" spans="1:41" s="28" customFormat="1" ht="17.25" customHeight="1" x14ac:dyDescent="0.3">
      <c r="A109" s="56">
        <v>418</v>
      </c>
      <c r="B109" s="32" t="s">
        <v>273</v>
      </c>
      <c r="C109" s="34" t="s">
        <v>281</v>
      </c>
      <c r="D109" s="34" t="s">
        <v>126</v>
      </c>
      <c r="E109" s="34" t="s">
        <v>41</v>
      </c>
      <c r="F109" s="57">
        <v>2017</v>
      </c>
      <c r="G109" s="42" t="s">
        <v>275</v>
      </c>
      <c r="H109" s="91">
        <v>0.10833325237035751</v>
      </c>
      <c r="I109" s="66">
        <v>0.21707372233912178</v>
      </c>
      <c r="J109" s="1"/>
      <c r="K109" s="59">
        <f t="shared" si="12"/>
        <v>19.055916500000002</v>
      </c>
      <c r="L109" s="59">
        <f t="shared" si="13"/>
        <v>40.000022999999999</v>
      </c>
      <c r="M109" s="59">
        <f t="shared" si="14"/>
        <v>40.944060800000003</v>
      </c>
      <c r="N109" s="1"/>
      <c r="O109" s="59">
        <v>16.564325</v>
      </c>
      <c r="P109" s="59">
        <v>2.4915915000000002</v>
      </c>
      <c r="Q109" s="59"/>
      <c r="R109" s="59">
        <v>26.308484</v>
      </c>
      <c r="S109" s="59">
        <v>13.691539000000001</v>
      </c>
      <c r="T109" s="59"/>
      <c r="U109" s="59">
        <v>11.319884</v>
      </c>
      <c r="V109" s="59">
        <v>8.9231675999999993</v>
      </c>
      <c r="W109" s="59">
        <v>6.0579792000000001</v>
      </c>
      <c r="X109" s="59">
        <v>3.963816</v>
      </c>
      <c r="Y109" s="59">
        <v>5.8209485000000001</v>
      </c>
      <c r="Z109" s="59">
        <v>4.8582654999999999</v>
      </c>
      <c r="AA109" s="1"/>
      <c r="AB109" s="89">
        <v>6858.16015625</v>
      </c>
      <c r="AC109" s="89">
        <v>6758.35302734375</v>
      </c>
      <c r="AD109" s="89">
        <v>6858.16015625</v>
      </c>
      <c r="AE109" s="1"/>
      <c r="AF109" s="70">
        <v>24.213982727581033</v>
      </c>
      <c r="AG109" s="39">
        <f t="shared" si="15"/>
        <v>1660.6337156642194</v>
      </c>
      <c r="AH109" s="1"/>
      <c r="AI109" s="5">
        <v>10</v>
      </c>
      <c r="AJ109" s="1"/>
    </row>
    <row r="110" spans="1:41" s="28" customFormat="1" ht="15" customHeight="1" x14ac:dyDescent="0.3">
      <c r="A110" s="56">
        <v>418</v>
      </c>
      <c r="B110" s="32" t="s">
        <v>273</v>
      </c>
      <c r="C110" s="34" t="s">
        <v>281</v>
      </c>
      <c r="D110" s="34" t="s">
        <v>126</v>
      </c>
      <c r="E110" s="34" t="s">
        <v>41</v>
      </c>
      <c r="F110" s="57">
        <v>2017</v>
      </c>
      <c r="G110" s="42" t="s">
        <v>276</v>
      </c>
      <c r="H110" s="91">
        <v>0.10833325237035751</v>
      </c>
      <c r="I110" s="66">
        <v>0.18952617588885298</v>
      </c>
      <c r="J110" s="1"/>
      <c r="K110" s="59">
        <f t="shared" si="12"/>
        <v>27.4437085</v>
      </c>
      <c r="L110" s="59">
        <f t="shared" si="13"/>
        <v>32.882207999999999</v>
      </c>
      <c r="M110" s="59">
        <f t="shared" si="14"/>
        <v>39.674083799999998</v>
      </c>
      <c r="N110" s="1"/>
      <c r="O110" s="59">
        <v>23.892547</v>
      </c>
      <c r="P110" s="59">
        <v>3.5511615000000001</v>
      </c>
      <c r="Q110" s="59"/>
      <c r="R110" s="59">
        <v>18.575769999999999</v>
      </c>
      <c r="S110" s="59">
        <v>14.306438</v>
      </c>
      <c r="T110" s="59"/>
      <c r="U110" s="59">
        <v>11.744861</v>
      </c>
      <c r="V110" s="59">
        <v>8.6005822999999992</v>
      </c>
      <c r="W110" s="59">
        <v>4.6433065999999998</v>
      </c>
      <c r="X110" s="59">
        <v>2.5743429</v>
      </c>
      <c r="Y110" s="59">
        <v>9.5550346000000008</v>
      </c>
      <c r="Z110" s="59">
        <v>2.5559563999999999</v>
      </c>
      <c r="AA110" s="1"/>
      <c r="AB110" s="89">
        <v>6858.16015625</v>
      </c>
      <c r="AC110" s="89">
        <v>6758.35302734375</v>
      </c>
      <c r="AD110" s="89">
        <v>6858.16015625</v>
      </c>
      <c r="AE110" s="1"/>
      <c r="AF110" s="70">
        <v>9.7749533470564067</v>
      </c>
      <c r="AG110" s="39">
        <f t="shared" si="15"/>
        <v>670.38195573984831</v>
      </c>
      <c r="AH110" s="1"/>
      <c r="AI110" s="5">
        <v>10</v>
      </c>
      <c r="AJ110" s="1"/>
    </row>
    <row r="111" spans="1:41" s="1" customFormat="1" x14ac:dyDescent="0.2">
      <c r="A111" s="56">
        <v>418</v>
      </c>
      <c r="B111" s="32" t="s">
        <v>273</v>
      </c>
      <c r="C111" s="34" t="s">
        <v>281</v>
      </c>
      <c r="D111" s="34" t="s">
        <v>126</v>
      </c>
      <c r="E111" s="34" t="s">
        <v>41</v>
      </c>
      <c r="F111" s="57">
        <v>2017</v>
      </c>
      <c r="G111" s="42" t="s">
        <v>277</v>
      </c>
      <c r="H111" s="91">
        <v>0.10833325237035751</v>
      </c>
      <c r="I111" s="66">
        <v>0.2059411954177422</v>
      </c>
      <c r="K111" s="59">
        <f t="shared" si="12"/>
        <v>19.861904499999998</v>
      </c>
      <c r="L111" s="59">
        <f t="shared" si="13"/>
        <v>40.860345000000002</v>
      </c>
      <c r="M111" s="59">
        <f t="shared" si="14"/>
        <v>39.277750499999996</v>
      </c>
      <c r="O111" s="59">
        <v>17.101403999999999</v>
      </c>
      <c r="P111" s="59">
        <v>2.7605005</v>
      </c>
      <c r="Q111" s="59"/>
      <c r="R111" s="59">
        <v>29.163229000000001</v>
      </c>
      <c r="S111" s="59">
        <v>11.697115999999999</v>
      </c>
      <c r="T111" s="59"/>
      <c r="U111" s="59">
        <v>11.691825</v>
      </c>
      <c r="V111" s="59">
        <v>9.6607590999999999</v>
      </c>
      <c r="W111" s="59">
        <v>3.7254448</v>
      </c>
      <c r="X111" s="59">
        <v>2.3777295000000001</v>
      </c>
      <c r="Y111" s="59">
        <v>8.4332118999999999</v>
      </c>
      <c r="Z111" s="59">
        <v>3.3887801999999998</v>
      </c>
      <c r="AB111" s="89">
        <v>6858.16015625</v>
      </c>
      <c r="AC111" s="89">
        <v>6758.35302734375</v>
      </c>
      <c r="AD111" s="89">
        <v>6858.16015625</v>
      </c>
      <c r="AF111" s="70">
        <v>2.7431740416590462</v>
      </c>
      <c r="AG111" s="39">
        <f t="shared" si="15"/>
        <v>188.13126914165349</v>
      </c>
      <c r="AI111" s="5">
        <v>10</v>
      </c>
    </row>
    <row r="112" spans="1:41" s="24" customFormat="1" ht="15" customHeight="1" x14ac:dyDescent="0.2">
      <c r="A112" s="56">
        <v>418</v>
      </c>
      <c r="B112" s="32" t="s">
        <v>273</v>
      </c>
      <c r="C112" s="34" t="s">
        <v>281</v>
      </c>
      <c r="D112" s="34" t="s">
        <v>126</v>
      </c>
      <c r="E112" s="34" t="s">
        <v>41</v>
      </c>
      <c r="F112" s="57">
        <v>2017</v>
      </c>
      <c r="G112" s="42" t="s">
        <v>278</v>
      </c>
      <c r="H112" s="91">
        <v>0.10833325237035751</v>
      </c>
      <c r="I112" s="66">
        <v>0.1695786222063824</v>
      </c>
      <c r="J112" s="1"/>
      <c r="K112" s="59">
        <f t="shared" si="12"/>
        <v>20.171677899999999</v>
      </c>
      <c r="L112" s="59">
        <f t="shared" si="13"/>
        <v>42.743217000000001</v>
      </c>
      <c r="M112" s="59">
        <f t="shared" si="14"/>
        <v>37.085104200000004</v>
      </c>
      <c r="N112" s="1"/>
      <c r="O112" s="59">
        <v>14.390008999999999</v>
      </c>
      <c r="P112" s="59">
        <v>5.7816688999999997</v>
      </c>
      <c r="Q112" s="59"/>
      <c r="R112" s="59">
        <v>27.101112000000001</v>
      </c>
      <c r="S112" s="59">
        <v>15.642105000000001</v>
      </c>
      <c r="T112" s="59"/>
      <c r="U112" s="59">
        <v>11.301466</v>
      </c>
      <c r="V112" s="59">
        <v>9.6167390000000008</v>
      </c>
      <c r="W112" s="59">
        <v>5.3521286000000003</v>
      </c>
      <c r="X112" s="59">
        <v>3.0344757000000002</v>
      </c>
      <c r="Y112" s="59">
        <v>4.9059374</v>
      </c>
      <c r="Z112" s="59">
        <v>2.8743574999999999</v>
      </c>
      <c r="AA112" s="1"/>
      <c r="AB112" s="89">
        <v>6858.16015625</v>
      </c>
      <c r="AC112" s="89">
        <v>6758.35302734375</v>
      </c>
      <c r="AD112" s="89">
        <v>6858.16015625</v>
      </c>
      <c r="AE112" s="1"/>
      <c r="AF112" s="70">
        <v>0.99136835568796389</v>
      </c>
      <c r="AG112" s="39">
        <f t="shared" si="15"/>
        <v>67.989629571462729</v>
      </c>
      <c r="AH112" s="1"/>
      <c r="AI112" s="5">
        <v>10</v>
      </c>
      <c r="AJ112" s="1"/>
    </row>
    <row r="113" spans="1:41" s="40" customFormat="1" x14ac:dyDescent="0.2">
      <c r="A113" s="56">
        <v>454</v>
      </c>
      <c r="B113" s="32" t="s">
        <v>258</v>
      </c>
      <c r="C113" s="34" t="s">
        <v>259</v>
      </c>
      <c r="D113" s="34" t="s">
        <v>46</v>
      </c>
      <c r="E113" s="34" t="s">
        <v>162</v>
      </c>
      <c r="F113" s="34" t="s">
        <v>260</v>
      </c>
      <c r="G113" s="41" t="s">
        <v>261</v>
      </c>
      <c r="H113" s="91">
        <v>0.24314294755458832</v>
      </c>
      <c r="I113" s="62">
        <v>0.27207683532161125</v>
      </c>
      <c r="J113" s="1"/>
      <c r="K113" s="59">
        <f t="shared" si="12"/>
        <v>23.233157800000001</v>
      </c>
      <c r="L113" s="59">
        <f t="shared" si="13"/>
        <v>21.1641744</v>
      </c>
      <c r="M113" s="59">
        <f t="shared" si="14"/>
        <v>55.602667699999998</v>
      </c>
      <c r="N113" s="1"/>
      <c r="O113" s="59">
        <v>19.417266000000001</v>
      </c>
      <c r="P113" s="59">
        <v>3.8158918000000002</v>
      </c>
      <c r="Q113" s="59"/>
      <c r="R113" s="59">
        <v>16.535699000000001</v>
      </c>
      <c r="S113" s="59">
        <v>4.6284754000000001</v>
      </c>
      <c r="T113" s="59"/>
      <c r="U113" s="59">
        <v>11.637506</v>
      </c>
      <c r="V113" s="59">
        <v>6.4211076</v>
      </c>
      <c r="W113" s="59">
        <v>7.3788282000000001</v>
      </c>
      <c r="X113" s="59">
        <v>11.591426999999999</v>
      </c>
      <c r="Y113" s="59">
        <v>11.065742</v>
      </c>
      <c r="Z113" s="59">
        <v>7.5080568999999997</v>
      </c>
      <c r="AA113" s="1"/>
      <c r="AB113" s="89">
        <v>18091.57421875</v>
      </c>
      <c r="AC113" s="89">
        <v>18091.57421875</v>
      </c>
      <c r="AD113" s="89">
        <v>18622.103515625</v>
      </c>
      <c r="AE113" s="5"/>
      <c r="AF113" s="70">
        <v>34.592113998739592</v>
      </c>
      <c r="AG113" s="39">
        <f t="shared" si="15"/>
        <v>6441.7792770882934</v>
      </c>
      <c r="AH113" s="1"/>
      <c r="AI113" s="34">
        <v>10</v>
      </c>
      <c r="AJ113" s="1"/>
      <c r="AK113" s="34"/>
      <c r="AL113" s="34"/>
      <c r="AM113" s="34"/>
      <c r="AN113" s="34"/>
      <c r="AO113" s="34"/>
    </row>
    <row r="114" spans="1:41" s="1" customFormat="1" x14ac:dyDescent="0.2">
      <c r="A114" s="56">
        <v>454</v>
      </c>
      <c r="B114" s="32" t="s">
        <v>258</v>
      </c>
      <c r="C114" s="34" t="s">
        <v>259</v>
      </c>
      <c r="D114" s="34" t="s">
        <v>46</v>
      </c>
      <c r="E114" s="34" t="s">
        <v>162</v>
      </c>
      <c r="F114" s="34" t="s">
        <v>260</v>
      </c>
      <c r="G114" s="41" t="s">
        <v>262</v>
      </c>
      <c r="H114" s="91">
        <v>0.24314294755458832</v>
      </c>
      <c r="I114" s="62">
        <v>0.17949965831202316</v>
      </c>
      <c r="K114" s="59">
        <f t="shared" si="12"/>
        <v>29.600167799999998</v>
      </c>
      <c r="L114" s="59">
        <f t="shared" si="13"/>
        <v>9.1586780999999995</v>
      </c>
      <c r="M114" s="59">
        <f t="shared" si="14"/>
        <v>61.241154399999999</v>
      </c>
      <c r="O114" s="59">
        <v>26.588377999999999</v>
      </c>
      <c r="P114" s="59">
        <v>3.0117897999999999</v>
      </c>
      <c r="Q114" s="59"/>
      <c r="R114" s="59">
        <v>3.8622426999999999</v>
      </c>
      <c r="S114" s="59">
        <v>5.2964354</v>
      </c>
      <c r="T114" s="59"/>
      <c r="U114" s="59">
        <v>13.011818</v>
      </c>
      <c r="V114" s="59">
        <v>8.0877511000000002</v>
      </c>
      <c r="W114" s="59">
        <v>8.5192402999999999</v>
      </c>
      <c r="X114" s="59">
        <v>12.713844</v>
      </c>
      <c r="Y114" s="59">
        <v>10.999256000000001</v>
      </c>
      <c r="Z114" s="59">
        <v>7.9092450000000003</v>
      </c>
      <c r="AB114" s="89">
        <v>18091.57421875</v>
      </c>
      <c r="AC114" s="89">
        <v>18091.57421875</v>
      </c>
      <c r="AD114" s="89">
        <v>18622.103515625</v>
      </c>
      <c r="AE114" s="5"/>
      <c r="AF114" s="70">
        <v>8.7982414407466187</v>
      </c>
      <c r="AG114" s="39">
        <f t="shared" si="15"/>
        <v>1638.4176286504517</v>
      </c>
      <c r="AI114" s="34">
        <v>10</v>
      </c>
    </row>
    <row r="115" spans="1:41" s="1" customFormat="1" x14ac:dyDescent="0.2">
      <c r="A115" s="56">
        <v>454</v>
      </c>
      <c r="B115" s="32" t="s">
        <v>258</v>
      </c>
      <c r="C115" s="34" t="s">
        <v>259</v>
      </c>
      <c r="D115" s="34" t="s">
        <v>46</v>
      </c>
      <c r="E115" s="34" t="s">
        <v>162</v>
      </c>
      <c r="F115" s="34" t="s">
        <v>260</v>
      </c>
      <c r="G115" s="41" t="s">
        <v>263</v>
      </c>
      <c r="H115" s="91">
        <v>0.24314294755458832</v>
      </c>
      <c r="I115" s="62">
        <v>0.23167023050231814</v>
      </c>
      <c r="K115" s="59">
        <f t="shared" si="12"/>
        <v>22.592145199999997</v>
      </c>
      <c r="L115" s="59">
        <f t="shared" si="13"/>
        <v>20.218237800000001</v>
      </c>
      <c r="M115" s="59">
        <f t="shared" si="14"/>
        <v>57.189616000000008</v>
      </c>
      <c r="O115" s="59">
        <v>19.522262999999999</v>
      </c>
      <c r="P115" s="59">
        <v>3.0698821999999999</v>
      </c>
      <c r="Q115" s="59"/>
      <c r="R115" s="59">
        <v>15.740237</v>
      </c>
      <c r="S115" s="59">
        <v>4.4780008000000002</v>
      </c>
      <c r="T115" s="59"/>
      <c r="U115" s="59">
        <v>12.164035</v>
      </c>
      <c r="V115" s="59">
        <v>7.5344182999999996</v>
      </c>
      <c r="W115" s="59">
        <v>7.4551708000000003</v>
      </c>
      <c r="X115" s="59">
        <v>11.851178000000001</v>
      </c>
      <c r="Y115" s="59">
        <v>10.758853999999999</v>
      </c>
      <c r="Z115" s="59">
        <v>7.4259598999999996</v>
      </c>
      <c r="AB115" s="89">
        <v>18091.57421875</v>
      </c>
      <c r="AC115" s="89">
        <v>18091.57421875</v>
      </c>
      <c r="AD115" s="89">
        <v>18622.103515625</v>
      </c>
      <c r="AE115" s="5"/>
      <c r="AF115" s="70">
        <v>18.395370715534863</v>
      </c>
      <c r="AG115" s="39">
        <f t="shared" si="15"/>
        <v>3425.6049767298696</v>
      </c>
      <c r="AI115" s="34">
        <v>10</v>
      </c>
    </row>
    <row r="116" spans="1:41" s="1" customFormat="1" x14ac:dyDescent="0.2">
      <c r="A116" s="56">
        <v>454</v>
      </c>
      <c r="B116" s="32" t="s">
        <v>258</v>
      </c>
      <c r="C116" s="34" t="s">
        <v>259</v>
      </c>
      <c r="D116" s="34" t="s">
        <v>46</v>
      </c>
      <c r="E116" s="34" t="s">
        <v>162</v>
      </c>
      <c r="F116" s="34" t="s">
        <v>260</v>
      </c>
      <c r="G116" s="41" t="s">
        <v>264</v>
      </c>
      <c r="H116" s="91">
        <v>0.24314294755458832</v>
      </c>
      <c r="I116" s="62">
        <v>0.18013052260692672</v>
      </c>
      <c r="K116" s="59">
        <f t="shared" si="12"/>
        <v>26.939954499999999</v>
      </c>
      <c r="L116" s="59">
        <f t="shared" si="13"/>
        <v>10.482136499999999</v>
      </c>
      <c r="M116" s="59">
        <f t="shared" si="14"/>
        <v>62.577908799999996</v>
      </c>
      <c r="O116" s="59">
        <v>24.329733999999998</v>
      </c>
      <c r="P116" s="59">
        <v>2.6102205000000001</v>
      </c>
      <c r="Q116" s="59"/>
      <c r="R116" s="59">
        <v>5.5008528999999999</v>
      </c>
      <c r="S116" s="59">
        <v>4.9812836000000003</v>
      </c>
      <c r="T116" s="59"/>
      <c r="U116" s="59">
        <v>13.158299</v>
      </c>
      <c r="V116" s="59">
        <v>9.7952642999999995</v>
      </c>
      <c r="W116" s="59">
        <v>8.2406206999999991</v>
      </c>
      <c r="X116" s="59">
        <v>11.9907</v>
      </c>
      <c r="Y116" s="59">
        <v>10.666843</v>
      </c>
      <c r="Z116" s="59">
        <v>8.7261818000000009</v>
      </c>
      <c r="AB116" s="89">
        <v>18091.57421875</v>
      </c>
      <c r="AC116" s="89">
        <v>18091.57421875</v>
      </c>
      <c r="AD116" s="89">
        <v>18622.103515625</v>
      </c>
      <c r="AE116" s="5"/>
      <c r="AF116" s="70">
        <v>1.7682897874294241</v>
      </c>
      <c r="AG116" s="39">
        <f t="shared" si="15"/>
        <v>329.2927546713326</v>
      </c>
      <c r="AI116" s="34">
        <v>10</v>
      </c>
    </row>
    <row r="117" spans="1:41" s="1" customFormat="1" x14ac:dyDescent="0.2">
      <c r="A117" s="56">
        <v>454</v>
      </c>
      <c r="B117" s="32" t="s">
        <v>258</v>
      </c>
      <c r="C117" s="34" t="s">
        <v>259</v>
      </c>
      <c r="D117" s="34" t="s">
        <v>46</v>
      </c>
      <c r="E117" s="34" t="s">
        <v>162</v>
      </c>
      <c r="F117" s="34" t="s">
        <v>260</v>
      </c>
      <c r="G117" s="41" t="s">
        <v>265</v>
      </c>
      <c r="H117" s="91">
        <v>0.24314294755458832</v>
      </c>
      <c r="I117" s="62">
        <v>0.27305449110268215</v>
      </c>
      <c r="K117" s="59">
        <f t="shared" si="12"/>
        <v>22.777127800000002</v>
      </c>
      <c r="L117" s="59">
        <f t="shared" si="13"/>
        <v>26.635211299999998</v>
      </c>
      <c r="M117" s="59">
        <f t="shared" si="14"/>
        <v>50.587661300000001</v>
      </c>
      <c r="O117" s="59">
        <v>20.078862000000001</v>
      </c>
      <c r="P117" s="59">
        <v>2.6982658000000002</v>
      </c>
      <c r="Q117" s="59"/>
      <c r="R117" s="59">
        <v>20.653756999999999</v>
      </c>
      <c r="S117" s="59">
        <v>5.9814543000000002</v>
      </c>
      <c r="T117" s="59"/>
      <c r="U117" s="59">
        <v>11.445713</v>
      </c>
      <c r="V117" s="59">
        <v>5.2025832000000003</v>
      </c>
      <c r="W117" s="59">
        <v>5.1441219</v>
      </c>
      <c r="X117" s="59">
        <v>11.203491</v>
      </c>
      <c r="Y117" s="59">
        <v>10.708282000000001</v>
      </c>
      <c r="Z117" s="59">
        <v>6.8834701999999997</v>
      </c>
      <c r="AB117" s="89">
        <v>18091.57421875</v>
      </c>
      <c r="AC117" s="89">
        <v>18091.57421875</v>
      </c>
      <c r="AD117" s="89">
        <v>18622.103515625</v>
      </c>
      <c r="AE117" s="5"/>
      <c r="AF117" s="70">
        <v>14.792012519414124</v>
      </c>
      <c r="AG117" s="39">
        <f t="shared" si="15"/>
        <v>2754.583883409508</v>
      </c>
      <c r="AI117" s="34">
        <v>10</v>
      </c>
    </row>
    <row r="118" spans="1:41" s="1" customFormat="1" x14ac:dyDescent="0.2">
      <c r="A118" s="56">
        <v>454</v>
      </c>
      <c r="B118" s="32" t="s">
        <v>258</v>
      </c>
      <c r="C118" s="34" t="s">
        <v>259</v>
      </c>
      <c r="D118" s="34" t="s">
        <v>46</v>
      </c>
      <c r="E118" s="34" t="s">
        <v>162</v>
      </c>
      <c r="F118" s="34" t="s">
        <v>260</v>
      </c>
      <c r="G118" s="41" t="s">
        <v>266</v>
      </c>
      <c r="H118" s="91">
        <v>0.24314294755458832</v>
      </c>
      <c r="I118" s="62">
        <v>0.27853092107488636</v>
      </c>
      <c r="K118" s="59">
        <f t="shared" si="12"/>
        <v>20.226332899999999</v>
      </c>
      <c r="L118" s="59">
        <f t="shared" si="13"/>
        <v>26.914728500000002</v>
      </c>
      <c r="M118" s="59">
        <f t="shared" si="14"/>
        <v>52.858938799999997</v>
      </c>
      <c r="O118" s="59">
        <v>15.544406</v>
      </c>
      <c r="P118" s="59">
        <v>4.6819268999999997</v>
      </c>
      <c r="Q118" s="59"/>
      <c r="R118" s="59">
        <v>18.316949000000001</v>
      </c>
      <c r="S118" s="59">
        <v>8.5977794999999997</v>
      </c>
      <c r="T118" s="59"/>
      <c r="U118" s="59">
        <v>11.552702</v>
      </c>
      <c r="V118" s="59">
        <v>8.2655767000000004</v>
      </c>
      <c r="W118" s="59">
        <v>5.2398148999999998</v>
      </c>
      <c r="X118" s="59">
        <v>10.766284000000001</v>
      </c>
      <c r="Y118" s="59">
        <v>9.8471662999999996</v>
      </c>
      <c r="Z118" s="59">
        <v>7.1873949000000001</v>
      </c>
      <c r="AB118" s="89">
        <v>18091.57421875</v>
      </c>
      <c r="AC118" s="89">
        <v>18091.57421875</v>
      </c>
      <c r="AD118" s="89">
        <v>18622.103515625</v>
      </c>
      <c r="AE118" s="5"/>
      <c r="AF118" s="70">
        <v>3.3403106383067462</v>
      </c>
      <c r="AG118" s="39">
        <f t="shared" si="15"/>
        <v>622.03610480891643</v>
      </c>
      <c r="AI118" s="34">
        <v>10</v>
      </c>
    </row>
    <row r="119" spans="1:41" s="1" customFormat="1" x14ac:dyDescent="0.2">
      <c r="A119" s="56">
        <v>454</v>
      </c>
      <c r="B119" s="32" t="s">
        <v>258</v>
      </c>
      <c r="C119" s="34" t="s">
        <v>259</v>
      </c>
      <c r="D119" s="34" t="s">
        <v>46</v>
      </c>
      <c r="E119" s="34" t="s">
        <v>162</v>
      </c>
      <c r="F119" s="34" t="s">
        <v>260</v>
      </c>
      <c r="G119" s="41" t="s">
        <v>267</v>
      </c>
      <c r="H119" s="91">
        <v>0.24314294755458832</v>
      </c>
      <c r="I119" s="62">
        <v>0.16729729735240331</v>
      </c>
      <c r="K119" s="59">
        <f t="shared" si="12"/>
        <v>30.813015799999999</v>
      </c>
      <c r="L119" s="59">
        <f t="shared" si="13"/>
        <v>10.050722400000001</v>
      </c>
      <c r="M119" s="59">
        <f t="shared" si="14"/>
        <v>59.136261599999997</v>
      </c>
      <c r="O119" s="59">
        <v>28.433046999999998</v>
      </c>
      <c r="P119" s="59">
        <v>2.3799687999999999</v>
      </c>
      <c r="Q119" s="59"/>
      <c r="R119" s="59">
        <v>7.6735696000000004</v>
      </c>
      <c r="S119" s="59">
        <v>2.3771528000000002</v>
      </c>
      <c r="T119" s="59"/>
      <c r="U119" s="59">
        <v>13.758008</v>
      </c>
      <c r="V119" s="59">
        <v>4.9262937999999998</v>
      </c>
      <c r="W119" s="59">
        <v>8.1821734999999993</v>
      </c>
      <c r="X119" s="59">
        <v>13.758008</v>
      </c>
      <c r="Y119" s="59">
        <v>11.682096</v>
      </c>
      <c r="Z119" s="59">
        <v>6.8296823</v>
      </c>
      <c r="AB119" s="89">
        <v>18091.57421875</v>
      </c>
      <c r="AC119" s="89">
        <v>18091.57421875</v>
      </c>
      <c r="AD119" s="89">
        <v>18622.103515625</v>
      </c>
      <c r="AE119" s="5"/>
      <c r="AF119" s="70">
        <v>0.90330925769652048</v>
      </c>
      <c r="AG119" s="39">
        <f t="shared" si="15"/>
        <v>168.21518503446981</v>
      </c>
      <c r="AI119" s="34">
        <v>10</v>
      </c>
    </row>
    <row r="120" spans="1:41" s="1" customFormat="1" x14ac:dyDescent="0.2">
      <c r="A120" s="56">
        <v>454</v>
      </c>
      <c r="B120" s="32" t="s">
        <v>258</v>
      </c>
      <c r="C120" s="34" t="s">
        <v>259</v>
      </c>
      <c r="D120" s="34" t="s">
        <v>46</v>
      </c>
      <c r="E120" s="34" t="s">
        <v>162</v>
      </c>
      <c r="F120" s="34" t="s">
        <v>260</v>
      </c>
      <c r="G120" s="41" t="s">
        <v>268</v>
      </c>
      <c r="H120" s="91">
        <v>0.24314294755458832</v>
      </c>
      <c r="I120" s="62">
        <v>0.20890025776035873</v>
      </c>
      <c r="K120" s="59">
        <f t="shared" si="12"/>
        <v>26.284270299999999</v>
      </c>
      <c r="L120" s="59">
        <f t="shared" si="13"/>
        <v>19.299530599999997</v>
      </c>
      <c r="M120" s="59">
        <f t="shared" si="14"/>
        <v>54.416198999999999</v>
      </c>
      <c r="O120" s="59">
        <v>22.040761</v>
      </c>
      <c r="P120" s="59">
        <v>4.2435093000000004</v>
      </c>
      <c r="Q120" s="59"/>
      <c r="R120" s="59">
        <v>14.409929999999999</v>
      </c>
      <c r="S120" s="59">
        <v>4.8896005999999996</v>
      </c>
      <c r="T120" s="59"/>
      <c r="U120" s="59">
        <v>12.354274</v>
      </c>
      <c r="V120" s="59">
        <v>5.5138540999999996</v>
      </c>
      <c r="W120" s="59">
        <v>6.0583026999999996</v>
      </c>
      <c r="X120" s="59">
        <v>11.934545999999999</v>
      </c>
      <c r="Y120" s="59">
        <v>10.859434</v>
      </c>
      <c r="Z120" s="59">
        <v>7.6957882</v>
      </c>
      <c r="AB120" s="89">
        <v>18091.57421875</v>
      </c>
      <c r="AC120" s="89">
        <v>18091.57421875</v>
      </c>
      <c r="AD120" s="89">
        <v>18622.103515625</v>
      </c>
      <c r="AE120" s="5"/>
      <c r="AF120" s="70">
        <v>11.821161155241299</v>
      </c>
      <c r="AG120" s="39">
        <f t="shared" si="15"/>
        <v>2201.3488670778866</v>
      </c>
      <c r="AI120" s="34">
        <v>10</v>
      </c>
    </row>
    <row r="121" spans="1:41" s="1" customFormat="1" x14ac:dyDescent="0.2">
      <c r="A121" s="56">
        <v>454</v>
      </c>
      <c r="B121" s="32" t="s">
        <v>258</v>
      </c>
      <c r="C121" s="34" t="s">
        <v>259</v>
      </c>
      <c r="D121" s="34" t="s">
        <v>46</v>
      </c>
      <c r="E121" s="34" t="s">
        <v>162</v>
      </c>
      <c r="F121" s="34" t="s">
        <v>260</v>
      </c>
      <c r="G121" s="42" t="s">
        <v>269</v>
      </c>
      <c r="H121" s="91">
        <v>0.24314294755458832</v>
      </c>
      <c r="I121" s="30">
        <v>0.25384654318404432</v>
      </c>
      <c r="K121" s="59">
        <f t="shared" si="12"/>
        <v>24.065111600000002</v>
      </c>
      <c r="L121" s="59">
        <f t="shared" si="13"/>
        <v>18.1401863</v>
      </c>
      <c r="M121" s="59">
        <f t="shared" si="14"/>
        <v>57.794701400000001</v>
      </c>
      <c r="O121" s="59">
        <v>21.796147000000001</v>
      </c>
      <c r="P121" s="59">
        <v>2.2689645999999999</v>
      </c>
      <c r="Q121" s="59"/>
      <c r="R121" s="59">
        <v>13.036905000000001</v>
      </c>
      <c r="S121" s="59">
        <v>5.1032812999999999</v>
      </c>
      <c r="T121" s="59"/>
      <c r="U121" s="59">
        <v>12.029489</v>
      </c>
      <c r="V121" s="59">
        <v>7.8263651999999997</v>
      </c>
      <c r="W121" s="59">
        <v>7.1192042999999998</v>
      </c>
      <c r="X121" s="59">
        <v>12.029489</v>
      </c>
      <c r="Y121" s="59">
        <v>11.520637000000001</v>
      </c>
      <c r="Z121" s="59">
        <v>7.2695169000000002</v>
      </c>
      <c r="AB121" s="89">
        <v>18091.57421875</v>
      </c>
      <c r="AC121" s="89">
        <v>18091.57421875</v>
      </c>
      <c r="AD121" s="89">
        <v>18622.103515625</v>
      </c>
      <c r="AE121" s="5"/>
      <c r="AF121" s="70">
        <v>2.8109817938098089</v>
      </c>
      <c r="AG121" s="39">
        <f t="shared" si="15"/>
        <v>523.46393944863519</v>
      </c>
      <c r="AI121" s="34">
        <v>10</v>
      </c>
    </row>
    <row r="122" spans="1:41" s="1" customFormat="1" x14ac:dyDescent="0.2">
      <c r="A122" s="56">
        <v>454</v>
      </c>
      <c r="B122" s="32" t="s">
        <v>258</v>
      </c>
      <c r="C122" s="34" t="s">
        <v>259</v>
      </c>
      <c r="D122" s="34" t="s">
        <v>46</v>
      </c>
      <c r="E122" s="34" t="s">
        <v>162</v>
      </c>
      <c r="F122" s="34" t="s">
        <v>260</v>
      </c>
      <c r="G122" s="42" t="s">
        <v>270</v>
      </c>
      <c r="H122" s="91">
        <v>0.24314294755458832</v>
      </c>
      <c r="I122" s="30">
        <v>0.23621794451986231</v>
      </c>
      <c r="K122" s="59">
        <f t="shared" si="12"/>
        <v>21.727002899999999</v>
      </c>
      <c r="L122" s="59">
        <f t="shared" si="13"/>
        <v>22.026400200000001</v>
      </c>
      <c r="M122" s="59">
        <f t="shared" si="14"/>
        <v>56.246596600000004</v>
      </c>
      <c r="O122" s="59">
        <v>19.119430999999999</v>
      </c>
      <c r="P122" s="59">
        <v>2.6075718999999999</v>
      </c>
      <c r="Q122" s="59"/>
      <c r="R122" s="59">
        <v>17.001543000000002</v>
      </c>
      <c r="S122" s="59">
        <v>5.0248571999999996</v>
      </c>
      <c r="T122" s="59"/>
      <c r="U122" s="59">
        <v>11.682682</v>
      </c>
      <c r="V122" s="59">
        <v>7.6482253</v>
      </c>
      <c r="W122" s="59">
        <v>7.6645675999999998</v>
      </c>
      <c r="X122" s="59">
        <v>11.539936000000001</v>
      </c>
      <c r="Y122" s="59">
        <v>11.271037</v>
      </c>
      <c r="Z122" s="59">
        <v>6.4401486999999999</v>
      </c>
      <c r="AB122" s="89">
        <v>18091.57421875</v>
      </c>
      <c r="AC122" s="89">
        <v>18091.57421875</v>
      </c>
      <c r="AD122" s="89">
        <v>18622.103515625</v>
      </c>
      <c r="AE122" s="5"/>
      <c r="AF122" s="70">
        <v>0.96587896955233365</v>
      </c>
      <c r="AG122" s="39">
        <f t="shared" si="15"/>
        <v>179.86698154568765</v>
      </c>
      <c r="AI122" s="34">
        <v>10</v>
      </c>
    </row>
    <row r="123" spans="1:41" s="1" customFormat="1" x14ac:dyDescent="0.2">
      <c r="A123" s="56">
        <v>454</v>
      </c>
      <c r="B123" s="32" t="s">
        <v>258</v>
      </c>
      <c r="C123" s="34" t="s">
        <v>259</v>
      </c>
      <c r="D123" s="34" t="s">
        <v>46</v>
      </c>
      <c r="E123" s="34" t="s">
        <v>162</v>
      </c>
      <c r="F123" s="34" t="s">
        <v>260</v>
      </c>
      <c r="G123" s="42" t="s">
        <v>64</v>
      </c>
      <c r="H123" s="91">
        <v>0.24314294755458832</v>
      </c>
      <c r="I123" s="30">
        <v>0.22785743817443674</v>
      </c>
      <c r="K123" s="59">
        <f t="shared" si="12"/>
        <v>24.0436804</v>
      </c>
      <c r="L123" s="59">
        <f t="shared" si="13"/>
        <v>23.6265049</v>
      </c>
      <c r="M123" s="59">
        <f t="shared" si="14"/>
        <v>52.329815999999994</v>
      </c>
      <c r="O123" s="59">
        <v>21.169578000000001</v>
      </c>
      <c r="P123" s="59">
        <v>2.8741023999999999</v>
      </c>
      <c r="Q123" s="59"/>
      <c r="R123" s="59">
        <v>15.727955</v>
      </c>
      <c r="S123" s="59">
        <v>7.8985498999999999</v>
      </c>
      <c r="T123" s="59"/>
      <c r="U123" s="59">
        <v>11.563535</v>
      </c>
      <c r="V123" s="59">
        <v>6.2145286000000004</v>
      </c>
      <c r="W123" s="59">
        <v>6.5013877999999998</v>
      </c>
      <c r="X123" s="59">
        <v>11.479839</v>
      </c>
      <c r="Y123" s="59">
        <v>9.8503243000000005</v>
      </c>
      <c r="Z123" s="59">
        <v>6.7202013000000003</v>
      </c>
      <c r="AB123" s="89">
        <v>18091.57421875</v>
      </c>
      <c r="AC123" s="89">
        <v>18091.57421875</v>
      </c>
      <c r="AD123" s="89">
        <v>18622.103515625</v>
      </c>
      <c r="AE123" s="5"/>
      <c r="AF123" s="70">
        <v>1.8123297235280877</v>
      </c>
      <c r="AG123" s="39">
        <f t="shared" si="15"/>
        <v>337.49391715984086</v>
      </c>
      <c r="AI123" s="5">
        <v>10</v>
      </c>
    </row>
    <row r="124" spans="1:41" s="1" customFormat="1" x14ac:dyDescent="0.2">
      <c r="A124" s="32">
        <v>498</v>
      </c>
      <c r="B124" s="32" t="s">
        <v>116</v>
      </c>
      <c r="C124" s="33" t="s">
        <v>117</v>
      </c>
      <c r="D124" s="33" t="s">
        <v>107</v>
      </c>
      <c r="E124" s="33" t="s">
        <v>41</v>
      </c>
      <c r="F124" s="33" t="s">
        <v>118</v>
      </c>
      <c r="G124" s="41" t="s">
        <v>119</v>
      </c>
      <c r="H124" s="91">
        <v>3.5339051391929388E-3</v>
      </c>
      <c r="I124" s="97">
        <v>2.8874914895831213E-3</v>
      </c>
      <c r="J124" s="58"/>
      <c r="K124" s="37">
        <f t="shared" si="12"/>
        <v>9.6307907999999998</v>
      </c>
      <c r="L124" s="37">
        <f t="shared" si="13"/>
        <v>35.750330900000002</v>
      </c>
      <c r="M124" s="37">
        <f t="shared" si="14"/>
        <v>54.618879100000001</v>
      </c>
      <c r="N124" s="37"/>
      <c r="O124" s="102">
        <v>9.6307907999999998</v>
      </c>
      <c r="P124" s="59">
        <v>0</v>
      </c>
      <c r="Q124" s="37"/>
      <c r="R124" s="102">
        <v>29.989666</v>
      </c>
      <c r="S124" s="102">
        <v>5.7606649000000001</v>
      </c>
      <c r="T124" s="37"/>
      <c r="U124" s="102">
        <v>11.216945000000001</v>
      </c>
      <c r="V124" s="102">
        <v>10.985514</v>
      </c>
      <c r="W124" s="102">
        <v>11.124667000000001</v>
      </c>
      <c r="X124" s="102">
        <v>1.2037529</v>
      </c>
      <c r="Y124" s="102">
        <v>9.3105031999999994</v>
      </c>
      <c r="Z124" s="102">
        <v>10.777497</v>
      </c>
      <c r="AA124" s="60"/>
      <c r="AB124" s="89">
        <v>4073.702880859375</v>
      </c>
      <c r="AC124" s="89">
        <v>4059.60791015625</v>
      </c>
      <c r="AD124" s="89">
        <v>4051.2119140625</v>
      </c>
      <c r="AE124" s="39"/>
      <c r="AF124" s="63">
        <v>79.881783781186883</v>
      </c>
      <c r="AG124" s="39">
        <f t="shared" si="15"/>
        <v>3236.1803417090891</v>
      </c>
      <c r="AH124" s="39"/>
      <c r="AI124" s="34">
        <v>10</v>
      </c>
      <c r="AJ124" s="34"/>
    </row>
    <row r="125" spans="1:41" s="1" customFormat="1" x14ac:dyDescent="0.2">
      <c r="A125" s="32">
        <v>498</v>
      </c>
      <c r="B125" s="32" t="s">
        <v>116</v>
      </c>
      <c r="C125" s="33" t="s">
        <v>117</v>
      </c>
      <c r="D125" s="33" t="s">
        <v>107</v>
      </c>
      <c r="E125" s="33" t="s">
        <v>41</v>
      </c>
      <c r="F125" s="33" t="s">
        <v>118</v>
      </c>
      <c r="G125" s="41" t="s">
        <v>110</v>
      </c>
      <c r="H125" s="91">
        <v>3.5339051391929388E-3</v>
      </c>
      <c r="I125" s="97">
        <v>1.3206071213054589E-3</v>
      </c>
      <c r="J125" s="58"/>
      <c r="K125" s="37">
        <f t="shared" si="12"/>
        <v>30.088190000000001</v>
      </c>
      <c r="L125" s="37">
        <f t="shared" si="13"/>
        <v>12.768953</v>
      </c>
      <c r="M125" s="37">
        <f t="shared" si="14"/>
        <v>57.142856000000002</v>
      </c>
      <c r="N125" s="37"/>
      <c r="O125" s="102">
        <v>30.088190000000001</v>
      </c>
      <c r="P125" s="59">
        <v>0</v>
      </c>
      <c r="Q125" s="37"/>
      <c r="R125" s="102">
        <v>12.768953</v>
      </c>
      <c r="S125" s="102">
        <v>0</v>
      </c>
      <c r="T125" s="37"/>
      <c r="U125" s="102">
        <v>14.285714</v>
      </c>
      <c r="V125" s="102">
        <v>14.285714</v>
      </c>
      <c r="W125" s="102">
        <v>14.285714</v>
      </c>
      <c r="X125" s="102">
        <v>0</v>
      </c>
      <c r="Y125" s="102">
        <v>0</v>
      </c>
      <c r="Z125" s="102">
        <v>14.285714</v>
      </c>
      <c r="AA125" s="60"/>
      <c r="AB125" s="29">
        <v>4073.703</v>
      </c>
      <c r="AC125" s="89">
        <v>4059.60791015625</v>
      </c>
      <c r="AD125" s="89">
        <v>4051.2119140625</v>
      </c>
      <c r="AE125" s="39"/>
      <c r="AF125" s="63">
        <v>4.7806020139242174</v>
      </c>
      <c r="AG125" s="39">
        <f t="shared" si="15"/>
        <v>193.67231835200971</v>
      </c>
      <c r="AH125" s="39"/>
      <c r="AI125" s="34">
        <v>10</v>
      </c>
      <c r="AJ125" s="34"/>
    </row>
    <row r="126" spans="1:41" s="1" customFormat="1" x14ac:dyDescent="0.2">
      <c r="A126" s="32">
        <v>498</v>
      </c>
      <c r="B126" s="32" t="s">
        <v>116</v>
      </c>
      <c r="C126" s="33" t="s">
        <v>117</v>
      </c>
      <c r="D126" s="33" t="s">
        <v>107</v>
      </c>
      <c r="E126" s="33" t="s">
        <v>41</v>
      </c>
      <c r="F126" s="33" t="s">
        <v>118</v>
      </c>
      <c r="G126" s="41" t="s">
        <v>120</v>
      </c>
      <c r="H126" s="91">
        <v>3.5339051391929388E-3</v>
      </c>
      <c r="I126" s="97">
        <v>3.0894277650833904E-3</v>
      </c>
      <c r="J126" s="58"/>
      <c r="K126" s="37">
        <f t="shared" si="12"/>
        <v>0</v>
      </c>
      <c r="L126" s="37">
        <f t="shared" si="13"/>
        <v>47.543697000000002</v>
      </c>
      <c r="M126" s="37">
        <f t="shared" si="14"/>
        <v>52.456302999999998</v>
      </c>
      <c r="N126" s="37"/>
      <c r="O126" s="102">
        <v>0</v>
      </c>
      <c r="P126" s="59">
        <v>0</v>
      </c>
      <c r="Q126" s="37"/>
      <c r="R126" s="102">
        <v>47.543697000000002</v>
      </c>
      <c r="S126" s="102">
        <v>0</v>
      </c>
      <c r="T126" s="37"/>
      <c r="U126" s="102">
        <v>5.5865168000000001</v>
      </c>
      <c r="V126" s="102">
        <v>15.847899</v>
      </c>
      <c r="W126" s="102">
        <v>9.2910018000000001</v>
      </c>
      <c r="X126" s="102">
        <v>1.1397554000000001</v>
      </c>
      <c r="Y126" s="102">
        <v>10.083767</v>
      </c>
      <c r="Z126" s="102">
        <v>10.507363</v>
      </c>
      <c r="AA126" s="60"/>
      <c r="AB126" s="29">
        <v>4073.703</v>
      </c>
      <c r="AC126" s="89">
        <v>4059.60791015625</v>
      </c>
      <c r="AD126" s="89">
        <v>4051.2119140625</v>
      </c>
      <c r="AE126" s="39"/>
      <c r="AF126" s="63">
        <v>8.2317261958867807</v>
      </c>
      <c r="AG126" s="39">
        <f t="shared" si="15"/>
        <v>333.48467238076904</v>
      </c>
      <c r="AH126" s="39"/>
      <c r="AI126" s="34">
        <v>10</v>
      </c>
      <c r="AJ126" s="34"/>
    </row>
    <row r="127" spans="1:41" s="1" customFormat="1" x14ac:dyDescent="0.2">
      <c r="A127" s="32">
        <v>498</v>
      </c>
      <c r="B127" s="32" t="s">
        <v>116</v>
      </c>
      <c r="C127" s="33" t="s">
        <v>117</v>
      </c>
      <c r="D127" s="33" t="s">
        <v>107</v>
      </c>
      <c r="E127" s="33" t="s">
        <v>41</v>
      </c>
      <c r="F127" s="33" t="s">
        <v>118</v>
      </c>
      <c r="G127" s="41" t="s">
        <v>121</v>
      </c>
      <c r="H127" s="91">
        <v>3.5339051391929388E-3</v>
      </c>
      <c r="I127" s="97">
        <v>0.10264682172560678</v>
      </c>
      <c r="J127" s="58"/>
      <c r="K127" s="37">
        <f t="shared" si="12"/>
        <v>9.5215881000000007</v>
      </c>
      <c r="L127" s="37">
        <f t="shared" si="13"/>
        <v>60.168582000000001</v>
      </c>
      <c r="M127" s="37">
        <f t="shared" si="14"/>
        <v>30.309829300000001</v>
      </c>
      <c r="N127" s="37"/>
      <c r="O127" s="102">
        <v>9.5215881000000007</v>
      </c>
      <c r="P127" s="59">
        <v>0</v>
      </c>
      <c r="Q127" s="37"/>
      <c r="R127" s="102">
        <v>36.488402000000001</v>
      </c>
      <c r="S127" s="102">
        <v>23.68018</v>
      </c>
      <c r="T127" s="37"/>
      <c r="U127" s="102">
        <v>6.1069068</v>
      </c>
      <c r="V127" s="102">
        <v>10.765098</v>
      </c>
      <c r="W127" s="102">
        <v>3.3936920000000002</v>
      </c>
      <c r="X127" s="102">
        <v>0</v>
      </c>
      <c r="Y127" s="102">
        <v>7.3714060000000003</v>
      </c>
      <c r="Z127" s="102">
        <v>2.6727265</v>
      </c>
      <c r="AA127" s="60"/>
      <c r="AB127" s="29">
        <v>4073.703</v>
      </c>
      <c r="AC127" s="89">
        <v>4059.60791015625</v>
      </c>
      <c r="AD127" s="89">
        <v>4051.2119140625</v>
      </c>
      <c r="AE127" s="39"/>
      <c r="AF127" s="63">
        <v>0.8920369304345156</v>
      </c>
      <c r="AG127" s="39">
        <f t="shared" si="15"/>
        <v>36.138306403600509</v>
      </c>
      <c r="AH127" s="39"/>
      <c r="AI127" s="34">
        <v>10</v>
      </c>
      <c r="AJ127" s="34"/>
    </row>
    <row r="128" spans="1:41" s="1" customFormat="1" x14ac:dyDescent="0.2">
      <c r="A128" s="32">
        <v>498</v>
      </c>
      <c r="B128" s="32" t="s">
        <v>116</v>
      </c>
      <c r="C128" s="33" t="s">
        <v>117</v>
      </c>
      <c r="D128" s="33" t="s">
        <v>107</v>
      </c>
      <c r="E128" s="33" t="s">
        <v>41</v>
      </c>
      <c r="F128" s="33" t="s">
        <v>118</v>
      </c>
      <c r="G128" s="41" t="s">
        <v>122</v>
      </c>
      <c r="H128" s="91">
        <v>3.5339051391929401E-3</v>
      </c>
      <c r="I128" s="97">
        <v>8.1505735081630266E-4</v>
      </c>
      <c r="J128" s="58"/>
      <c r="K128" s="37">
        <f t="shared" si="12"/>
        <v>0</v>
      </c>
      <c r="L128" s="37">
        <f t="shared" si="13"/>
        <v>50</v>
      </c>
      <c r="M128" s="37">
        <f t="shared" si="14"/>
        <v>50.000000800000009</v>
      </c>
      <c r="N128" s="37"/>
      <c r="O128" s="102">
        <v>0</v>
      </c>
      <c r="P128" s="59">
        <v>0</v>
      </c>
      <c r="Q128" s="37"/>
      <c r="R128" s="102">
        <v>50</v>
      </c>
      <c r="S128" s="102">
        <v>0</v>
      </c>
      <c r="T128" s="37"/>
      <c r="U128" s="102">
        <v>0</v>
      </c>
      <c r="V128" s="102">
        <v>11.377530999999999</v>
      </c>
      <c r="W128" s="102">
        <v>16.666667</v>
      </c>
      <c r="X128" s="102">
        <v>0</v>
      </c>
      <c r="Y128" s="102">
        <v>5.2891358000000004</v>
      </c>
      <c r="Z128" s="102">
        <v>16.666667</v>
      </c>
      <c r="AA128" s="60"/>
      <c r="AB128" s="29">
        <v>4073.703</v>
      </c>
      <c r="AC128" s="89">
        <v>4059.60791015625</v>
      </c>
      <c r="AD128" s="89">
        <v>4051.2119140625</v>
      </c>
      <c r="AE128" s="39"/>
      <c r="AF128" s="63">
        <v>3.7622460614823923</v>
      </c>
      <c r="AG128" s="39">
        <f t="shared" si="15"/>
        <v>152.41656067912186</v>
      </c>
      <c r="AH128" s="39"/>
      <c r="AI128" s="34">
        <v>10</v>
      </c>
      <c r="AJ128" s="34"/>
    </row>
    <row r="129" spans="1:36" s="1" customFormat="1" x14ac:dyDescent="0.2">
      <c r="A129" s="32">
        <v>498</v>
      </c>
      <c r="B129" s="32" t="s">
        <v>116</v>
      </c>
      <c r="C129" s="33" t="s">
        <v>117</v>
      </c>
      <c r="D129" s="33" t="s">
        <v>107</v>
      </c>
      <c r="E129" s="33" t="s">
        <v>41</v>
      </c>
      <c r="F129" s="33" t="s">
        <v>118</v>
      </c>
      <c r="G129" s="41" t="s">
        <v>123</v>
      </c>
      <c r="H129" s="91">
        <v>3.5339051391929401E-3</v>
      </c>
      <c r="I129" s="97">
        <v>0</v>
      </c>
      <c r="J129" s="58"/>
      <c r="K129" s="37"/>
      <c r="L129" s="37"/>
      <c r="M129" s="37"/>
      <c r="N129" s="37"/>
      <c r="O129"/>
      <c r="P129" s="69"/>
      <c r="Q129" s="69"/>
      <c r="R129" s="69"/>
      <c r="S129" s="69"/>
      <c r="T129" s="69"/>
      <c r="U129" s="69"/>
      <c r="V129" s="69"/>
      <c r="W129" s="69"/>
      <c r="X129" s="69"/>
      <c r="Y129" s="69"/>
      <c r="Z129" s="69"/>
      <c r="AA129" s="60"/>
      <c r="AB129" s="29">
        <v>4073.703</v>
      </c>
      <c r="AC129" s="89">
        <v>4059.60791015625</v>
      </c>
      <c r="AD129" s="89">
        <v>4051.2119140625</v>
      </c>
      <c r="AE129" s="39"/>
      <c r="AF129" s="63">
        <v>2.4516050170849915</v>
      </c>
      <c r="AG129" s="39">
        <f t="shared" si="15"/>
        <v>99.319714537901163</v>
      </c>
      <c r="AH129" s="39"/>
      <c r="AI129" s="34">
        <v>10</v>
      </c>
      <c r="AJ129" s="34"/>
    </row>
    <row r="130" spans="1:36" s="1" customFormat="1" x14ac:dyDescent="0.2">
      <c r="A130" s="32">
        <v>496</v>
      </c>
      <c r="B130" s="32" t="s">
        <v>124</v>
      </c>
      <c r="C130" s="33" t="s">
        <v>125</v>
      </c>
      <c r="D130" s="33" t="s">
        <v>126</v>
      </c>
      <c r="E130" s="33" t="s">
        <v>41</v>
      </c>
      <c r="F130" s="33" t="s">
        <v>127</v>
      </c>
      <c r="G130" s="34" t="s">
        <v>128</v>
      </c>
      <c r="H130" s="91">
        <v>4.2342282831668854E-2</v>
      </c>
      <c r="I130" s="66">
        <v>3.5336742407983117E-2</v>
      </c>
      <c r="J130" s="58"/>
      <c r="K130" s="37">
        <f t="shared" ref="K130:K166" si="16">O130+P130</f>
        <v>23.3684358</v>
      </c>
      <c r="L130" s="37">
        <f t="shared" ref="L130:L161" si="17">R130+S130</f>
        <v>21.306471699999999</v>
      </c>
      <c r="M130" s="37">
        <f>U130+V130+W130+X130+Y130+Z130</f>
        <v>55.325091899999997</v>
      </c>
      <c r="N130" s="37"/>
      <c r="O130" s="59">
        <v>13.674860000000001</v>
      </c>
      <c r="P130" s="59">
        <v>9.6935757999999996</v>
      </c>
      <c r="Q130" s="37"/>
      <c r="R130" s="59">
        <v>17.874171</v>
      </c>
      <c r="S130" s="59">
        <v>3.4323006999999999</v>
      </c>
      <c r="T130" s="37"/>
      <c r="U130" s="59">
        <v>13.07916</v>
      </c>
      <c r="V130" s="59">
        <v>13.486416</v>
      </c>
      <c r="W130" s="59">
        <v>8.8225598000000005</v>
      </c>
      <c r="X130" s="59">
        <v>7.3621388999999997</v>
      </c>
      <c r="Y130" s="59">
        <v>11.161488</v>
      </c>
      <c r="Z130" s="59">
        <v>1.4133292</v>
      </c>
      <c r="AA130" s="60"/>
      <c r="AB130" s="89">
        <v>2869.10693359375</v>
      </c>
      <c r="AC130" s="89">
        <v>3027.39794921875</v>
      </c>
      <c r="AD130" s="89">
        <v>3075.64697265625</v>
      </c>
      <c r="AE130" s="29"/>
      <c r="AF130" s="78">
        <v>80.407123282534386</v>
      </c>
      <c r="AG130" s="39">
        <f t="shared" si="15"/>
        <v>2473.0392530392478</v>
      </c>
      <c r="AH130" s="39"/>
      <c r="AI130" s="34">
        <v>10</v>
      </c>
      <c r="AJ130" s="34"/>
    </row>
    <row r="131" spans="1:36" s="1" customFormat="1" x14ac:dyDescent="0.2">
      <c r="A131" s="32">
        <v>496</v>
      </c>
      <c r="B131" s="32" t="s">
        <v>124</v>
      </c>
      <c r="C131" s="33" t="s">
        <v>125</v>
      </c>
      <c r="D131" s="33" t="s">
        <v>126</v>
      </c>
      <c r="E131" s="33" t="s">
        <v>41</v>
      </c>
      <c r="F131" s="33" t="s">
        <v>127</v>
      </c>
      <c r="G131" s="34" t="s">
        <v>109</v>
      </c>
      <c r="H131" s="91">
        <v>4.2342282831668854E-2</v>
      </c>
      <c r="I131" s="66">
        <v>0.10837171512770956</v>
      </c>
      <c r="J131" s="58"/>
      <c r="K131" s="37">
        <f t="shared" si="16"/>
        <v>30.052371000000001</v>
      </c>
      <c r="L131" s="37">
        <f t="shared" si="17"/>
        <v>18.0429651</v>
      </c>
      <c r="M131" s="37">
        <f>U131+V131+W131+X131+Y131+Z131</f>
        <v>51.904663900000003</v>
      </c>
      <c r="N131" s="37"/>
      <c r="O131" s="59">
        <v>17.975577999999999</v>
      </c>
      <c r="P131" s="59">
        <v>12.076793</v>
      </c>
      <c r="Q131" s="37"/>
      <c r="R131" s="59">
        <v>11.982848000000001</v>
      </c>
      <c r="S131" s="59">
        <v>6.0601171000000003</v>
      </c>
      <c r="T131" s="37"/>
      <c r="U131" s="59">
        <v>12.19421</v>
      </c>
      <c r="V131" s="59">
        <v>12.330302</v>
      </c>
      <c r="W131" s="59">
        <v>5.7763387000000002</v>
      </c>
      <c r="X131" s="59">
        <v>7.9361987000000003</v>
      </c>
      <c r="Y131" s="59">
        <v>12.280157000000001</v>
      </c>
      <c r="Z131" s="59">
        <v>1.3874575</v>
      </c>
      <c r="AA131" s="60"/>
      <c r="AB131" s="29">
        <v>2869.107</v>
      </c>
      <c r="AC131" s="89">
        <v>3027.39794921875</v>
      </c>
      <c r="AD131" s="89">
        <v>3075.64697265625</v>
      </c>
      <c r="AE131" s="29"/>
      <c r="AF131" s="78">
        <v>3.9621850220900958</v>
      </c>
      <c r="AG131" s="39">
        <f t="shared" si="15"/>
        <v>121.8628236829534</v>
      </c>
      <c r="AH131" s="39"/>
      <c r="AI131" s="34">
        <v>10</v>
      </c>
      <c r="AJ131" s="34"/>
    </row>
    <row r="132" spans="1:36" s="1" customFormat="1" x14ac:dyDescent="0.2">
      <c r="A132" s="32">
        <v>496</v>
      </c>
      <c r="B132" s="32" t="s">
        <v>124</v>
      </c>
      <c r="C132" s="33" t="s">
        <v>125</v>
      </c>
      <c r="D132" s="33" t="s">
        <v>126</v>
      </c>
      <c r="E132" s="33" t="s">
        <v>41</v>
      </c>
      <c r="F132" s="33" t="s">
        <v>127</v>
      </c>
      <c r="G132" s="34" t="s">
        <v>64</v>
      </c>
      <c r="H132" s="91">
        <v>4.2342282831668854E-2</v>
      </c>
      <c r="I132" s="66">
        <v>5.9974727898437552E-2</v>
      </c>
      <c r="J132" s="58"/>
      <c r="K132" s="37">
        <f t="shared" si="16"/>
        <v>23.4335661</v>
      </c>
      <c r="L132" s="37">
        <f t="shared" si="17"/>
        <v>20.856076399999999</v>
      </c>
      <c r="M132" s="37">
        <f>U132+V132+W132+X132+Y132+Z132</f>
        <v>55.710357500000001</v>
      </c>
      <c r="N132" s="37"/>
      <c r="O132" s="59">
        <v>15.793155</v>
      </c>
      <c r="P132" s="59">
        <v>7.6404110999999997</v>
      </c>
      <c r="Q132" s="37"/>
      <c r="R132" s="59">
        <v>16.860984999999999</v>
      </c>
      <c r="S132" s="59">
        <v>3.9950914000000002</v>
      </c>
      <c r="T132" s="37"/>
      <c r="U132" s="59">
        <v>12.671823</v>
      </c>
      <c r="V132" s="59">
        <v>12.936406</v>
      </c>
      <c r="W132" s="59">
        <v>9.0170911999999994</v>
      </c>
      <c r="X132" s="59">
        <v>8.1057298000000007</v>
      </c>
      <c r="Y132" s="59">
        <v>11.407714</v>
      </c>
      <c r="Z132" s="59">
        <v>1.5715935000000001</v>
      </c>
      <c r="AA132" s="60"/>
      <c r="AB132" s="29">
        <v>2869.107</v>
      </c>
      <c r="AC132" s="89">
        <v>3027.39794921875</v>
      </c>
      <c r="AD132" s="89">
        <v>3075.64697265625</v>
      </c>
      <c r="AE132" s="29"/>
      <c r="AF132" s="78">
        <v>15.630691695377235</v>
      </c>
      <c r="AG132" s="39">
        <f t="shared" si="15"/>
        <v>480.74489593410181</v>
      </c>
      <c r="AH132" s="39"/>
      <c r="AI132" s="34">
        <v>10</v>
      </c>
      <c r="AJ132" s="34"/>
    </row>
    <row r="133" spans="1:36" s="1" customFormat="1" x14ac:dyDescent="0.2">
      <c r="A133" s="32">
        <v>496</v>
      </c>
      <c r="B133" s="32" t="s">
        <v>124</v>
      </c>
      <c r="C133" s="33" t="s">
        <v>125</v>
      </c>
      <c r="D133" s="33" t="s">
        <v>126</v>
      </c>
      <c r="E133" s="33" t="s">
        <v>41</v>
      </c>
      <c r="F133" s="33" t="s">
        <v>127</v>
      </c>
      <c r="G133" s="34" t="s">
        <v>272</v>
      </c>
      <c r="H133" s="91">
        <v>4.2342282831668854E-2</v>
      </c>
      <c r="I133" s="66">
        <v>0.15813299673759748</v>
      </c>
      <c r="J133" s="58"/>
      <c r="K133" s="37">
        <f t="shared" si="16"/>
        <v>17.543008</v>
      </c>
      <c r="L133" s="37">
        <f t="shared" si="17"/>
        <v>28.409858</v>
      </c>
      <c r="M133" s="37">
        <f>U133+V133+W133+X133+Y133+Z133</f>
        <v>54.047134100000008</v>
      </c>
      <c r="N133" s="37"/>
      <c r="O133" s="59">
        <v>9.4141267000000006</v>
      </c>
      <c r="P133" s="59">
        <v>8.1288812999999998</v>
      </c>
      <c r="Q133" s="37"/>
      <c r="R133" s="59">
        <v>28.409858</v>
      </c>
      <c r="S133" s="59">
        <v>0</v>
      </c>
      <c r="T133" s="37"/>
      <c r="U133" s="59">
        <v>10.621437999999999</v>
      </c>
      <c r="V133" s="59">
        <v>12.140415000000001</v>
      </c>
      <c r="W133" s="59">
        <v>8.7216427000000003</v>
      </c>
      <c r="X133" s="59">
        <v>7.4392649000000004</v>
      </c>
      <c r="Y133" s="59">
        <v>11.516964</v>
      </c>
      <c r="Z133" s="59">
        <v>3.6074095000000002</v>
      </c>
      <c r="AA133" s="60"/>
      <c r="AB133" s="29">
        <v>2869.107</v>
      </c>
      <c r="AC133" s="89">
        <v>3027.39794921875</v>
      </c>
      <c r="AD133" s="89">
        <v>3075.64697265625</v>
      </c>
      <c r="AE133" s="29"/>
      <c r="AF133" s="63">
        <v>0.22461715256986131</v>
      </c>
      <c r="AG133" s="39">
        <f t="shared" si="15"/>
        <v>6.9084306530816093</v>
      </c>
      <c r="AH133" s="39"/>
      <c r="AI133" s="39">
        <v>10</v>
      </c>
      <c r="AJ133" s="34"/>
    </row>
    <row r="134" spans="1:36" s="1" customFormat="1" x14ac:dyDescent="0.2">
      <c r="A134" s="32">
        <v>566</v>
      </c>
      <c r="B134" s="32" t="s">
        <v>129</v>
      </c>
      <c r="C134" s="33" t="s">
        <v>130</v>
      </c>
      <c r="D134" s="33" t="s">
        <v>46</v>
      </c>
      <c r="E134" s="33" t="s">
        <v>41</v>
      </c>
      <c r="F134" s="33" t="s">
        <v>131</v>
      </c>
      <c r="G134" s="42" t="s">
        <v>132</v>
      </c>
      <c r="H134" s="91">
        <v>0.29115793108940125</v>
      </c>
      <c r="I134" s="66">
        <v>0.44310982656145137</v>
      </c>
      <c r="J134" s="58"/>
      <c r="K134" s="37">
        <f t="shared" si="16"/>
        <v>27.028962700000001</v>
      </c>
      <c r="L134" s="37">
        <f t="shared" si="17"/>
        <v>34.61289</v>
      </c>
      <c r="M134" s="37">
        <f>SUM(U134:Z134)</f>
        <v>38.358146399999995</v>
      </c>
      <c r="N134" s="37"/>
      <c r="O134" s="59">
        <v>20.089846999999999</v>
      </c>
      <c r="P134" s="59">
        <v>6.9391157000000003</v>
      </c>
      <c r="Q134" s="37"/>
      <c r="R134" s="59">
        <v>15.735614999999999</v>
      </c>
      <c r="S134" s="59">
        <v>18.877275000000001</v>
      </c>
      <c r="T134" s="37"/>
      <c r="U134" s="59">
        <v>9.1907765000000001</v>
      </c>
      <c r="V134" s="68">
        <v>6.6918736000000001</v>
      </c>
      <c r="W134" s="59">
        <v>5.4516475</v>
      </c>
      <c r="X134" s="59">
        <v>6.7095937000000001</v>
      </c>
      <c r="Y134" s="59">
        <v>7.2607917999999998</v>
      </c>
      <c r="Z134" s="59">
        <v>3.0534633000000002</v>
      </c>
      <c r="AA134" s="60"/>
      <c r="AB134" s="89">
        <v>190886.3125</v>
      </c>
      <c r="AC134" s="89">
        <v>185989.640625</v>
      </c>
      <c r="AD134" s="89">
        <v>190886.3125</v>
      </c>
      <c r="AE134" s="39"/>
      <c r="AF134" s="60">
        <v>49.534243899274088</v>
      </c>
      <c r="AG134" s="39">
        <f t="shared" si="15"/>
        <v>94554.091604080517</v>
      </c>
      <c r="AH134" s="39"/>
      <c r="AI134" s="40">
        <v>10</v>
      </c>
      <c r="AJ134" s="34"/>
    </row>
    <row r="135" spans="1:36" s="1" customFormat="1" x14ac:dyDescent="0.2">
      <c r="A135" s="32">
        <v>566</v>
      </c>
      <c r="B135" s="32" t="s">
        <v>129</v>
      </c>
      <c r="C135" s="33" t="s">
        <v>130</v>
      </c>
      <c r="D135" s="33" t="s">
        <v>46</v>
      </c>
      <c r="E135" s="33" t="s">
        <v>41</v>
      </c>
      <c r="F135" s="33" t="s">
        <v>131</v>
      </c>
      <c r="G135" s="42" t="s">
        <v>133</v>
      </c>
      <c r="H135" s="91">
        <v>0.29115793108940125</v>
      </c>
      <c r="I135" s="66">
        <v>6.0024160560284701E-2</v>
      </c>
      <c r="J135" s="58"/>
      <c r="K135" s="37">
        <f t="shared" si="16"/>
        <v>28.189398100000002</v>
      </c>
      <c r="L135" s="37">
        <f t="shared" si="17"/>
        <v>18.884571700000002</v>
      </c>
      <c r="M135" s="37">
        <f>SUM(U135:Z135)</f>
        <v>52.926030099999991</v>
      </c>
      <c r="N135" s="37"/>
      <c r="O135" s="59">
        <v>21.269203000000001</v>
      </c>
      <c r="P135" s="59">
        <v>6.9201950999999999</v>
      </c>
      <c r="Q135" s="37"/>
      <c r="R135" s="59">
        <v>10.582318000000001</v>
      </c>
      <c r="S135" s="59">
        <v>8.3022536999999996</v>
      </c>
      <c r="T135" s="37"/>
      <c r="U135" s="59">
        <v>12.367979999999999</v>
      </c>
      <c r="V135" s="68">
        <v>11.164558</v>
      </c>
      <c r="W135" s="59">
        <v>7.5794987000000003</v>
      </c>
      <c r="X135" s="59">
        <v>9.4567966000000006</v>
      </c>
      <c r="Y135" s="59">
        <v>6.9344609000000004</v>
      </c>
      <c r="Z135" s="59">
        <v>5.4227359000000002</v>
      </c>
      <c r="AA135" s="60"/>
      <c r="AB135" s="29">
        <v>190886.31099999999</v>
      </c>
      <c r="AC135" s="89">
        <v>185989.640625</v>
      </c>
      <c r="AD135" s="89">
        <v>190886.3125</v>
      </c>
      <c r="AE135" s="39"/>
      <c r="AF135" s="60">
        <v>9.9348929845164022</v>
      </c>
      <c r="AG135" s="39">
        <f t="shared" si="15"/>
        <v>18964.350868964557</v>
      </c>
      <c r="AH135" s="39"/>
      <c r="AI135" s="40">
        <v>10</v>
      </c>
      <c r="AJ135" s="34"/>
    </row>
    <row r="136" spans="1:36" s="1" customFormat="1" x14ac:dyDescent="0.2">
      <c r="A136" s="32">
        <v>566</v>
      </c>
      <c r="B136" s="32" t="s">
        <v>129</v>
      </c>
      <c r="C136" s="33" t="s">
        <v>130</v>
      </c>
      <c r="D136" s="33" t="s">
        <v>46</v>
      </c>
      <c r="E136" s="33" t="s">
        <v>41</v>
      </c>
      <c r="F136" s="33" t="s">
        <v>131</v>
      </c>
      <c r="G136" s="42" t="s">
        <v>134</v>
      </c>
      <c r="H136" s="91">
        <v>0.29115793108940125</v>
      </c>
      <c r="I136" s="66">
        <v>5.0131191178522348E-2</v>
      </c>
      <c r="J136" s="58"/>
      <c r="K136" s="37">
        <f t="shared" si="16"/>
        <v>27.886929100000003</v>
      </c>
      <c r="L136" s="37">
        <f t="shared" si="17"/>
        <v>22.409405400000001</v>
      </c>
      <c r="M136" s="37">
        <f>SUM(U136:Z136)</f>
        <v>49.703664799999999</v>
      </c>
      <c r="N136" s="37"/>
      <c r="O136" s="59">
        <v>20.397279000000001</v>
      </c>
      <c r="P136" s="59">
        <v>7.4896501000000004</v>
      </c>
      <c r="Q136" s="37"/>
      <c r="R136" s="59">
        <v>15.255513000000001</v>
      </c>
      <c r="S136" s="59">
        <v>7.1538924000000002</v>
      </c>
      <c r="T136" s="37"/>
      <c r="U136" s="59">
        <v>11.027137</v>
      </c>
      <c r="V136" s="68">
        <v>12.306371</v>
      </c>
      <c r="W136" s="59">
        <v>6.4028786000000002</v>
      </c>
      <c r="X136" s="59">
        <v>8.1324281999999997</v>
      </c>
      <c r="Y136" s="59">
        <v>6.5161673000000002</v>
      </c>
      <c r="Z136" s="59">
        <v>5.3186827000000001</v>
      </c>
      <c r="AA136" s="60"/>
      <c r="AB136" s="29">
        <v>190886.31099999999</v>
      </c>
      <c r="AC136" s="89">
        <v>185989.640625</v>
      </c>
      <c r="AD136" s="89">
        <v>190886.3125</v>
      </c>
      <c r="AE136" s="39"/>
      <c r="AF136" s="60">
        <v>11.710732746478984</v>
      </c>
      <c r="AG136" s="39">
        <f t="shared" si="15"/>
        <v>22354.185906483708</v>
      </c>
      <c r="AH136" s="39"/>
      <c r="AI136" s="40">
        <v>10</v>
      </c>
      <c r="AJ136" s="34"/>
    </row>
    <row r="137" spans="1:36" s="1" customFormat="1" x14ac:dyDescent="0.2">
      <c r="A137" s="32">
        <v>566</v>
      </c>
      <c r="B137" s="32" t="s">
        <v>129</v>
      </c>
      <c r="C137" s="33" t="s">
        <v>130</v>
      </c>
      <c r="D137" s="33" t="s">
        <v>46</v>
      </c>
      <c r="E137" s="33" t="s">
        <v>41</v>
      </c>
      <c r="F137" s="33" t="s">
        <v>131</v>
      </c>
      <c r="G137" s="42" t="s">
        <v>64</v>
      </c>
      <c r="H137" s="91">
        <v>0.29115793108940125</v>
      </c>
      <c r="I137" s="66">
        <v>0.21732681291123193</v>
      </c>
      <c r="J137" s="58"/>
      <c r="K137" s="37">
        <f t="shared" si="16"/>
        <v>26.702422800000001</v>
      </c>
      <c r="L137" s="37">
        <f t="shared" si="17"/>
        <v>26.164051000000001</v>
      </c>
      <c r="M137" s="37">
        <f>SUM(U137:Z137)</f>
        <v>47.133525599999999</v>
      </c>
      <c r="N137" s="37"/>
      <c r="O137" s="59">
        <v>20.647624</v>
      </c>
      <c r="P137" s="59">
        <v>6.0547988000000004</v>
      </c>
      <c r="Q137" s="37"/>
      <c r="R137" s="59">
        <v>10.843062</v>
      </c>
      <c r="S137" s="59">
        <v>15.320989000000001</v>
      </c>
      <c r="T137" s="37"/>
      <c r="U137" s="59">
        <v>10.710165999999999</v>
      </c>
      <c r="V137" s="68">
        <v>9.0638976000000007</v>
      </c>
      <c r="W137" s="59">
        <v>7.2086978000000004</v>
      </c>
      <c r="X137" s="59">
        <v>8.4054052000000006</v>
      </c>
      <c r="Y137" s="59">
        <v>7.8651628000000002</v>
      </c>
      <c r="Z137" s="59">
        <v>3.8801961999999999</v>
      </c>
      <c r="AA137" s="60"/>
      <c r="AB137" s="29">
        <v>190886.31099999999</v>
      </c>
      <c r="AC137" s="89">
        <v>185989.640625</v>
      </c>
      <c r="AD137" s="89">
        <v>190886.3125</v>
      </c>
      <c r="AE137" s="39"/>
      <c r="AF137" s="60">
        <v>28.820130369728492</v>
      </c>
      <c r="AG137" s="39">
        <f t="shared" si="15"/>
        <v>55013.684120467333</v>
      </c>
      <c r="AH137" s="39"/>
      <c r="AI137" s="40">
        <v>10</v>
      </c>
      <c r="AJ137" s="34"/>
    </row>
    <row r="138" spans="1:36" s="1" customFormat="1" x14ac:dyDescent="0.2">
      <c r="A138" s="32">
        <v>807</v>
      </c>
      <c r="B138" s="32" t="s">
        <v>112</v>
      </c>
      <c r="C138" s="33" t="s">
        <v>316</v>
      </c>
      <c r="D138" s="33" t="s">
        <v>107</v>
      </c>
      <c r="E138" s="33" t="s">
        <v>41</v>
      </c>
      <c r="F138" s="33" t="s">
        <v>113</v>
      </c>
      <c r="G138" s="41" t="s">
        <v>114</v>
      </c>
      <c r="H138" s="91">
        <v>9.5581319183111191E-3</v>
      </c>
      <c r="I138" s="62">
        <v>4.5911137342594041E-3</v>
      </c>
      <c r="J138" s="58"/>
      <c r="K138" s="37">
        <f t="shared" si="16"/>
        <v>63.684240000000003</v>
      </c>
      <c r="L138" s="37">
        <f t="shared" si="17"/>
        <v>16.687126500000002</v>
      </c>
      <c r="M138" s="37">
        <f t="shared" ref="M138:M166" si="18">U138+V138+W138+X138+Y138+Z138</f>
        <v>19.628633340000004</v>
      </c>
      <c r="N138" s="37"/>
      <c r="O138" s="59">
        <v>63.684240000000003</v>
      </c>
      <c r="P138" s="59"/>
      <c r="Q138" s="37"/>
      <c r="R138" s="59">
        <v>15.685420000000001</v>
      </c>
      <c r="S138" s="59">
        <v>1.0017065000000001</v>
      </c>
      <c r="T138" s="37"/>
      <c r="U138" s="68">
        <v>7.4157485999999997</v>
      </c>
      <c r="V138" s="59">
        <v>5.3193872000000004</v>
      </c>
      <c r="W138" s="59">
        <v>0.96742644</v>
      </c>
      <c r="X138" s="59">
        <v>0</v>
      </c>
      <c r="Y138" s="59">
        <v>4.5704691000000004</v>
      </c>
      <c r="Z138" s="59">
        <v>1.355602</v>
      </c>
      <c r="AA138" s="60"/>
      <c r="AB138" s="89">
        <v>2072.383056640625</v>
      </c>
      <c r="AC138" s="89">
        <v>2081.2060546875</v>
      </c>
      <c r="AD138" s="89">
        <v>2083.159912109375</v>
      </c>
      <c r="AE138" s="39"/>
      <c r="AF138" s="78">
        <v>65.012975788951692</v>
      </c>
      <c r="AG138" s="39">
        <f t="shared" ref="AG138:AG169" si="19">AD138*(AF138/100)</f>
        <v>1354.3242493048153</v>
      </c>
      <c r="AH138" s="39"/>
      <c r="AI138" s="34">
        <v>9</v>
      </c>
      <c r="AJ138" s="34" t="s">
        <v>21</v>
      </c>
    </row>
    <row r="139" spans="1:36" s="1" customFormat="1" x14ac:dyDescent="0.2">
      <c r="A139" s="32">
        <v>807</v>
      </c>
      <c r="B139" s="32" t="s">
        <v>112</v>
      </c>
      <c r="C139" s="33" t="s">
        <v>316</v>
      </c>
      <c r="D139" s="33" t="s">
        <v>107</v>
      </c>
      <c r="E139" s="33" t="s">
        <v>41</v>
      </c>
      <c r="F139" s="33" t="s">
        <v>113</v>
      </c>
      <c r="G139" s="41" t="s">
        <v>115</v>
      </c>
      <c r="H139" s="91">
        <v>9.5581319183111191E-3</v>
      </c>
      <c r="I139" s="62">
        <v>1.6597223934116084E-2</v>
      </c>
      <c r="J139" s="58"/>
      <c r="K139" s="37">
        <f t="shared" si="16"/>
        <v>64.742073000000005</v>
      </c>
      <c r="L139" s="37">
        <f t="shared" si="17"/>
        <v>13.874102969999999</v>
      </c>
      <c r="M139" s="37">
        <f t="shared" si="18"/>
        <v>21.383823900000003</v>
      </c>
      <c r="N139" s="37"/>
      <c r="O139" s="59">
        <v>64.742073000000005</v>
      </c>
      <c r="P139" s="59"/>
      <c r="Q139" s="37"/>
      <c r="R139" s="59">
        <v>0.38923396999999998</v>
      </c>
      <c r="S139" s="59">
        <v>13.484869</v>
      </c>
      <c r="T139" s="37"/>
      <c r="U139" s="68">
        <v>10.79701</v>
      </c>
      <c r="V139" s="59">
        <v>5.1031611000000003</v>
      </c>
      <c r="W139" s="59">
        <v>0</v>
      </c>
      <c r="X139" s="59">
        <v>4.1309600000000002E-2</v>
      </c>
      <c r="Y139" s="59">
        <v>5.4010335999999999</v>
      </c>
      <c r="Z139" s="59">
        <v>4.1309600000000002E-2</v>
      </c>
      <c r="AA139" s="60"/>
      <c r="AB139" s="29">
        <v>2072.3829999999998</v>
      </c>
      <c r="AC139" s="89">
        <v>2081.2060546875</v>
      </c>
      <c r="AD139" s="89">
        <v>2083.159912109375</v>
      </c>
      <c r="AE139" s="39"/>
      <c r="AF139" s="78">
        <v>26.997062488611341</v>
      </c>
      <c r="AG139" s="39">
        <f t="shared" si="19"/>
        <v>562.39198320986907</v>
      </c>
      <c r="AH139" s="39"/>
      <c r="AI139" s="34">
        <v>9</v>
      </c>
      <c r="AJ139" s="34" t="s">
        <v>21</v>
      </c>
    </row>
    <row r="140" spans="1:36" s="1" customFormat="1" x14ac:dyDescent="0.2">
      <c r="A140" s="32">
        <v>807</v>
      </c>
      <c r="B140" s="32" t="s">
        <v>112</v>
      </c>
      <c r="C140" s="33" t="s">
        <v>316</v>
      </c>
      <c r="D140" s="33" t="s">
        <v>107</v>
      </c>
      <c r="E140" s="33" t="s">
        <v>41</v>
      </c>
      <c r="F140" s="33" t="s">
        <v>113</v>
      </c>
      <c r="G140" s="41" t="s">
        <v>64</v>
      </c>
      <c r="H140" s="91">
        <v>9.5581319183111191E-3</v>
      </c>
      <c r="I140" s="62">
        <v>2.6240694156527262E-2</v>
      </c>
      <c r="J140" s="58"/>
      <c r="K140" s="37">
        <f t="shared" si="16"/>
        <v>55.992195000000002</v>
      </c>
      <c r="L140" s="37">
        <f t="shared" si="17"/>
        <v>24.076903000000001</v>
      </c>
      <c r="M140" s="37">
        <f t="shared" si="18"/>
        <v>19.930901579999997</v>
      </c>
      <c r="N140" s="37"/>
      <c r="O140" s="59">
        <v>55.992195000000002</v>
      </c>
      <c r="P140" s="59"/>
      <c r="Q140" s="37"/>
      <c r="R140" s="59">
        <v>13.811724</v>
      </c>
      <c r="S140" s="59">
        <v>10.265179</v>
      </c>
      <c r="T140" s="37"/>
      <c r="U140" s="68">
        <v>9.1386243999999994</v>
      </c>
      <c r="V140" s="59">
        <v>3.6393000999999998</v>
      </c>
      <c r="W140" s="59">
        <v>0.52028350999999995</v>
      </c>
      <c r="X140" s="59">
        <v>0.92596047000000004</v>
      </c>
      <c r="Y140" s="59">
        <v>3.5389708999999998</v>
      </c>
      <c r="Z140" s="59">
        <v>2.1677621999999999</v>
      </c>
      <c r="AA140" s="60"/>
      <c r="AB140" s="29">
        <v>2072.3829999999998</v>
      </c>
      <c r="AC140" s="89">
        <v>2081.2060546875</v>
      </c>
      <c r="AD140" s="89">
        <v>2083.159912109375</v>
      </c>
      <c r="AE140" s="39"/>
      <c r="AF140" s="78">
        <v>7.9899617224324908</v>
      </c>
      <c r="AG140" s="39">
        <f t="shared" si="19"/>
        <v>166.4436795945974</v>
      </c>
      <c r="AH140" s="39"/>
      <c r="AI140" s="34">
        <v>9</v>
      </c>
      <c r="AJ140" s="34" t="s">
        <v>21</v>
      </c>
    </row>
    <row r="141" spans="1:36" s="1" customFormat="1" x14ac:dyDescent="0.2">
      <c r="A141" s="100">
        <v>600</v>
      </c>
      <c r="B141" s="100" t="s">
        <v>301</v>
      </c>
      <c r="C141" s="98" t="s">
        <v>300</v>
      </c>
      <c r="D141" s="98" t="s">
        <v>42</v>
      </c>
      <c r="E141" s="98" t="s">
        <v>41</v>
      </c>
      <c r="F141" s="57">
        <v>2016</v>
      </c>
      <c r="G141" s="96" t="s">
        <v>302</v>
      </c>
      <c r="H141" s="91">
        <v>1.8848581239581108E-2</v>
      </c>
      <c r="I141" s="97">
        <v>0.2977397751455389</v>
      </c>
      <c r="K141" s="59">
        <f t="shared" si="16"/>
        <v>13.9442111</v>
      </c>
      <c r="L141" s="59">
        <f t="shared" si="17"/>
        <v>34.759349</v>
      </c>
      <c r="M141" s="59">
        <f t="shared" si="18"/>
        <v>51.29643939999999</v>
      </c>
      <c r="O141" s="102">
        <v>11.257274000000001</v>
      </c>
      <c r="P141" s="102">
        <v>2.6869371000000002</v>
      </c>
      <c r="Q141" s="59"/>
      <c r="R141" s="102">
        <v>22.459381</v>
      </c>
      <c r="S141" s="102">
        <v>12.299968</v>
      </c>
      <c r="T141" s="59"/>
      <c r="U141" s="102">
        <v>10.506197</v>
      </c>
      <c r="V141" s="102">
        <v>9.7708093999999992</v>
      </c>
      <c r="W141" s="102">
        <v>8.0966429000000009</v>
      </c>
      <c r="X141" s="102">
        <v>6.2287547999999999</v>
      </c>
      <c r="Y141" s="102">
        <v>9.9747558999999999</v>
      </c>
      <c r="Z141" s="102">
        <v>6.7192793999999996</v>
      </c>
      <c r="AB141" s="89">
        <v>6725.30810546875</v>
      </c>
      <c r="AC141" s="89">
        <v>6725.30810546875</v>
      </c>
      <c r="AD141" s="89">
        <v>6811.296875</v>
      </c>
      <c r="AF141" s="70">
        <v>1.7829662182412318</v>
      </c>
      <c r="AG141" s="39">
        <f t="shared" si="19"/>
        <v>121.44312230537069</v>
      </c>
      <c r="AI141" s="5">
        <v>10</v>
      </c>
    </row>
    <row r="142" spans="1:36" s="1" customFormat="1" x14ac:dyDescent="0.2">
      <c r="A142" s="100">
        <v>600</v>
      </c>
      <c r="B142" s="100" t="s">
        <v>301</v>
      </c>
      <c r="C142" s="98" t="s">
        <v>300</v>
      </c>
      <c r="D142" s="98" t="s">
        <v>42</v>
      </c>
      <c r="E142" s="98" t="s">
        <v>41</v>
      </c>
      <c r="F142" s="57">
        <v>2016</v>
      </c>
      <c r="G142" s="96" t="s">
        <v>303</v>
      </c>
      <c r="H142" s="91">
        <v>1.8848581239581108E-2</v>
      </c>
      <c r="I142" s="97">
        <v>2.7429806789425488E-2</v>
      </c>
      <c r="K142" s="59">
        <f t="shared" si="16"/>
        <v>13.2681524</v>
      </c>
      <c r="L142" s="59">
        <f t="shared" si="17"/>
        <v>40.596582999999995</v>
      </c>
      <c r="M142" s="59">
        <f t="shared" si="18"/>
        <v>46.135263799999997</v>
      </c>
      <c r="O142" s="102">
        <v>10.380936999999999</v>
      </c>
      <c r="P142" s="102">
        <v>2.8872154000000001</v>
      </c>
      <c r="Q142" s="59"/>
      <c r="R142" s="102">
        <v>27.685680999999999</v>
      </c>
      <c r="S142" s="102">
        <v>12.910902</v>
      </c>
      <c r="T142" s="59"/>
      <c r="U142" s="102">
        <v>13.162903</v>
      </c>
      <c r="V142" s="102">
        <v>11.643523999999999</v>
      </c>
      <c r="W142" s="102">
        <v>4.7918835</v>
      </c>
      <c r="X142" s="102">
        <v>1.6242439</v>
      </c>
      <c r="Y142" s="102">
        <v>11.365387</v>
      </c>
      <c r="Z142" s="102">
        <v>3.5473224000000001</v>
      </c>
      <c r="AB142" s="89">
        <v>6725.30810546875</v>
      </c>
      <c r="AC142" s="89">
        <v>6725.30810546875</v>
      </c>
      <c r="AD142" s="89">
        <v>6811.296875</v>
      </c>
      <c r="AF142" s="70">
        <v>42.310609955911445</v>
      </c>
      <c r="AG142" s="39">
        <f t="shared" si="19"/>
        <v>2881.9012537204349</v>
      </c>
      <c r="AI142" s="5">
        <v>10</v>
      </c>
    </row>
    <row r="143" spans="1:36" s="1" customFormat="1" x14ac:dyDescent="0.2">
      <c r="A143" s="100">
        <v>600</v>
      </c>
      <c r="B143" s="100" t="s">
        <v>301</v>
      </c>
      <c r="C143" s="98" t="s">
        <v>300</v>
      </c>
      <c r="D143" s="98" t="s">
        <v>42</v>
      </c>
      <c r="E143" s="98" t="s">
        <v>41</v>
      </c>
      <c r="F143" s="57">
        <v>2016</v>
      </c>
      <c r="G143" s="96" t="s">
        <v>304</v>
      </c>
      <c r="H143" s="91">
        <v>1.8848581239581108E-2</v>
      </c>
      <c r="I143" s="97">
        <v>3.9242115912814365E-3</v>
      </c>
      <c r="K143" s="59">
        <f t="shared" si="16"/>
        <v>22.592173719999998</v>
      </c>
      <c r="L143" s="59">
        <f t="shared" si="17"/>
        <v>32.944108</v>
      </c>
      <c r="M143" s="59">
        <f t="shared" si="18"/>
        <v>44.463718300000004</v>
      </c>
      <c r="O143" s="102">
        <v>21.993148999999999</v>
      </c>
      <c r="P143" s="102">
        <v>0.59902471999999996</v>
      </c>
      <c r="Q143" s="59"/>
      <c r="R143" s="102">
        <v>20.622525</v>
      </c>
      <c r="S143" s="102">
        <v>12.321583</v>
      </c>
      <c r="T143" s="59"/>
      <c r="U143" s="102">
        <v>14.013795999999999</v>
      </c>
      <c r="V143" s="102">
        <v>11.881631</v>
      </c>
      <c r="W143" s="102">
        <v>1.6951402</v>
      </c>
      <c r="X143" s="102">
        <v>1.0532166000000001</v>
      </c>
      <c r="Y143" s="102">
        <v>11.161521</v>
      </c>
      <c r="Z143" s="102">
        <v>4.6584135</v>
      </c>
      <c r="AB143" s="89">
        <v>6725.30810546875</v>
      </c>
      <c r="AC143" s="89">
        <v>6725.30810546875</v>
      </c>
      <c r="AD143" s="89">
        <v>6811.296875</v>
      </c>
      <c r="AF143" s="70">
        <v>33.563063300728999</v>
      </c>
      <c r="AG143" s="39">
        <f t="shared" si="19"/>
        <v>2286.0798817568261</v>
      </c>
      <c r="AI143" s="5">
        <v>10</v>
      </c>
    </row>
    <row r="144" spans="1:36" s="1" customFormat="1" x14ac:dyDescent="0.2">
      <c r="A144" s="100">
        <v>600</v>
      </c>
      <c r="B144" s="100" t="s">
        <v>301</v>
      </c>
      <c r="C144" s="98" t="s">
        <v>300</v>
      </c>
      <c r="D144" s="98" t="s">
        <v>42</v>
      </c>
      <c r="E144" s="98" t="s">
        <v>41</v>
      </c>
      <c r="F144" s="57">
        <v>2016</v>
      </c>
      <c r="G144" s="96" t="s">
        <v>305</v>
      </c>
      <c r="H144" s="91">
        <v>1.8848581239581108E-2</v>
      </c>
      <c r="I144" s="97">
        <v>1.8769228955639349E-3</v>
      </c>
      <c r="K144" s="59">
        <f t="shared" si="16"/>
        <v>15.870104</v>
      </c>
      <c r="L144" s="59">
        <f t="shared" si="17"/>
        <v>40.604385999999998</v>
      </c>
      <c r="M144" s="59">
        <f t="shared" si="18"/>
        <v>43.525508899999998</v>
      </c>
      <c r="O144" s="102">
        <v>15.870104</v>
      </c>
      <c r="P144" s="102">
        <v>0</v>
      </c>
      <c r="Q144" s="59"/>
      <c r="R144" s="102">
        <v>16.423881999999999</v>
      </c>
      <c r="S144" s="102">
        <v>24.180503999999999</v>
      </c>
      <c r="T144" s="59"/>
      <c r="U144" s="102">
        <v>12.250033999999999</v>
      </c>
      <c r="V144" s="102">
        <v>12.250033999999999</v>
      </c>
      <c r="W144" s="102">
        <v>6.7754067999999998</v>
      </c>
      <c r="X144" s="102">
        <v>6.7754067999999998</v>
      </c>
      <c r="Y144" s="102">
        <v>5.4746272999999999</v>
      </c>
      <c r="Z144" s="102">
        <v>0</v>
      </c>
      <c r="AB144" s="89">
        <v>6725.30810546875</v>
      </c>
      <c r="AC144" s="89">
        <v>6725.30810546875</v>
      </c>
      <c r="AD144" s="89">
        <v>6811.296875</v>
      </c>
      <c r="AF144" s="70">
        <v>19.587477250927424</v>
      </c>
      <c r="AG144" s="39">
        <f t="shared" si="19"/>
        <v>1334.1612258837556</v>
      </c>
      <c r="AI144" s="5">
        <v>10</v>
      </c>
    </row>
    <row r="145" spans="1:35" s="1" customFormat="1" x14ac:dyDescent="0.2">
      <c r="A145" s="100">
        <v>600</v>
      </c>
      <c r="B145" s="100" t="s">
        <v>301</v>
      </c>
      <c r="C145" s="98" t="s">
        <v>300</v>
      </c>
      <c r="D145" s="98" t="s">
        <v>42</v>
      </c>
      <c r="E145" s="98" t="s">
        <v>41</v>
      </c>
      <c r="F145" s="57">
        <v>2016</v>
      </c>
      <c r="G145" s="96" t="s">
        <v>306</v>
      </c>
      <c r="H145" s="91">
        <v>1.8848581239581108E-2</v>
      </c>
      <c r="I145" s="97">
        <v>1.4232570562100651E-2</v>
      </c>
      <c r="K145" s="59">
        <f t="shared" si="16"/>
        <v>11.850100300000001</v>
      </c>
      <c r="L145" s="59">
        <f t="shared" si="17"/>
        <v>58.867428000000004</v>
      </c>
      <c r="M145" s="59">
        <f t="shared" si="18"/>
        <v>29.282471689999998</v>
      </c>
      <c r="O145" s="102">
        <v>5.0061536000000002</v>
      </c>
      <c r="P145" s="102">
        <v>6.8439467</v>
      </c>
      <c r="Q145" s="59"/>
      <c r="R145" s="102">
        <v>33.256737000000001</v>
      </c>
      <c r="S145" s="102">
        <v>25.610690999999999</v>
      </c>
      <c r="T145" s="59"/>
      <c r="U145" s="102">
        <v>10.992003</v>
      </c>
      <c r="V145" s="102">
        <v>6.5269212999999997</v>
      </c>
      <c r="W145" s="102">
        <v>9.3576090000000001E-2</v>
      </c>
      <c r="X145" s="102">
        <v>7.6263617999999997</v>
      </c>
      <c r="Y145" s="102">
        <v>4.0436094999999996</v>
      </c>
      <c r="Z145" s="102">
        <v>0</v>
      </c>
      <c r="AB145" s="89">
        <v>6725.30810546875</v>
      </c>
      <c r="AC145" s="89">
        <v>6725.30810546875</v>
      </c>
      <c r="AD145" s="89">
        <v>6811.296875</v>
      </c>
      <c r="AF145" s="48">
        <v>2.7558832741913624</v>
      </c>
      <c r="AG145" s="39">
        <f t="shared" si="19"/>
        <v>187.71139133364395</v>
      </c>
      <c r="AI145" s="5">
        <v>10</v>
      </c>
    </row>
    <row r="146" spans="1:35" s="1" customFormat="1" x14ac:dyDescent="0.2">
      <c r="A146" s="56">
        <v>686</v>
      </c>
      <c r="B146" s="32" t="s">
        <v>234</v>
      </c>
      <c r="C146" s="34" t="s">
        <v>235</v>
      </c>
      <c r="D146" s="34" t="s">
        <v>46</v>
      </c>
      <c r="E146" s="34" t="s">
        <v>162</v>
      </c>
      <c r="F146" s="57">
        <v>2017</v>
      </c>
      <c r="G146" s="41" t="s">
        <v>236</v>
      </c>
      <c r="H146" s="91">
        <v>0.28798049688339233</v>
      </c>
      <c r="I146" s="62">
        <v>0.26922990394174501</v>
      </c>
      <c r="K146" s="59">
        <f t="shared" si="16"/>
        <v>21.9439657</v>
      </c>
      <c r="L146" s="59">
        <f t="shared" si="17"/>
        <v>51.387888000000004</v>
      </c>
      <c r="M146" s="59">
        <f t="shared" si="18"/>
        <v>26.668147210000001</v>
      </c>
      <c r="N146" s="59"/>
      <c r="O146" s="59">
        <v>16.702176000000001</v>
      </c>
      <c r="P146" s="59">
        <v>5.2417897</v>
      </c>
      <c r="Q146" s="59"/>
      <c r="R146" s="59">
        <v>22.520430999999999</v>
      </c>
      <c r="S146" s="59">
        <v>28.867457000000002</v>
      </c>
      <c r="T146" s="59"/>
      <c r="U146" s="59">
        <v>9.5785432999999998</v>
      </c>
      <c r="V146" s="59">
        <v>4.3454332999999998</v>
      </c>
      <c r="W146" s="59">
        <v>2.3787989999999999</v>
      </c>
      <c r="X146" s="59">
        <v>5.0504823999999999</v>
      </c>
      <c r="Y146" s="59">
        <v>4.5231272999999996</v>
      </c>
      <c r="Z146" s="59">
        <v>0.79176190999999996</v>
      </c>
      <c r="AB146" s="89">
        <v>15850.5673828125</v>
      </c>
      <c r="AC146" s="89">
        <v>15411.6142578125</v>
      </c>
      <c r="AD146" s="89">
        <v>15850.5673828125</v>
      </c>
      <c r="AE146" s="5"/>
      <c r="AF146" s="70">
        <v>37.116801258403953</v>
      </c>
      <c r="AG146" s="39">
        <f t="shared" si="19"/>
        <v>5883.2235938079166</v>
      </c>
      <c r="AI146" s="34">
        <v>10</v>
      </c>
    </row>
    <row r="147" spans="1:35" s="1" customFormat="1" x14ac:dyDescent="0.2">
      <c r="A147" s="56">
        <v>686</v>
      </c>
      <c r="B147" s="32" t="s">
        <v>234</v>
      </c>
      <c r="C147" s="34" t="s">
        <v>235</v>
      </c>
      <c r="D147" s="34" t="s">
        <v>46</v>
      </c>
      <c r="E147" s="34" t="s">
        <v>162</v>
      </c>
      <c r="F147" s="57">
        <v>2017</v>
      </c>
      <c r="G147" s="41" t="s">
        <v>237</v>
      </c>
      <c r="H147" s="91">
        <v>0.28798049688339233</v>
      </c>
      <c r="I147" s="62">
        <v>0.36372441734105393</v>
      </c>
      <c r="K147" s="59">
        <f t="shared" si="16"/>
        <v>20.412209300000001</v>
      </c>
      <c r="L147" s="59">
        <f t="shared" si="17"/>
        <v>42.807138000000002</v>
      </c>
      <c r="M147" s="59">
        <f t="shared" si="18"/>
        <v>36.7806523</v>
      </c>
      <c r="N147" s="59"/>
      <c r="O147" s="59">
        <v>15.699856</v>
      </c>
      <c r="P147" s="59">
        <v>4.7123533000000002</v>
      </c>
      <c r="Q147" s="59"/>
      <c r="R147" s="59">
        <v>19.127628000000001</v>
      </c>
      <c r="S147" s="59">
        <v>23.679510000000001</v>
      </c>
      <c r="T147" s="59"/>
      <c r="U147" s="59">
        <v>9.2653689000000004</v>
      </c>
      <c r="V147" s="59">
        <v>7.7740017999999997</v>
      </c>
      <c r="W147" s="59">
        <v>4.7837905000000003</v>
      </c>
      <c r="X147" s="59">
        <v>7.3324078000000004</v>
      </c>
      <c r="Y147" s="59">
        <v>6.3853071999999997</v>
      </c>
      <c r="Z147" s="59">
        <v>1.2397761</v>
      </c>
      <c r="AB147" s="89">
        <v>15850.5673828125</v>
      </c>
      <c r="AC147" s="89">
        <v>15411.6142578125</v>
      </c>
      <c r="AD147" s="89">
        <v>15850.5673828125</v>
      </c>
      <c r="AE147" s="5"/>
      <c r="AF147" s="70">
        <v>26.781099412338307</v>
      </c>
      <c r="AG147" s="39">
        <f t="shared" si="19"/>
        <v>4244.9562082106859</v>
      </c>
      <c r="AI147" s="34">
        <v>10</v>
      </c>
    </row>
    <row r="148" spans="1:35" s="1" customFormat="1" x14ac:dyDescent="0.2">
      <c r="A148" s="56">
        <v>686</v>
      </c>
      <c r="B148" s="32" t="s">
        <v>234</v>
      </c>
      <c r="C148" s="34" t="s">
        <v>235</v>
      </c>
      <c r="D148" s="34" t="s">
        <v>46</v>
      </c>
      <c r="E148" s="34" t="s">
        <v>162</v>
      </c>
      <c r="F148" s="57">
        <v>2017</v>
      </c>
      <c r="G148" s="41" t="s">
        <v>238</v>
      </c>
      <c r="H148" s="91">
        <v>0.28798049688339233</v>
      </c>
      <c r="I148" s="62">
        <v>0.29298801669985358</v>
      </c>
      <c r="K148" s="59">
        <f t="shared" si="16"/>
        <v>23.105187999999998</v>
      </c>
      <c r="L148" s="59">
        <f t="shared" si="17"/>
        <v>42.963598000000005</v>
      </c>
      <c r="M148" s="59">
        <f t="shared" si="18"/>
        <v>33.931213999999997</v>
      </c>
      <c r="N148" s="59"/>
      <c r="O148" s="59">
        <v>17.944500999999999</v>
      </c>
      <c r="P148" s="59">
        <v>5.1606870000000002</v>
      </c>
      <c r="Q148" s="59"/>
      <c r="R148" s="59">
        <v>15.934905000000001</v>
      </c>
      <c r="S148" s="59">
        <v>27.028693000000001</v>
      </c>
      <c r="T148" s="59"/>
      <c r="U148" s="59">
        <v>10.237534</v>
      </c>
      <c r="V148" s="59">
        <v>6.3625129999999999</v>
      </c>
      <c r="W148" s="59">
        <v>3.6098816</v>
      </c>
      <c r="X148" s="59">
        <v>6.9304896999999999</v>
      </c>
      <c r="Y148" s="59">
        <v>5.4618738000000002</v>
      </c>
      <c r="Z148" s="59">
        <v>1.3289219000000001</v>
      </c>
      <c r="AB148" s="89">
        <v>15850.5673828125</v>
      </c>
      <c r="AC148" s="89">
        <v>15411.6142578125</v>
      </c>
      <c r="AD148" s="89">
        <v>15850.5673828125</v>
      </c>
      <c r="AE148" s="5"/>
      <c r="AF148" s="70">
        <v>17.364908012724587</v>
      </c>
      <c r="AG148" s="39">
        <f t="shared" si="19"/>
        <v>2752.4364455203176</v>
      </c>
      <c r="AI148" s="34">
        <v>10</v>
      </c>
    </row>
    <row r="149" spans="1:35" s="1" customFormat="1" x14ac:dyDescent="0.2">
      <c r="A149" s="56">
        <v>686</v>
      </c>
      <c r="B149" s="32" t="s">
        <v>234</v>
      </c>
      <c r="C149" s="34" t="s">
        <v>235</v>
      </c>
      <c r="D149" s="34" t="s">
        <v>46</v>
      </c>
      <c r="E149" s="34" t="s">
        <v>162</v>
      </c>
      <c r="F149" s="57">
        <v>2017</v>
      </c>
      <c r="G149" s="41" t="s">
        <v>239</v>
      </c>
      <c r="H149" s="91">
        <v>0.28798049688339233</v>
      </c>
      <c r="I149" s="62">
        <v>0.33983069636442331</v>
      </c>
      <c r="K149" s="59">
        <f t="shared" si="16"/>
        <v>27.172668999999999</v>
      </c>
      <c r="L149" s="59">
        <f t="shared" si="17"/>
        <v>35.374464000000003</v>
      </c>
      <c r="M149" s="59">
        <f t="shared" si="18"/>
        <v>37.452866700000001</v>
      </c>
      <c r="N149" s="59"/>
      <c r="O149" s="59">
        <v>20.093444999999999</v>
      </c>
      <c r="P149" s="59">
        <v>7.079224</v>
      </c>
      <c r="Q149" s="59"/>
      <c r="R149" s="59">
        <v>11.646223000000001</v>
      </c>
      <c r="S149" s="59">
        <v>23.728241000000001</v>
      </c>
      <c r="T149" s="59"/>
      <c r="U149" s="59">
        <v>9.6428387999999998</v>
      </c>
      <c r="V149" s="59">
        <v>6.8743594000000003</v>
      </c>
      <c r="W149" s="59">
        <v>5.9976547</v>
      </c>
      <c r="X149" s="59">
        <v>6.7215121</v>
      </c>
      <c r="Y149" s="59">
        <v>7.0424093000000001</v>
      </c>
      <c r="Z149" s="59">
        <v>1.1740923999999999</v>
      </c>
      <c r="AB149" s="89">
        <v>15850.5673828125</v>
      </c>
      <c r="AC149" s="89">
        <v>15411.6142578125</v>
      </c>
      <c r="AD149" s="89">
        <v>15850.5673828125</v>
      </c>
      <c r="AE149" s="5"/>
      <c r="AF149" s="70">
        <v>6.2050016183219023</v>
      </c>
      <c r="AG149" s="39">
        <f t="shared" si="19"/>
        <v>983.52796261671926</v>
      </c>
      <c r="AI149" s="34">
        <v>10</v>
      </c>
    </row>
    <row r="150" spans="1:35" s="1" customFormat="1" x14ac:dyDescent="0.2">
      <c r="A150" s="56">
        <v>686</v>
      </c>
      <c r="B150" s="32" t="s">
        <v>234</v>
      </c>
      <c r="C150" s="34" t="s">
        <v>235</v>
      </c>
      <c r="D150" s="34" t="s">
        <v>46</v>
      </c>
      <c r="E150" s="34" t="s">
        <v>162</v>
      </c>
      <c r="F150" s="57">
        <v>2017</v>
      </c>
      <c r="G150" s="41" t="s">
        <v>240</v>
      </c>
      <c r="H150" s="91">
        <v>0.28798049688339233</v>
      </c>
      <c r="I150" s="62">
        <v>0.10826211467122029</v>
      </c>
      <c r="K150" s="59">
        <f t="shared" si="16"/>
        <v>31.6765641</v>
      </c>
      <c r="L150" s="59">
        <f t="shared" si="17"/>
        <v>24.504540599999999</v>
      </c>
      <c r="M150" s="59">
        <f t="shared" si="18"/>
        <v>43.818895400000002</v>
      </c>
      <c r="N150" s="59"/>
      <c r="O150" s="59">
        <v>26.617743000000001</v>
      </c>
      <c r="P150" s="59">
        <v>5.0588211000000003</v>
      </c>
      <c r="Q150" s="59"/>
      <c r="R150" s="59">
        <v>4.8202926000000001</v>
      </c>
      <c r="S150" s="59">
        <v>19.684248</v>
      </c>
      <c r="T150" s="59"/>
      <c r="U150" s="59">
        <v>11.183282</v>
      </c>
      <c r="V150" s="59">
        <v>5.1207434000000003</v>
      </c>
      <c r="W150" s="59">
        <v>8.9042785999999996</v>
      </c>
      <c r="X150" s="59">
        <v>7.0752968999999997</v>
      </c>
      <c r="Y150" s="59">
        <v>9.6475646000000008</v>
      </c>
      <c r="Z150" s="59">
        <v>1.8877299000000001</v>
      </c>
      <c r="AB150" s="89">
        <v>15850.5673828125</v>
      </c>
      <c r="AC150" s="89">
        <v>15411.6142578125</v>
      </c>
      <c r="AD150" s="89">
        <v>15850.5673828125</v>
      </c>
      <c r="AE150" s="5"/>
      <c r="AF150" s="70">
        <v>4.1875521988985511</v>
      </c>
      <c r="AG150" s="39">
        <f t="shared" si="19"/>
        <v>663.75078297686139</v>
      </c>
      <c r="AI150" s="34">
        <v>10</v>
      </c>
    </row>
    <row r="151" spans="1:35" s="1" customFormat="1" x14ac:dyDescent="0.2">
      <c r="A151" s="56">
        <v>686</v>
      </c>
      <c r="B151" s="32" t="s">
        <v>234</v>
      </c>
      <c r="C151" s="34" t="s">
        <v>235</v>
      </c>
      <c r="D151" s="34" t="s">
        <v>46</v>
      </c>
      <c r="E151" s="34" t="s">
        <v>162</v>
      </c>
      <c r="F151" s="57">
        <v>2017</v>
      </c>
      <c r="G151" s="41" t="s">
        <v>241</v>
      </c>
      <c r="H151" s="91">
        <v>0.28798049688339233</v>
      </c>
      <c r="I151" s="62">
        <v>0.31032207546748358</v>
      </c>
      <c r="K151" s="59">
        <f t="shared" si="16"/>
        <v>34.344270000000002</v>
      </c>
      <c r="L151" s="59">
        <f t="shared" si="17"/>
        <v>33.568022400000004</v>
      </c>
      <c r="M151" s="59">
        <f t="shared" si="18"/>
        <v>32.087707700000003</v>
      </c>
      <c r="N151" s="59"/>
      <c r="O151" s="59">
        <v>23.752371</v>
      </c>
      <c r="P151" s="59">
        <v>10.591899</v>
      </c>
      <c r="Q151" s="59"/>
      <c r="R151" s="59">
        <v>7.8690224000000004</v>
      </c>
      <c r="S151" s="59">
        <v>25.699000000000002</v>
      </c>
      <c r="T151" s="59"/>
      <c r="U151" s="59">
        <v>9.2996347000000004</v>
      </c>
      <c r="V151" s="59">
        <v>6.6824211</v>
      </c>
      <c r="W151" s="59">
        <v>2.1974052999999998</v>
      </c>
      <c r="X151" s="59">
        <v>6.3572297999999998</v>
      </c>
      <c r="Y151" s="59">
        <v>6.1763069000000002</v>
      </c>
      <c r="Z151" s="59">
        <v>1.3747099</v>
      </c>
      <c r="AB151" s="89">
        <v>15850.5673828125</v>
      </c>
      <c r="AC151" s="89">
        <v>15411.6142578125</v>
      </c>
      <c r="AD151" s="89">
        <v>15850.5673828125</v>
      </c>
      <c r="AE151" s="5"/>
      <c r="AF151" s="70">
        <v>1.2970422490982374</v>
      </c>
      <c r="AG151" s="39">
        <f t="shared" si="19"/>
        <v>205.58855567686285</v>
      </c>
      <c r="AI151" s="34">
        <v>10</v>
      </c>
    </row>
    <row r="152" spans="1:35" s="1" customFormat="1" x14ac:dyDescent="0.2">
      <c r="A152" s="56">
        <v>686</v>
      </c>
      <c r="B152" s="32" t="s">
        <v>234</v>
      </c>
      <c r="C152" s="34" t="s">
        <v>235</v>
      </c>
      <c r="D152" s="34" t="s">
        <v>46</v>
      </c>
      <c r="E152" s="34" t="s">
        <v>162</v>
      </c>
      <c r="F152" s="57">
        <v>2017</v>
      </c>
      <c r="G152" s="41" t="s">
        <v>242</v>
      </c>
      <c r="H152" s="91">
        <v>0.28798049688339233</v>
      </c>
      <c r="I152" s="62">
        <v>0.19701150098657247</v>
      </c>
      <c r="K152" s="59">
        <f t="shared" si="16"/>
        <v>23.6578898</v>
      </c>
      <c r="L152" s="59">
        <f t="shared" si="17"/>
        <v>40.735385999999998</v>
      </c>
      <c r="M152" s="59">
        <f t="shared" si="18"/>
        <v>35.606724400000004</v>
      </c>
      <c r="N152" s="59"/>
      <c r="O152" s="59">
        <v>17.019190999999999</v>
      </c>
      <c r="P152" s="59">
        <v>6.6386988000000002</v>
      </c>
      <c r="Q152" s="59"/>
      <c r="R152" s="59">
        <v>16.980547999999999</v>
      </c>
      <c r="S152" s="59">
        <v>23.754837999999999</v>
      </c>
      <c r="T152" s="59"/>
      <c r="U152" s="59">
        <v>9.3614429000000001</v>
      </c>
      <c r="V152" s="59">
        <v>6.3929308000000002</v>
      </c>
      <c r="W152" s="59">
        <v>5.5901027000000001</v>
      </c>
      <c r="X152" s="59">
        <v>6.4487823999999998</v>
      </c>
      <c r="Y152" s="59">
        <v>6.5577427999999998</v>
      </c>
      <c r="Z152" s="59">
        <v>1.2557228</v>
      </c>
      <c r="AB152" s="89">
        <v>15850.5673828125</v>
      </c>
      <c r="AC152" s="89">
        <v>15411.6142578125</v>
      </c>
      <c r="AD152" s="89">
        <v>15850.5673828125</v>
      </c>
      <c r="AE152" s="5"/>
      <c r="AF152" s="70">
        <v>7.0475952502166042</v>
      </c>
      <c r="AG152" s="39">
        <f t="shared" si="19"/>
        <v>1117.0838340034761</v>
      </c>
      <c r="AI152" s="34">
        <v>10</v>
      </c>
    </row>
    <row r="153" spans="1:35" s="1" customFormat="1" x14ac:dyDescent="0.2">
      <c r="A153" s="56">
        <v>694</v>
      </c>
      <c r="B153" s="32" t="s">
        <v>243</v>
      </c>
      <c r="C153" s="34" t="s">
        <v>244</v>
      </c>
      <c r="D153" s="34" t="s">
        <v>46</v>
      </c>
      <c r="E153" s="34" t="s">
        <v>41</v>
      </c>
      <c r="F153" s="57">
        <v>2017</v>
      </c>
      <c r="G153" s="41" t="s">
        <v>245</v>
      </c>
      <c r="H153" s="91">
        <v>0.29669848084449768</v>
      </c>
      <c r="I153" s="62">
        <v>4.4482703617592566E-2</v>
      </c>
      <c r="K153" s="59">
        <f t="shared" si="16"/>
        <v>37.6833125</v>
      </c>
      <c r="L153" s="59">
        <f t="shared" si="17"/>
        <v>10.852428700000001</v>
      </c>
      <c r="M153" s="59">
        <f t="shared" si="18"/>
        <v>51.464258800000003</v>
      </c>
      <c r="O153" s="59">
        <v>30.017330000000001</v>
      </c>
      <c r="P153" s="59">
        <v>7.6659825000000001</v>
      </c>
      <c r="Q153" s="59"/>
      <c r="R153" s="59">
        <v>5.2611843</v>
      </c>
      <c r="S153" s="59">
        <v>5.5912443999999999</v>
      </c>
      <c r="T153" s="59"/>
      <c r="U153" s="59">
        <v>12.553827</v>
      </c>
      <c r="V153" s="59">
        <v>9.3451991999999997</v>
      </c>
      <c r="W153" s="59">
        <v>7.6982187</v>
      </c>
      <c r="X153" s="59">
        <v>10.611026000000001</v>
      </c>
      <c r="Y153" s="59">
        <v>9.1105271999999999</v>
      </c>
      <c r="Z153" s="59">
        <v>2.1454607000000001</v>
      </c>
      <c r="AB153" s="89">
        <v>7557.2119140625</v>
      </c>
      <c r="AC153" s="89">
        <v>7396.18994140625</v>
      </c>
      <c r="AD153" s="89">
        <v>7557.2119140625</v>
      </c>
      <c r="AE153" s="5"/>
      <c r="AF153" s="70">
        <v>1.4202989596028439</v>
      </c>
      <c r="AG153" s="39">
        <f t="shared" si="19"/>
        <v>107.33500219041186</v>
      </c>
      <c r="AI153" s="34">
        <v>10</v>
      </c>
    </row>
    <row r="154" spans="1:35" s="1" customFormat="1" x14ac:dyDescent="0.2">
      <c r="A154" s="56">
        <v>694</v>
      </c>
      <c r="B154" s="32" t="s">
        <v>243</v>
      </c>
      <c r="C154" s="34" t="s">
        <v>244</v>
      </c>
      <c r="D154" s="34" t="s">
        <v>46</v>
      </c>
      <c r="E154" s="34" t="s">
        <v>41</v>
      </c>
      <c r="F154" s="57">
        <v>2017</v>
      </c>
      <c r="G154" s="41" t="s">
        <v>246</v>
      </c>
      <c r="H154" s="91">
        <v>0.29669848084449768</v>
      </c>
      <c r="I154" s="62">
        <v>0.32651209574359652</v>
      </c>
      <c r="K154" s="59">
        <f t="shared" si="16"/>
        <v>18.646688300000001</v>
      </c>
      <c r="L154" s="59">
        <f t="shared" si="17"/>
        <v>29.416873000000002</v>
      </c>
      <c r="M154" s="59">
        <f t="shared" si="18"/>
        <v>51.936439000000007</v>
      </c>
      <c r="O154" s="59">
        <v>14.610312</v>
      </c>
      <c r="P154" s="59">
        <v>4.0363762999999997</v>
      </c>
      <c r="Q154" s="59"/>
      <c r="R154" s="59">
        <v>18.271305000000002</v>
      </c>
      <c r="S154" s="59">
        <v>11.145568000000001</v>
      </c>
      <c r="T154" s="59"/>
      <c r="U154" s="59">
        <v>10.732048000000001</v>
      </c>
      <c r="V154" s="59">
        <v>10.098243</v>
      </c>
      <c r="W154" s="59">
        <v>5.4564700999999998</v>
      </c>
      <c r="X154" s="59">
        <v>10.320932000000001</v>
      </c>
      <c r="Y154" s="59">
        <v>8.1480870000000003</v>
      </c>
      <c r="Z154" s="59">
        <v>7.1806589000000001</v>
      </c>
      <c r="AB154" s="89">
        <v>7557.2119140625</v>
      </c>
      <c r="AC154" s="89">
        <v>7396.18994140625</v>
      </c>
      <c r="AD154" s="89">
        <v>7557.2119140625</v>
      </c>
      <c r="AE154" s="5"/>
      <c r="AF154" s="70">
        <v>32.556021390380089</v>
      </c>
      <c r="AG154" s="39">
        <f t="shared" si="19"/>
        <v>2460.3275272585402</v>
      </c>
      <c r="AI154" s="34">
        <v>10</v>
      </c>
    </row>
    <row r="155" spans="1:35" s="1" customFormat="1" x14ac:dyDescent="0.2">
      <c r="A155" s="56">
        <v>694</v>
      </c>
      <c r="B155" s="32" t="s">
        <v>243</v>
      </c>
      <c r="C155" s="34" t="s">
        <v>244</v>
      </c>
      <c r="D155" s="34" t="s">
        <v>46</v>
      </c>
      <c r="E155" s="34" t="s">
        <v>41</v>
      </c>
      <c r="F155" s="57">
        <v>2017</v>
      </c>
      <c r="G155" s="41" t="s">
        <v>247</v>
      </c>
      <c r="H155" s="91">
        <v>0.29669848084449768</v>
      </c>
      <c r="I155" s="62">
        <v>0.29936376384006053</v>
      </c>
      <c r="K155" s="59">
        <f t="shared" si="16"/>
        <v>19.062162000000001</v>
      </c>
      <c r="L155" s="59">
        <f t="shared" si="17"/>
        <v>28.177897999999999</v>
      </c>
      <c r="M155" s="59">
        <f t="shared" si="18"/>
        <v>52.75994</v>
      </c>
      <c r="O155" s="59">
        <v>13.920870000000001</v>
      </c>
      <c r="P155" s="59">
        <v>5.141292</v>
      </c>
      <c r="Q155" s="59"/>
      <c r="R155" s="59">
        <v>17.772753999999999</v>
      </c>
      <c r="S155" s="59">
        <v>10.405144</v>
      </c>
      <c r="T155" s="59"/>
      <c r="U155" s="59">
        <v>10.833707</v>
      </c>
      <c r="V155" s="59">
        <v>10.252452</v>
      </c>
      <c r="W155" s="59">
        <v>6.9632065000000001</v>
      </c>
      <c r="X155" s="59">
        <v>9.9963157000000002</v>
      </c>
      <c r="Y155" s="59">
        <v>7.9626649</v>
      </c>
      <c r="Z155" s="59">
        <v>6.7515938999999996</v>
      </c>
      <c r="AB155" s="89">
        <v>7557.2119140625</v>
      </c>
      <c r="AC155" s="89">
        <v>7396.18994140625</v>
      </c>
      <c r="AD155" s="89">
        <v>7557.2119140625</v>
      </c>
      <c r="AE155" s="5"/>
      <c r="AF155" s="70">
        <v>32.353057038844376</v>
      </c>
      <c r="AG155" s="39">
        <f t="shared" si="19"/>
        <v>2444.9890811029832</v>
      </c>
      <c r="AI155" s="34">
        <v>10</v>
      </c>
    </row>
    <row r="156" spans="1:35" s="1" customFormat="1" x14ac:dyDescent="0.2">
      <c r="A156" s="56">
        <v>694</v>
      </c>
      <c r="B156" s="32" t="s">
        <v>243</v>
      </c>
      <c r="C156" s="34" t="s">
        <v>244</v>
      </c>
      <c r="D156" s="34" t="s">
        <v>46</v>
      </c>
      <c r="E156" s="34" t="s">
        <v>41</v>
      </c>
      <c r="F156" s="57">
        <v>2017</v>
      </c>
      <c r="G156" s="41" t="s">
        <v>248</v>
      </c>
      <c r="H156" s="91">
        <v>0.29669848084449768</v>
      </c>
      <c r="I156" s="62">
        <v>0.19503938377921157</v>
      </c>
      <c r="K156" s="59">
        <f t="shared" si="16"/>
        <v>18.506891799999998</v>
      </c>
      <c r="L156" s="59">
        <f t="shared" si="17"/>
        <v>31.115373999999999</v>
      </c>
      <c r="M156" s="59">
        <f t="shared" si="18"/>
        <v>50.377735100000002</v>
      </c>
      <c r="O156" s="59">
        <v>13.907876999999999</v>
      </c>
      <c r="P156" s="59">
        <v>4.5990148</v>
      </c>
      <c r="Q156" s="59"/>
      <c r="R156" s="59">
        <v>16.455589</v>
      </c>
      <c r="S156" s="59">
        <v>14.659784999999999</v>
      </c>
      <c r="T156" s="59"/>
      <c r="U156" s="59">
        <v>11.655583999999999</v>
      </c>
      <c r="V156" s="59">
        <v>10.997263999999999</v>
      </c>
      <c r="W156" s="59">
        <v>5.6264206000000003</v>
      </c>
      <c r="X156" s="59">
        <v>9.6598305</v>
      </c>
      <c r="Y156" s="59">
        <v>6.9961101000000001</v>
      </c>
      <c r="Z156" s="59">
        <v>5.4425258999999997</v>
      </c>
      <c r="AB156" s="89">
        <v>7557.2119140625</v>
      </c>
      <c r="AC156" s="89">
        <v>7396.18994140625</v>
      </c>
      <c r="AD156" s="89">
        <v>7557.2119140625</v>
      </c>
      <c r="AE156" s="5"/>
      <c r="AF156" s="70">
        <v>3.1669556915737069</v>
      </c>
      <c r="AG156" s="39">
        <f t="shared" si="19"/>
        <v>239.33355283668863</v>
      </c>
      <c r="AI156" s="34">
        <v>10</v>
      </c>
    </row>
    <row r="157" spans="1:35" s="1" customFormat="1" x14ac:dyDescent="0.2">
      <c r="A157" s="56">
        <v>694</v>
      </c>
      <c r="B157" s="32" t="s">
        <v>243</v>
      </c>
      <c r="C157" s="34" t="s">
        <v>244</v>
      </c>
      <c r="D157" s="34" t="s">
        <v>46</v>
      </c>
      <c r="E157" s="34" t="s">
        <v>41</v>
      </c>
      <c r="F157" s="57">
        <v>2017</v>
      </c>
      <c r="G157" s="41" t="s">
        <v>249</v>
      </c>
      <c r="H157" s="91">
        <v>0.29669848084449768</v>
      </c>
      <c r="I157" s="62">
        <v>0.26333763982336672</v>
      </c>
      <c r="K157" s="59">
        <f t="shared" si="16"/>
        <v>20.062128399999999</v>
      </c>
      <c r="L157" s="59">
        <f t="shared" si="17"/>
        <v>26.298168799999999</v>
      </c>
      <c r="M157" s="59">
        <f t="shared" si="18"/>
        <v>53.639703100000006</v>
      </c>
      <c r="O157" s="59">
        <v>13.916696999999999</v>
      </c>
      <c r="P157" s="59">
        <v>6.1454313999999997</v>
      </c>
      <c r="Q157" s="59"/>
      <c r="R157" s="59">
        <v>19.444402</v>
      </c>
      <c r="S157" s="59">
        <v>6.8537667999999998</v>
      </c>
      <c r="T157" s="59"/>
      <c r="U157" s="59">
        <v>11.395652</v>
      </c>
      <c r="V157" s="59">
        <v>10.481605999999999</v>
      </c>
      <c r="W157" s="59">
        <v>5.7631911000000002</v>
      </c>
      <c r="X157" s="59">
        <v>10.466951</v>
      </c>
      <c r="Y157" s="59">
        <v>7.8028259000000002</v>
      </c>
      <c r="Z157" s="59">
        <v>7.7294771000000004</v>
      </c>
      <c r="AB157" s="89">
        <v>7557.2119140625</v>
      </c>
      <c r="AC157" s="89">
        <v>7396.18994140625</v>
      </c>
      <c r="AD157" s="89">
        <v>7557.2119140625</v>
      </c>
      <c r="AE157" s="5"/>
      <c r="AF157" s="70">
        <v>2.9315978159992886</v>
      </c>
      <c r="AG157" s="39">
        <f t="shared" si="19"/>
        <v>221.54705942309428</v>
      </c>
      <c r="AI157" s="34">
        <v>10</v>
      </c>
    </row>
    <row r="158" spans="1:35" s="1" customFormat="1" x14ac:dyDescent="0.2">
      <c r="A158" s="56">
        <v>694</v>
      </c>
      <c r="B158" s="32" t="s">
        <v>243</v>
      </c>
      <c r="C158" s="34" t="s">
        <v>244</v>
      </c>
      <c r="D158" s="34" t="s">
        <v>46</v>
      </c>
      <c r="E158" s="34" t="s">
        <v>41</v>
      </c>
      <c r="F158" s="57">
        <v>2017</v>
      </c>
      <c r="G158" s="41" t="s">
        <v>250</v>
      </c>
      <c r="H158" s="91">
        <v>0.29669848084449768</v>
      </c>
      <c r="I158" s="62">
        <v>0.35078736112793985</v>
      </c>
      <c r="K158" s="59">
        <f t="shared" si="16"/>
        <v>12.9356078</v>
      </c>
      <c r="L158" s="59">
        <f t="shared" si="17"/>
        <v>34.713881000000001</v>
      </c>
      <c r="M158" s="59">
        <f t="shared" si="18"/>
        <v>52.350511100000006</v>
      </c>
      <c r="O158" s="59">
        <v>10.718363</v>
      </c>
      <c r="P158" s="59">
        <v>2.2172448</v>
      </c>
      <c r="Q158" s="59"/>
      <c r="R158" s="59">
        <v>19.986333999999999</v>
      </c>
      <c r="S158" s="59">
        <v>14.727546999999999</v>
      </c>
      <c r="T158" s="59"/>
      <c r="U158" s="59">
        <v>10.300464</v>
      </c>
      <c r="V158" s="59">
        <v>8.7995426999999999</v>
      </c>
      <c r="W158" s="59">
        <v>8.2941000999999996</v>
      </c>
      <c r="X158" s="59">
        <v>10.111254000000001</v>
      </c>
      <c r="Y158" s="59">
        <v>8.3182661000000007</v>
      </c>
      <c r="Z158" s="59">
        <v>6.5268841999999996</v>
      </c>
      <c r="AB158" s="89">
        <v>7557.2119140625</v>
      </c>
      <c r="AC158" s="89">
        <v>7396.18994140625</v>
      </c>
      <c r="AD158" s="89">
        <v>7557.2119140625</v>
      </c>
      <c r="AE158" s="5"/>
      <c r="AF158" s="70">
        <v>1.6262522715177772</v>
      </c>
      <c r="AG158" s="39">
        <f t="shared" si="19"/>
        <v>122.8993304158535</v>
      </c>
      <c r="AI158" s="34">
        <v>10</v>
      </c>
    </row>
    <row r="159" spans="1:35" s="1" customFormat="1" x14ac:dyDescent="0.2">
      <c r="A159" s="56">
        <v>694</v>
      </c>
      <c r="B159" s="32" t="s">
        <v>243</v>
      </c>
      <c r="C159" s="34" t="s">
        <v>244</v>
      </c>
      <c r="D159" s="34" t="s">
        <v>46</v>
      </c>
      <c r="E159" s="34" t="s">
        <v>41</v>
      </c>
      <c r="F159" s="57">
        <v>2017</v>
      </c>
      <c r="G159" s="41" t="s">
        <v>251</v>
      </c>
      <c r="H159" s="91">
        <v>0.29669848084449768</v>
      </c>
      <c r="I159" s="62">
        <v>0.29201248758056148</v>
      </c>
      <c r="K159" s="59">
        <f t="shared" si="16"/>
        <v>16.956234299999998</v>
      </c>
      <c r="L159" s="59">
        <f t="shared" si="17"/>
        <v>31.498553999999999</v>
      </c>
      <c r="M159" s="59">
        <f t="shared" si="18"/>
        <v>51.545211699999996</v>
      </c>
      <c r="O159" s="59">
        <v>12.718650999999999</v>
      </c>
      <c r="P159" s="59">
        <v>4.2375832999999998</v>
      </c>
      <c r="Q159" s="59"/>
      <c r="R159" s="59">
        <v>18.781147000000001</v>
      </c>
      <c r="S159" s="59">
        <v>12.717407</v>
      </c>
      <c r="T159" s="59"/>
      <c r="U159" s="59">
        <v>10.375335</v>
      </c>
      <c r="V159" s="59">
        <v>10.147828000000001</v>
      </c>
      <c r="W159" s="59">
        <v>6.4808501999999999</v>
      </c>
      <c r="X159" s="59">
        <v>9.6826871000000008</v>
      </c>
      <c r="Y159" s="59">
        <v>7.7597835000000002</v>
      </c>
      <c r="Z159" s="59">
        <v>7.0987279000000001</v>
      </c>
      <c r="AB159" s="89">
        <v>7557.2119140625</v>
      </c>
      <c r="AC159" s="89">
        <v>7396.18994140625</v>
      </c>
      <c r="AD159" s="89">
        <v>7557.2119140625</v>
      </c>
      <c r="AE159" s="5"/>
      <c r="AF159" s="70">
        <v>7.603583620810582</v>
      </c>
      <c r="AG159" s="39">
        <f t="shared" si="19"/>
        <v>574.61892728760211</v>
      </c>
      <c r="AI159" s="34">
        <v>10</v>
      </c>
    </row>
    <row r="160" spans="1:35" s="1" customFormat="1" x14ac:dyDescent="0.2">
      <c r="A160" s="56">
        <v>694</v>
      </c>
      <c r="B160" s="32" t="s">
        <v>243</v>
      </c>
      <c r="C160" s="34" t="s">
        <v>244</v>
      </c>
      <c r="D160" s="34" t="s">
        <v>46</v>
      </c>
      <c r="E160" s="34" t="s">
        <v>41</v>
      </c>
      <c r="F160" s="57">
        <v>2017</v>
      </c>
      <c r="G160" s="41" t="s">
        <v>252</v>
      </c>
      <c r="H160" s="91">
        <v>0.29669848084449768</v>
      </c>
      <c r="I160" s="62">
        <v>0.31865880807576202</v>
      </c>
      <c r="K160" s="59">
        <f t="shared" si="16"/>
        <v>15.402164599999999</v>
      </c>
      <c r="L160" s="59">
        <f t="shared" si="17"/>
        <v>29.234511500000004</v>
      </c>
      <c r="M160" s="59">
        <f t="shared" si="18"/>
        <v>55.363323500000007</v>
      </c>
      <c r="O160" s="59">
        <v>11.046818999999999</v>
      </c>
      <c r="P160" s="59">
        <v>4.3553455999999997</v>
      </c>
      <c r="Q160" s="59"/>
      <c r="R160" s="59">
        <v>21.122095000000002</v>
      </c>
      <c r="S160" s="59">
        <v>8.1124165000000001</v>
      </c>
      <c r="T160" s="59"/>
      <c r="U160" s="59">
        <v>10.680277</v>
      </c>
      <c r="V160" s="59">
        <v>10.62457</v>
      </c>
      <c r="W160" s="59">
        <v>6.5348036</v>
      </c>
      <c r="X160" s="59">
        <v>10.486859000000001</v>
      </c>
      <c r="Y160" s="59">
        <v>8.4116624000000009</v>
      </c>
      <c r="Z160" s="59">
        <v>8.6251514999999994</v>
      </c>
      <c r="AB160" s="89">
        <v>7557.2119140625</v>
      </c>
      <c r="AC160" s="89">
        <v>7396.18994140625</v>
      </c>
      <c r="AD160" s="89">
        <v>7557.2119140625</v>
      </c>
      <c r="AE160" s="5"/>
      <c r="AF160" s="70">
        <v>1.6342786134574572</v>
      </c>
      <c r="AG160" s="39">
        <f t="shared" si="19"/>
        <v>123.50589808518238</v>
      </c>
      <c r="AI160" s="34">
        <v>10</v>
      </c>
    </row>
    <row r="161" spans="1:36" s="1" customFormat="1" x14ac:dyDescent="0.2">
      <c r="A161" s="56">
        <v>694</v>
      </c>
      <c r="B161" s="32" t="s">
        <v>243</v>
      </c>
      <c r="C161" s="34" t="s">
        <v>244</v>
      </c>
      <c r="D161" s="34" t="s">
        <v>46</v>
      </c>
      <c r="E161" s="34" t="s">
        <v>41</v>
      </c>
      <c r="F161" s="57">
        <v>2017</v>
      </c>
      <c r="G161" s="42" t="s">
        <v>253</v>
      </c>
      <c r="H161" s="91">
        <v>0.29669848084449768</v>
      </c>
      <c r="I161" s="30">
        <v>0.26645943791551585</v>
      </c>
      <c r="K161" s="59">
        <f t="shared" si="16"/>
        <v>16.1873969</v>
      </c>
      <c r="L161" s="59">
        <f t="shared" si="17"/>
        <v>27.230108000000001</v>
      </c>
      <c r="M161" s="59">
        <f t="shared" si="18"/>
        <v>56.582495699999996</v>
      </c>
      <c r="O161" s="59">
        <v>11.934407999999999</v>
      </c>
      <c r="P161" s="59">
        <v>4.2529889000000001</v>
      </c>
      <c r="Q161" s="59"/>
      <c r="R161" s="59">
        <v>18.347318000000001</v>
      </c>
      <c r="S161" s="59">
        <v>8.88279</v>
      </c>
      <c r="T161" s="59"/>
      <c r="U161" s="59">
        <v>11.346734</v>
      </c>
      <c r="V161" s="59">
        <v>10.769474000000001</v>
      </c>
      <c r="W161" s="59">
        <v>6.9852208999999998</v>
      </c>
      <c r="X161" s="59">
        <v>10.833181</v>
      </c>
      <c r="Y161" s="59">
        <v>9.3473590000000009</v>
      </c>
      <c r="Z161" s="59">
        <v>7.3005268000000001</v>
      </c>
      <c r="AB161" s="89">
        <v>7557.2119140625</v>
      </c>
      <c r="AC161" s="89">
        <v>7396.18994140625</v>
      </c>
      <c r="AD161" s="89">
        <v>7557.2119140625</v>
      </c>
      <c r="AE161" s="5"/>
      <c r="AF161" s="70">
        <v>4.5970727902012545</v>
      </c>
      <c r="AG161" s="39">
        <f t="shared" si="19"/>
        <v>347.4105325992146</v>
      </c>
      <c r="AI161" s="34">
        <v>10</v>
      </c>
    </row>
    <row r="162" spans="1:36" s="1" customFormat="1" x14ac:dyDescent="0.2">
      <c r="A162" s="56">
        <v>694</v>
      </c>
      <c r="B162" s="32" t="s">
        <v>243</v>
      </c>
      <c r="C162" s="34" t="s">
        <v>244</v>
      </c>
      <c r="D162" s="34" t="s">
        <v>46</v>
      </c>
      <c r="E162" s="34" t="s">
        <v>41</v>
      </c>
      <c r="F162" s="57">
        <v>2017</v>
      </c>
      <c r="G162" s="42" t="s">
        <v>254</v>
      </c>
      <c r="H162" s="91">
        <v>0.29669848084449768</v>
      </c>
      <c r="I162" s="30">
        <v>0.31441702399669663</v>
      </c>
      <c r="K162" s="59">
        <f t="shared" si="16"/>
        <v>16.3853361</v>
      </c>
      <c r="L162" s="59">
        <f t="shared" ref="L162:L184" si="20">R162+S162</f>
        <v>34.167415000000005</v>
      </c>
      <c r="M162" s="59">
        <f t="shared" si="18"/>
        <v>49.447248800000004</v>
      </c>
      <c r="O162" s="59">
        <v>13.665831000000001</v>
      </c>
      <c r="P162" s="59">
        <v>2.7195051000000001</v>
      </c>
      <c r="Q162" s="59"/>
      <c r="R162" s="59">
        <v>20.134288000000002</v>
      </c>
      <c r="S162" s="59">
        <v>14.033127</v>
      </c>
      <c r="T162" s="59"/>
      <c r="U162" s="59">
        <v>10.195468999999999</v>
      </c>
      <c r="V162" s="59">
        <v>9.7915936000000006</v>
      </c>
      <c r="W162" s="59">
        <v>6.3915122000000002</v>
      </c>
      <c r="X162" s="59">
        <v>9.4080910000000006</v>
      </c>
      <c r="Y162" s="59">
        <v>7.7430880000000002</v>
      </c>
      <c r="Z162" s="59">
        <v>5.9174949999999997</v>
      </c>
      <c r="AB162" s="89">
        <v>7557.2119140625</v>
      </c>
      <c r="AC162" s="89">
        <v>7396.18994140625</v>
      </c>
      <c r="AD162" s="89">
        <v>7557.2119140625</v>
      </c>
      <c r="AE162" s="5"/>
      <c r="AF162" s="70">
        <v>2.9736158578652829</v>
      </c>
      <c r="AG162" s="39">
        <f t="shared" si="19"/>
        <v>224.72245188904697</v>
      </c>
      <c r="AI162" s="34">
        <v>10</v>
      </c>
    </row>
    <row r="163" spans="1:36" s="1" customFormat="1" x14ac:dyDescent="0.2">
      <c r="A163" s="56">
        <v>694</v>
      </c>
      <c r="B163" s="32" t="s">
        <v>243</v>
      </c>
      <c r="C163" s="34" t="s">
        <v>244</v>
      </c>
      <c r="D163" s="34" t="s">
        <v>46</v>
      </c>
      <c r="E163" s="34" t="s">
        <v>41</v>
      </c>
      <c r="F163" s="57">
        <v>2017</v>
      </c>
      <c r="G163" s="42" t="s">
        <v>255</v>
      </c>
      <c r="H163" s="91">
        <v>0.29669848084449768</v>
      </c>
      <c r="I163" s="30">
        <v>0.19125978528916113</v>
      </c>
      <c r="K163" s="59">
        <f t="shared" si="16"/>
        <v>17.632557299999998</v>
      </c>
      <c r="L163" s="59">
        <f t="shared" si="20"/>
        <v>33.929614000000001</v>
      </c>
      <c r="M163" s="59">
        <f t="shared" si="18"/>
        <v>48.437828199999991</v>
      </c>
      <c r="O163" s="59">
        <v>13.012193999999999</v>
      </c>
      <c r="P163" s="59">
        <v>4.6203633000000002</v>
      </c>
      <c r="Q163" s="59"/>
      <c r="R163" s="59">
        <v>20.848144999999999</v>
      </c>
      <c r="S163" s="59">
        <v>13.081469</v>
      </c>
      <c r="T163" s="59"/>
      <c r="U163" s="59">
        <v>11.333487999999999</v>
      </c>
      <c r="V163" s="59">
        <v>9.4117339999999992</v>
      </c>
      <c r="W163" s="59">
        <v>6.7194345999999996</v>
      </c>
      <c r="X163" s="59">
        <v>10.304226999999999</v>
      </c>
      <c r="Y163" s="59">
        <v>5.5510355999999996</v>
      </c>
      <c r="Z163" s="59">
        <v>5.117909</v>
      </c>
      <c r="AB163" s="89">
        <v>7557.2119140625</v>
      </c>
      <c r="AC163" s="89">
        <v>7396.18994140625</v>
      </c>
      <c r="AD163" s="89">
        <v>7557.2119140625</v>
      </c>
      <c r="AE163" s="5"/>
      <c r="AF163" s="70">
        <v>3.9864809810799611</v>
      </c>
      <c r="AG163" s="39">
        <f t="shared" si="19"/>
        <v>301.26681565401043</v>
      </c>
      <c r="AI163" s="34">
        <v>10</v>
      </c>
    </row>
    <row r="164" spans="1:36" s="1" customFormat="1" x14ac:dyDescent="0.2">
      <c r="A164" s="56">
        <v>694</v>
      </c>
      <c r="B164" s="32" t="s">
        <v>243</v>
      </c>
      <c r="C164" s="34" t="s">
        <v>244</v>
      </c>
      <c r="D164" s="34" t="s">
        <v>46</v>
      </c>
      <c r="E164" s="34" t="s">
        <v>41</v>
      </c>
      <c r="F164" s="57">
        <v>2017</v>
      </c>
      <c r="G164" s="42" t="s">
        <v>256</v>
      </c>
      <c r="H164" s="91">
        <v>0.29669848084449768</v>
      </c>
      <c r="I164" s="30">
        <v>0.39565511573065432</v>
      </c>
      <c r="K164" s="59">
        <f t="shared" si="16"/>
        <v>21.001686400000001</v>
      </c>
      <c r="L164" s="59">
        <f t="shared" si="20"/>
        <v>25.960256199999996</v>
      </c>
      <c r="M164" s="59">
        <f t="shared" si="18"/>
        <v>53.038056600000004</v>
      </c>
      <c r="O164" s="59">
        <v>19.670594000000001</v>
      </c>
      <c r="P164" s="59">
        <v>1.3310924</v>
      </c>
      <c r="Q164" s="59"/>
      <c r="R164" s="59">
        <v>16.263839999999998</v>
      </c>
      <c r="S164" s="59">
        <v>9.6964161999999998</v>
      </c>
      <c r="T164" s="59"/>
      <c r="U164" s="59">
        <v>10.359928</v>
      </c>
      <c r="V164" s="59">
        <v>10.045579</v>
      </c>
      <c r="W164" s="59">
        <v>8.6861136999999999</v>
      </c>
      <c r="X164" s="59">
        <v>9.6905224000000008</v>
      </c>
      <c r="Y164" s="59">
        <v>8.9914690000000004</v>
      </c>
      <c r="Z164" s="59">
        <v>5.2644444999999997</v>
      </c>
      <c r="AB164" s="89">
        <v>7557.2119140625</v>
      </c>
      <c r="AC164" s="89">
        <v>7396.18994140625</v>
      </c>
      <c r="AD164" s="89">
        <v>7557.2119140625</v>
      </c>
      <c r="AE164" s="5"/>
      <c r="AF164" s="70">
        <v>0.55608152000187139</v>
      </c>
      <c r="AG164" s="39">
        <f t="shared" si="19"/>
        <v>42.024258881481266</v>
      </c>
      <c r="AI164" s="34">
        <v>10</v>
      </c>
    </row>
    <row r="165" spans="1:36" s="1" customFormat="1" x14ac:dyDescent="0.2">
      <c r="A165" s="56">
        <v>694</v>
      </c>
      <c r="B165" s="32" t="s">
        <v>243</v>
      </c>
      <c r="C165" s="34" t="s">
        <v>244</v>
      </c>
      <c r="D165" s="34" t="s">
        <v>46</v>
      </c>
      <c r="E165" s="34" t="s">
        <v>41</v>
      </c>
      <c r="F165" s="57">
        <v>2017</v>
      </c>
      <c r="G165" s="42" t="s">
        <v>257</v>
      </c>
      <c r="H165" s="91">
        <v>0.29669848084449768</v>
      </c>
      <c r="I165" s="30">
        <v>0.4105097737895097</v>
      </c>
      <c r="K165" s="59">
        <f t="shared" si="16"/>
        <v>19.927078399999999</v>
      </c>
      <c r="L165" s="59">
        <f t="shared" si="20"/>
        <v>31.425837999999999</v>
      </c>
      <c r="M165" s="59">
        <f t="shared" si="18"/>
        <v>48.647082799999993</v>
      </c>
      <c r="O165" s="59">
        <v>16.728959</v>
      </c>
      <c r="P165" s="59">
        <v>3.1981193999999999</v>
      </c>
      <c r="Q165" s="59"/>
      <c r="R165" s="59">
        <v>19.185057</v>
      </c>
      <c r="S165" s="59">
        <v>12.240781</v>
      </c>
      <c r="T165" s="59"/>
      <c r="U165" s="59">
        <v>9.8099682999999995</v>
      </c>
      <c r="V165" s="59">
        <v>8.7380186000000002</v>
      </c>
      <c r="W165" s="59">
        <v>6.0000302000000003</v>
      </c>
      <c r="X165" s="59">
        <v>9.6627352999999996</v>
      </c>
      <c r="Y165" s="59">
        <v>8.1991356</v>
      </c>
      <c r="Z165" s="59">
        <v>6.2371948000000001</v>
      </c>
      <c r="AB165" s="89">
        <v>7557.2119140625</v>
      </c>
      <c r="AC165" s="89">
        <v>7396.18994140625</v>
      </c>
      <c r="AD165" s="89">
        <v>7557.2119140625</v>
      </c>
      <c r="AE165" s="5"/>
      <c r="AF165" s="70">
        <v>4.209538404056385</v>
      </c>
      <c r="AG165" s="39">
        <f t="shared" si="19"/>
        <v>318.12373779838555</v>
      </c>
      <c r="AI165" s="34">
        <v>10</v>
      </c>
    </row>
    <row r="166" spans="1:36" s="1" customFormat="1" x14ac:dyDescent="0.2">
      <c r="A166" s="56">
        <v>694</v>
      </c>
      <c r="B166" s="32" t="s">
        <v>243</v>
      </c>
      <c r="C166" s="34" t="s">
        <v>244</v>
      </c>
      <c r="D166" s="34" t="s">
        <v>46</v>
      </c>
      <c r="E166" s="34" t="s">
        <v>41</v>
      </c>
      <c r="F166" s="57">
        <v>2017</v>
      </c>
      <c r="G166" s="42" t="s">
        <v>64</v>
      </c>
      <c r="H166" s="91">
        <v>0.29669848084449768</v>
      </c>
      <c r="I166" s="30">
        <v>0.14319030680742831</v>
      </c>
      <c r="K166" s="59">
        <f t="shared" si="16"/>
        <v>20.183401099999998</v>
      </c>
      <c r="L166" s="59">
        <f t="shared" si="20"/>
        <v>27.327829000000001</v>
      </c>
      <c r="M166" s="59">
        <f t="shared" si="18"/>
        <v>52.488770099999996</v>
      </c>
      <c r="O166" s="59">
        <v>16.411919999999999</v>
      </c>
      <c r="P166" s="59">
        <v>3.7714810999999999</v>
      </c>
      <c r="Q166" s="59"/>
      <c r="R166" s="59">
        <v>16.486706000000002</v>
      </c>
      <c r="S166" s="59">
        <v>10.841123</v>
      </c>
      <c r="T166" s="59"/>
      <c r="U166" s="59">
        <v>9.8397389999999998</v>
      </c>
      <c r="V166" s="59">
        <v>10.074611000000001</v>
      </c>
      <c r="W166" s="59">
        <v>7.9648174000000003</v>
      </c>
      <c r="X166" s="59">
        <v>9.0694494999999993</v>
      </c>
      <c r="Y166" s="59">
        <v>8.6512426999999992</v>
      </c>
      <c r="Z166" s="59">
        <v>6.8889104999999997</v>
      </c>
      <c r="AB166" s="89">
        <v>7557.2119140625</v>
      </c>
      <c r="AC166" s="89">
        <v>7396.18994140625</v>
      </c>
      <c r="AD166" s="89">
        <v>7557.2119140625</v>
      </c>
      <c r="AE166" s="5"/>
      <c r="AF166" s="70">
        <v>0.38516504460869411</v>
      </c>
      <c r="AG166" s="39">
        <f t="shared" si="19"/>
        <v>29.107738639972375</v>
      </c>
      <c r="AI166" s="34">
        <v>10</v>
      </c>
    </row>
    <row r="167" spans="1:36" s="1" customFormat="1" x14ac:dyDescent="0.2">
      <c r="A167" s="32">
        <v>740</v>
      </c>
      <c r="B167" s="32" t="s">
        <v>135</v>
      </c>
      <c r="C167" s="34" t="s">
        <v>136</v>
      </c>
      <c r="D167" s="34" t="s">
        <v>42</v>
      </c>
      <c r="E167" s="34" t="s">
        <v>41</v>
      </c>
      <c r="F167" s="33">
        <v>2010</v>
      </c>
      <c r="G167" s="42" t="s">
        <v>137</v>
      </c>
      <c r="H167" s="91">
        <v>4.0718883275985718E-2</v>
      </c>
      <c r="I167" s="66">
        <v>7.8161477236639632E-2</v>
      </c>
      <c r="J167" s="58"/>
      <c r="K167" s="37">
        <f t="shared" ref="K167:K174" si="21">O167</f>
        <v>30.817792000000001</v>
      </c>
      <c r="L167" s="37">
        <f t="shared" si="20"/>
        <v>29.733895799999999</v>
      </c>
      <c r="M167" s="37">
        <f t="shared" ref="M167:M174" si="22">SUM(U167:Z167)</f>
        <v>39.448312100000003</v>
      </c>
      <c r="N167" s="37"/>
      <c r="O167" s="59">
        <v>30.817792000000001</v>
      </c>
      <c r="P167" s="59"/>
      <c r="Q167" s="37"/>
      <c r="R167" s="59">
        <v>25.918339</v>
      </c>
      <c r="S167" s="68">
        <v>3.8155568</v>
      </c>
      <c r="T167" s="37"/>
      <c r="U167" s="59">
        <v>8.7406018999999997</v>
      </c>
      <c r="V167" s="59">
        <v>8.7298872000000003</v>
      </c>
      <c r="W167" s="59">
        <v>3.2175940999999999</v>
      </c>
      <c r="X167" s="59">
        <v>5.2041312</v>
      </c>
      <c r="Y167" s="59">
        <v>6.5999641000000002</v>
      </c>
      <c r="Z167" s="59">
        <v>6.9561336000000002</v>
      </c>
      <c r="AA167" s="60"/>
      <c r="AB167" s="89">
        <v>526.10302734375</v>
      </c>
      <c r="AC167" s="89">
        <v>558.36798095703125</v>
      </c>
      <c r="AD167" s="89">
        <v>563.4019775390625</v>
      </c>
      <c r="AE167" s="39"/>
      <c r="AF167" s="60">
        <v>4.2544683249311852</v>
      </c>
      <c r="AG167" s="39">
        <f t="shared" si="19"/>
        <v>23.969758676435323</v>
      </c>
      <c r="AH167" s="29"/>
      <c r="AI167" s="29">
        <v>9</v>
      </c>
      <c r="AJ167" s="29" t="s">
        <v>21</v>
      </c>
    </row>
    <row r="168" spans="1:36" s="1" customFormat="1" x14ac:dyDescent="0.2">
      <c r="A168" s="32">
        <v>740</v>
      </c>
      <c r="B168" s="32" t="s">
        <v>135</v>
      </c>
      <c r="C168" s="34" t="s">
        <v>136</v>
      </c>
      <c r="D168" s="34" t="s">
        <v>42</v>
      </c>
      <c r="E168" s="34" t="s">
        <v>41</v>
      </c>
      <c r="F168" s="33">
        <v>2010</v>
      </c>
      <c r="G168" s="42" t="s">
        <v>138</v>
      </c>
      <c r="H168" s="91">
        <v>4.0718883275985718E-2</v>
      </c>
      <c r="I168" s="66">
        <v>0.10984737386046028</v>
      </c>
      <c r="J168" s="58"/>
      <c r="K168" s="37">
        <f t="shared" si="21"/>
        <v>33.000379000000002</v>
      </c>
      <c r="L168" s="37">
        <f t="shared" si="20"/>
        <v>31.266138699999999</v>
      </c>
      <c r="M168" s="37">
        <f t="shared" si="22"/>
        <v>35.733482600000002</v>
      </c>
      <c r="N168" s="37"/>
      <c r="O168" s="59">
        <v>33.000379000000002</v>
      </c>
      <c r="P168" s="59"/>
      <c r="Q168" s="37"/>
      <c r="R168" s="59">
        <v>24.235768</v>
      </c>
      <c r="S168" s="68">
        <v>7.0303706999999998</v>
      </c>
      <c r="T168" s="37"/>
      <c r="U168" s="59">
        <v>6.4086869999999996</v>
      </c>
      <c r="V168" s="59">
        <v>9.1670829000000005</v>
      </c>
      <c r="W168" s="59">
        <v>5.0791567000000004</v>
      </c>
      <c r="X168" s="59">
        <v>3.7590306</v>
      </c>
      <c r="Y168" s="59">
        <v>5.5109842999999996</v>
      </c>
      <c r="Z168" s="59">
        <v>5.8085411000000002</v>
      </c>
      <c r="AA168" s="60"/>
      <c r="AB168" s="29">
        <v>526.10299999999995</v>
      </c>
      <c r="AC168" s="89">
        <v>558.36798095703125</v>
      </c>
      <c r="AD168" s="89">
        <v>563.4019775390625</v>
      </c>
      <c r="AE168" s="39"/>
      <c r="AF168" s="60">
        <v>24.242312399093752</v>
      </c>
      <c r="AG168" s="39">
        <f t="shared" si="19"/>
        <v>136.58166745769154</v>
      </c>
      <c r="AH168" s="29"/>
      <c r="AI168" s="29">
        <v>9</v>
      </c>
      <c r="AJ168" s="29" t="s">
        <v>21</v>
      </c>
    </row>
    <row r="169" spans="1:36" s="1" customFormat="1" x14ac:dyDescent="0.2">
      <c r="A169" s="32">
        <v>740</v>
      </c>
      <c r="B169" s="32" t="s">
        <v>135</v>
      </c>
      <c r="C169" s="34" t="s">
        <v>136</v>
      </c>
      <c r="D169" s="34" t="s">
        <v>42</v>
      </c>
      <c r="E169" s="34" t="s">
        <v>41</v>
      </c>
      <c r="F169" s="33">
        <v>2010</v>
      </c>
      <c r="G169" s="42" t="s">
        <v>60</v>
      </c>
      <c r="H169" s="91">
        <v>4.0718883275985718E-2</v>
      </c>
      <c r="I169" s="66">
        <v>1.1123064211103751E-2</v>
      </c>
      <c r="J169" s="58"/>
      <c r="K169" s="37">
        <f t="shared" si="21"/>
        <v>89.965573000000006</v>
      </c>
      <c r="L169" s="37">
        <f t="shared" si="20"/>
        <v>5.9144625</v>
      </c>
      <c r="M169" s="37">
        <f t="shared" si="22"/>
        <v>4.1199642000000001</v>
      </c>
      <c r="N169" s="37"/>
      <c r="O169" s="59">
        <v>89.965573000000006</v>
      </c>
      <c r="P169" s="59"/>
      <c r="Q169" s="37"/>
      <c r="R169" s="59">
        <v>5.9144625</v>
      </c>
      <c r="S169" s="68">
        <v>0</v>
      </c>
      <c r="T169" s="37"/>
      <c r="U169" s="59">
        <v>0.19002730000000001</v>
      </c>
      <c r="V169" s="59">
        <v>2.8833663</v>
      </c>
      <c r="W169" s="59">
        <v>6.4911730000000001E-2</v>
      </c>
      <c r="X169" s="59">
        <v>0.666516</v>
      </c>
      <c r="Y169" s="59">
        <v>6.4911730000000001E-2</v>
      </c>
      <c r="Z169" s="59">
        <v>0.25023114000000002</v>
      </c>
      <c r="AA169" s="60"/>
      <c r="AB169" s="29">
        <v>526.10299999999995</v>
      </c>
      <c r="AC169" s="89">
        <v>558.36798095703125</v>
      </c>
      <c r="AD169" s="89">
        <v>563.4019775390625</v>
      </c>
      <c r="AE169" s="39"/>
      <c r="AF169" s="60">
        <v>17.70286817394657</v>
      </c>
      <c r="AG169" s="39">
        <f t="shared" si="19"/>
        <v>99.738309373148297</v>
      </c>
      <c r="AH169" s="29"/>
      <c r="AI169" s="29">
        <v>9</v>
      </c>
      <c r="AJ169" s="29" t="s">
        <v>21</v>
      </c>
    </row>
    <row r="170" spans="1:36" s="1" customFormat="1" x14ac:dyDescent="0.2">
      <c r="A170" s="32">
        <v>740</v>
      </c>
      <c r="B170" s="32" t="s">
        <v>135</v>
      </c>
      <c r="C170" s="34" t="s">
        <v>136</v>
      </c>
      <c r="D170" s="34" t="s">
        <v>42</v>
      </c>
      <c r="E170" s="34" t="s">
        <v>41</v>
      </c>
      <c r="F170" s="33">
        <v>2010</v>
      </c>
      <c r="G170" s="42" t="s">
        <v>139</v>
      </c>
      <c r="H170" s="91">
        <v>4.0718883275985718E-2</v>
      </c>
      <c r="I170" s="66">
        <v>1.4016069868123541E-2</v>
      </c>
      <c r="J170" s="58"/>
      <c r="K170" s="37">
        <f t="shared" si="21"/>
        <v>72.195629999999994</v>
      </c>
      <c r="L170" s="37">
        <f t="shared" si="20"/>
        <v>17.447613700000002</v>
      </c>
      <c r="M170" s="37">
        <f t="shared" si="22"/>
        <v>10.356756519999999</v>
      </c>
      <c r="N170" s="37"/>
      <c r="O170" s="59">
        <v>72.195629999999994</v>
      </c>
      <c r="P170" s="59"/>
      <c r="Q170" s="37"/>
      <c r="R170" s="59">
        <v>13.266018000000001</v>
      </c>
      <c r="S170" s="68">
        <v>4.1815956999999999</v>
      </c>
      <c r="T170" s="37"/>
      <c r="U170" s="59">
        <v>3.3170036999999999</v>
      </c>
      <c r="V170" s="59">
        <v>2.9731125999999999</v>
      </c>
      <c r="W170" s="59">
        <v>0</v>
      </c>
      <c r="X170" s="59">
        <v>2.1247845999999999</v>
      </c>
      <c r="Y170" s="59">
        <v>0.63137332000000002</v>
      </c>
      <c r="Z170" s="59">
        <v>1.3104823000000001</v>
      </c>
      <c r="AA170" s="60"/>
      <c r="AB170" s="29">
        <v>526.10299999999995</v>
      </c>
      <c r="AC170" s="89">
        <v>558.36798095703125</v>
      </c>
      <c r="AD170" s="89">
        <v>563.4019775390625</v>
      </c>
      <c r="AE170" s="39"/>
      <c r="AF170" s="60">
        <v>28.234983569926342</v>
      </c>
      <c r="AG170" s="39">
        <f t="shared" ref="AG170:AG201" si="23">AD170*(AF170/100)</f>
        <v>159.0764557907944</v>
      </c>
      <c r="AH170" s="29"/>
      <c r="AI170" s="29">
        <v>9</v>
      </c>
      <c r="AJ170" s="29" t="s">
        <v>21</v>
      </c>
    </row>
    <row r="171" spans="1:36" s="1" customFormat="1" x14ac:dyDescent="0.2">
      <c r="A171" s="32">
        <v>740</v>
      </c>
      <c r="B171" s="32" t="s">
        <v>135</v>
      </c>
      <c r="C171" s="34" t="s">
        <v>136</v>
      </c>
      <c r="D171" s="34" t="s">
        <v>42</v>
      </c>
      <c r="E171" s="34" t="s">
        <v>41</v>
      </c>
      <c r="F171" s="33">
        <v>2010</v>
      </c>
      <c r="G171" s="42" t="s">
        <v>140</v>
      </c>
      <c r="H171" s="91">
        <v>4.0718883275985718E-2</v>
      </c>
      <c r="I171" s="66">
        <v>2.0531318213205016E-2</v>
      </c>
      <c r="J171" s="58"/>
      <c r="K171" s="37">
        <f t="shared" si="21"/>
        <v>93.787654000000003</v>
      </c>
      <c r="L171" s="37">
        <f t="shared" si="20"/>
        <v>3.5275703800000002</v>
      </c>
      <c r="M171" s="37">
        <f t="shared" si="22"/>
        <v>2.6847756199999999</v>
      </c>
      <c r="N171" s="37"/>
      <c r="O171" s="59">
        <v>93.787654000000003</v>
      </c>
      <c r="P171" s="59"/>
      <c r="Q171" s="37"/>
      <c r="R171" s="59">
        <v>3.0761028000000001</v>
      </c>
      <c r="S171" s="68">
        <v>0.45146757999999998</v>
      </c>
      <c r="T171" s="37"/>
      <c r="U171" s="59">
        <v>0</v>
      </c>
      <c r="V171" s="59">
        <v>0.69806175000000004</v>
      </c>
      <c r="W171" s="59">
        <v>0</v>
      </c>
      <c r="X171" s="59">
        <v>0.74989576999999996</v>
      </c>
      <c r="Y171" s="59">
        <v>1.2368181</v>
      </c>
      <c r="Z171" s="59">
        <v>0</v>
      </c>
      <c r="AA171" s="60"/>
      <c r="AB171" s="29">
        <v>526.10299999999995</v>
      </c>
      <c r="AC171" s="89">
        <v>558.36798095703125</v>
      </c>
      <c r="AD171" s="89">
        <v>563.4019775390625</v>
      </c>
      <c r="AE171" s="39"/>
      <c r="AF171" s="60">
        <v>14.198233562655741</v>
      </c>
      <c r="AG171" s="39">
        <f t="shared" si="23"/>
        <v>79.993128667617327</v>
      </c>
      <c r="AH171" s="29"/>
      <c r="AI171" s="29">
        <v>9</v>
      </c>
      <c r="AJ171" s="29" t="s">
        <v>21</v>
      </c>
    </row>
    <row r="172" spans="1:36" s="1" customFormat="1" x14ac:dyDescent="0.2">
      <c r="A172" s="32">
        <v>740</v>
      </c>
      <c r="B172" s="32" t="s">
        <v>135</v>
      </c>
      <c r="C172" s="34" t="s">
        <v>136</v>
      </c>
      <c r="D172" s="34" t="s">
        <v>42</v>
      </c>
      <c r="E172" s="34" t="s">
        <v>41</v>
      </c>
      <c r="F172" s="33">
        <v>2010</v>
      </c>
      <c r="G172" s="42" t="s">
        <v>141</v>
      </c>
      <c r="H172" s="91">
        <v>4.0718883275985718E-2</v>
      </c>
      <c r="I172" s="66">
        <v>1.6788317909628599E-2</v>
      </c>
      <c r="J172" s="58"/>
      <c r="K172" s="37">
        <f t="shared" si="21"/>
        <v>84.669479999999993</v>
      </c>
      <c r="L172" s="37">
        <f t="shared" si="20"/>
        <v>4.6646625999999998</v>
      </c>
      <c r="M172" s="37">
        <f t="shared" si="22"/>
        <v>10.665857679999998</v>
      </c>
      <c r="N172" s="37"/>
      <c r="O172" s="59">
        <v>84.669479999999993</v>
      </c>
      <c r="P172" s="59"/>
      <c r="Q172" s="37"/>
      <c r="R172" s="59">
        <v>3.3545018</v>
      </c>
      <c r="S172" s="68">
        <v>1.3101608</v>
      </c>
      <c r="T172" s="37"/>
      <c r="U172" s="59">
        <v>2.6867937</v>
      </c>
      <c r="V172" s="59">
        <v>2.4403635000000001</v>
      </c>
      <c r="W172" s="59">
        <v>1.6792556999999999</v>
      </c>
      <c r="X172" s="59">
        <v>1.9020079000000001</v>
      </c>
      <c r="Y172" s="59">
        <v>1.2827923999999999</v>
      </c>
      <c r="Z172" s="59">
        <v>0.67464447999999999</v>
      </c>
      <c r="AA172" s="60"/>
      <c r="AB172" s="29">
        <v>526.10299999999995</v>
      </c>
      <c r="AC172" s="89">
        <v>558.36798095703125</v>
      </c>
      <c r="AD172" s="89">
        <v>563.4019775390625</v>
      </c>
      <c r="AE172" s="39"/>
      <c r="AF172" s="60">
        <v>9.7013681268749163</v>
      </c>
      <c r="AG172" s="39">
        <f t="shared" si="23"/>
        <v>54.657699875157583</v>
      </c>
      <c r="AH172" s="29"/>
      <c r="AI172" s="29">
        <v>9</v>
      </c>
      <c r="AJ172" s="29" t="s">
        <v>21</v>
      </c>
    </row>
    <row r="173" spans="1:36" s="1" customFormat="1" x14ac:dyDescent="0.2">
      <c r="A173" s="32">
        <v>740</v>
      </c>
      <c r="B173" s="32" t="s">
        <v>135</v>
      </c>
      <c r="C173" s="34" t="s">
        <v>136</v>
      </c>
      <c r="D173" s="34" t="s">
        <v>42</v>
      </c>
      <c r="E173" s="34" t="s">
        <v>41</v>
      </c>
      <c r="F173" s="33">
        <v>2010</v>
      </c>
      <c r="G173" s="42" t="s">
        <v>142</v>
      </c>
      <c r="H173" s="91">
        <v>4.0718883275985718E-2</v>
      </c>
      <c r="I173" s="66">
        <v>4.9044004426689542E-3</v>
      </c>
      <c r="J173" s="58"/>
      <c r="K173" s="37">
        <f t="shared" si="21"/>
        <v>75.548430999999994</v>
      </c>
      <c r="L173" s="37">
        <f t="shared" si="20"/>
        <v>18.338677000000001</v>
      </c>
      <c r="M173" s="37">
        <f t="shared" si="22"/>
        <v>6.1128922000000001</v>
      </c>
      <c r="N173" s="37"/>
      <c r="O173" s="59">
        <v>75.548430999999994</v>
      </c>
      <c r="P173" s="59"/>
      <c r="Q173" s="37"/>
      <c r="R173" s="59">
        <v>18.338677000000001</v>
      </c>
      <c r="S173" s="68">
        <v>0</v>
      </c>
      <c r="T173" s="37"/>
      <c r="U173" s="59">
        <v>0</v>
      </c>
      <c r="V173" s="59">
        <v>6.1128922000000001</v>
      </c>
      <c r="W173" s="59">
        <v>0</v>
      </c>
      <c r="X173" s="59">
        <v>0</v>
      </c>
      <c r="Y173" s="59">
        <v>0</v>
      </c>
      <c r="Z173" s="59">
        <v>0</v>
      </c>
      <c r="AA173" s="60"/>
      <c r="AB173" s="29">
        <v>526.10299999999995</v>
      </c>
      <c r="AC173" s="89">
        <v>558.36798095703125</v>
      </c>
      <c r="AD173" s="89">
        <v>563.4019775390625</v>
      </c>
      <c r="AE173" s="39"/>
      <c r="AF173" s="60">
        <v>1.6091257677417519</v>
      </c>
      <c r="AG173" s="39">
        <f t="shared" si="23"/>
        <v>9.0658463965476521</v>
      </c>
      <c r="AH173" s="29"/>
      <c r="AI173" s="29">
        <v>9</v>
      </c>
      <c r="AJ173" s="29" t="s">
        <v>21</v>
      </c>
    </row>
    <row r="174" spans="1:36" s="1" customFormat="1" x14ac:dyDescent="0.2">
      <c r="A174" s="32">
        <v>740</v>
      </c>
      <c r="B174" s="32" t="s">
        <v>135</v>
      </c>
      <c r="C174" s="34" t="s">
        <v>136</v>
      </c>
      <c r="D174" s="34" t="s">
        <v>42</v>
      </c>
      <c r="E174" s="34" t="s">
        <v>41</v>
      </c>
      <c r="F174" s="33">
        <v>2010</v>
      </c>
      <c r="G174" s="42" t="s">
        <v>271</v>
      </c>
      <c r="H174" s="91">
        <v>4.0718883275985718E-2</v>
      </c>
      <c r="I174" s="66">
        <v>9.4878701734415774E-2</v>
      </c>
      <c r="J174" s="58"/>
      <c r="K174" s="37">
        <f t="shared" si="21"/>
        <v>85.714286000000001</v>
      </c>
      <c r="L174" s="37">
        <f t="shared" si="20"/>
        <v>0</v>
      </c>
      <c r="M174" s="37">
        <f t="shared" si="22"/>
        <v>14.285714</v>
      </c>
      <c r="N174" s="37"/>
      <c r="O174" s="59">
        <v>85.714286000000001</v>
      </c>
      <c r="P174" s="59"/>
      <c r="Q174" s="37"/>
      <c r="R174" s="59">
        <v>0</v>
      </c>
      <c r="S174" s="68">
        <v>0</v>
      </c>
      <c r="T174" s="37"/>
      <c r="U174" s="59">
        <v>0</v>
      </c>
      <c r="V174" s="59">
        <v>0</v>
      </c>
      <c r="W174" s="59">
        <v>0</v>
      </c>
      <c r="X174" s="59">
        <v>14.285714</v>
      </c>
      <c r="Y174" s="59">
        <v>0</v>
      </c>
      <c r="Z174" s="59">
        <v>0</v>
      </c>
      <c r="AA174" s="60"/>
      <c r="AB174" s="29">
        <v>526.10299999999995</v>
      </c>
      <c r="AC174" s="89">
        <v>558.36798095703125</v>
      </c>
      <c r="AD174" s="89">
        <v>563.4019775390625</v>
      </c>
      <c r="AE174" s="39"/>
      <c r="AF174" s="60">
        <v>5.6640074833828186E-2</v>
      </c>
      <c r="AG174" s="39">
        <f t="shared" si="23"/>
        <v>0.31911130169339286</v>
      </c>
      <c r="AH174" s="29"/>
      <c r="AI174" s="29">
        <v>9</v>
      </c>
      <c r="AJ174" s="29" t="s">
        <v>21</v>
      </c>
    </row>
    <row r="175" spans="1:36" s="1" customFormat="1" x14ac:dyDescent="0.2">
      <c r="A175" s="56">
        <v>768</v>
      </c>
      <c r="B175" s="32" t="s">
        <v>224</v>
      </c>
      <c r="C175" s="34" t="s">
        <v>225</v>
      </c>
      <c r="D175" s="34" t="s">
        <v>46</v>
      </c>
      <c r="E175" s="34" t="s">
        <v>162</v>
      </c>
      <c r="F175" s="34" t="s">
        <v>226</v>
      </c>
      <c r="G175" s="41" t="s">
        <v>227</v>
      </c>
      <c r="H175" s="91">
        <v>0.24868223071098328</v>
      </c>
      <c r="I175" s="62">
        <v>0.20959226169942846</v>
      </c>
      <c r="K175" s="59">
        <f t="shared" ref="K175:K184" si="24">O175+P175</f>
        <v>24.9736127</v>
      </c>
      <c r="L175" s="59">
        <f t="shared" si="20"/>
        <v>25.447725900000002</v>
      </c>
      <c r="M175" s="59">
        <f t="shared" ref="M175:M181" si="25">U175+V175+W175+X175+Y175+Z175</f>
        <v>49.578660900000003</v>
      </c>
      <c r="O175" s="59">
        <v>19.265858000000001</v>
      </c>
      <c r="P175" s="59">
        <v>5.7077546999999997</v>
      </c>
      <c r="Q175" s="59"/>
      <c r="R175" s="59">
        <v>15.769952999999999</v>
      </c>
      <c r="S175" s="59">
        <v>9.6777729000000008</v>
      </c>
      <c r="T175" s="59"/>
      <c r="U175" s="59">
        <v>10.941727999999999</v>
      </c>
      <c r="V175" s="59">
        <v>10.749827</v>
      </c>
      <c r="W175" s="59">
        <v>8.0274996000000005</v>
      </c>
      <c r="X175" s="59">
        <v>9.1722415000000002</v>
      </c>
      <c r="Y175" s="59">
        <v>6.2443947</v>
      </c>
      <c r="Z175" s="59">
        <v>4.4429701000000001</v>
      </c>
      <c r="AB175" s="89">
        <v>7228.9150390625</v>
      </c>
      <c r="AC175" s="89">
        <v>7606.3740234375</v>
      </c>
      <c r="AD175" s="89">
        <v>7797.69384765625</v>
      </c>
      <c r="AF175" s="70">
        <v>41.574956359746054</v>
      </c>
      <c r="AG175" s="39">
        <f t="shared" si="23"/>
        <v>3241.8878142296885</v>
      </c>
      <c r="AI175" s="34">
        <v>10</v>
      </c>
    </row>
    <row r="176" spans="1:36" s="1" customFormat="1" x14ac:dyDescent="0.2">
      <c r="A176" s="56">
        <v>768</v>
      </c>
      <c r="B176" s="32" t="s">
        <v>224</v>
      </c>
      <c r="C176" s="34" t="s">
        <v>225</v>
      </c>
      <c r="D176" s="34" t="s">
        <v>46</v>
      </c>
      <c r="E176" s="34" t="s">
        <v>162</v>
      </c>
      <c r="F176" s="34" t="s">
        <v>226</v>
      </c>
      <c r="G176" s="41" t="s">
        <v>228</v>
      </c>
      <c r="H176" s="91">
        <v>0.24868223071098328</v>
      </c>
      <c r="I176" s="62">
        <v>0.23597599325157051</v>
      </c>
      <c r="K176" s="59">
        <f t="shared" si="24"/>
        <v>25.375768000000001</v>
      </c>
      <c r="L176" s="59">
        <f t="shared" si="20"/>
        <v>24.059230900000003</v>
      </c>
      <c r="M176" s="59">
        <f t="shared" si="25"/>
        <v>50.5650002</v>
      </c>
      <c r="O176" s="59">
        <v>18.082241</v>
      </c>
      <c r="P176" s="59">
        <v>7.2935270000000001</v>
      </c>
      <c r="Q176" s="59"/>
      <c r="R176" s="59">
        <v>15.683039000000001</v>
      </c>
      <c r="S176" s="59">
        <v>8.3761919000000002</v>
      </c>
      <c r="T176" s="59"/>
      <c r="U176" s="59">
        <v>10.889184</v>
      </c>
      <c r="V176" s="59">
        <v>10.790226000000001</v>
      </c>
      <c r="W176" s="59">
        <v>6.9336029000000003</v>
      </c>
      <c r="X176" s="59">
        <v>9.2840612999999994</v>
      </c>
      <c r="Y176" s="59">
        <v>8.8172902999999998</v>
      </c>
      <c r="Z176" s="59">
        <v>3.8506357000000002</v>
      </c>
      <c r="AB176" s="89">
        <v>7228.9150390625</v>
      </c>
      <c r="AC176" s="89">
        <v>7606.3740234375</v>
      </c>
      <c r="AD176" s="89">
        <v>7797.69384765625</v>
      </c>
      <c r="AF176" s="70">
        <v>25.918418831461359</v>
      </c>
      <c r="AG176" s="39">
        <f t="shared" si="23"/>
        <v>2021.0389506306415</v>
      </c>
      <c r="AI176" s="34">
        <v>10</v>
      </c>
    </row>
    <row r="177" spans="1:36" s="1" customFormat="1" x14ac:dyDescent="0.2">
      <c r="A177" s="56">
        <v>768</v>
      </c>
      <c r="B177" s="32" t="s">
        <v>224</v>
      </c>
      <c r="C177" s="34" t="s">
        <v>225</v>
      </c>
      <c r="D177" s="34" t="s">
        <v>46</v>
      </c>
      <c r="E177" s="34" t="s">
        <v>162</v>
      </c>
      <c r="F177" s="34" t="s">
        <v>226</v>
      </c>
      <c r="G177" s="41" t="s">
        <v>229</v>
      </c>
      <c r="H177" s="91">
        <v>0.24868223071098328</v>
      </c>
      <c r="I177" s="62">
        <v>0.24227889878719308</v>
      </c>
      <c r="K177" s="59">
        <f t="shared" si="24"/>
        <v>22.567073700000002</v>
      </c>
      <c r="L177" s="59">
        <f t="shared" si="20"/>
        <v>18.388953100000002</v>
      </c>
      <c r="M177" s="59">
        <f t="shared" si="25"/>
        <v>59.043971200000001</v>
      </c>
      <c r="O177" s="59">
        <v>17.440975000000002</v>
      </c>
      <c r="P177" s="59">
        <v>5.1260987</v>
      </c>
      <c r="Q177" s="59"/>
      <c r="R177" s="59">
        <v>11.528755</v>
      </c>
      <c r="S177" s="59">
        <v>6.8601980999999999</v>
      </c>
      <c r="T177" s="59"/>
      <c r="U177" s="59">
        <v>11.425079999999999</v>
      </c>
      <c r="V177" s="59">
        <v>11.407333</v>
      </c>
      <c r="W177" s="59">
        <v>10.485118</v>
      </c>
      <c r="X177" s="59">
        <v>10.960514</v>
      </c>
      <c r="Y177" s="59">
        <v>8.3564022999999992</v>
      </c>
      <c r="Z177" s="59">
        <v>6.4095238999999999</v>
      </c>
      <c r="AB177" s="89">
        <v>7228.9150390625</v>
      </c>
      <c r="AC177" s="89">
        <v>7606.3740234375</v>
      </c>
      <c r="AD177" s="89">
        <v>7797.69384765625</v>
      </c>
      <c r="AF177" s="70">
        <v>4.1745884441548604</v>
      </c>
      <c r="AG177" s="39">
        <f t="shared" si="23"/>
        <v>325.52162627483233</v>
      </c>
      <c r="AI177" s="34">
        <v>10</v>
      </c>
    </row>
    <row r="178" spans="1:36" s="1" customFormat="1" x14ac:dyDescent="0.2">
      <c r="A178" s="56">
        <v>768</v>
      </c>
      <c r="B178" s="32" t="s">
        <v>224</v>
      </c>
      <c r="C178" s="34" t="s">
        <v>225</v>
      </c>
      <c r="D178" s="34" t="s">
        <v>46</v>
      </c>
      <c r="E178" s="34" t="s">
        <v>162</v>
      </c>
      <c r="F178" s="34" t="s">
        <v>226</v>
      </c>
      <c r="G178" s="41" t="s">
        <v>230</v>
      </c>
      <c r="H178" s="91">
        <v>0.24868223071098328</v>
      </c>
      <c r="I178" s="62">
        <v>0.19303456200480315</v>
      </c>
      <c r="K178" s="59">
        <f t="shared" si="24"/>
        <v>21.586967099999999</v>
      </c>
      <c r="L178" s="59">
        <f t="shared" si="20"/>
        <v>27.513258999999998</v>
      </c>
      <c r="M178" s="59">
        <f t="shared" si="25"/>
        <v>50.8997739</v>
      </c>
      <c r="O178" s="59">
        <v>17.164866</v>
      </c>
      <c r="P178" s="59">
        <v>4.4221010999999999</v>
      </c>
      <c r="Q178" s="59"/>
      <c r="R178" s="59">
        <v>16.300803999999999</v>
      </c>
      <c r="S178" s="59">
        <v>11.212455</v>
      </c>
      <c r="T178" s="59"/>
      <c r="U178" s="59">
        <v>12.678366</v>
      </c>
      <c r="V178" s="59">
        <v>12.759105</v>
      </c>
      <c r="W178" s="59">
        <v>4.3917999999999999</v>
      </c>
      <c r="X178" s="59">
        <v>10.45548</v>
      </c>
      <c r="Y178" s="59">
        <v>5.599164</v>
      </c>
      <c r="Z178" s="59">
        <v>5.0158588999999996</v>
      </c>
      <c r="AB178" s="89">
        <v>7228.9150390625</v>
      </c>
      <c r="AC178" s="89">
        <v>7606.3740234375</v>
      </c>
      <c r="AD178" s="89">
        <v>7797.69384765625</v>
      </c>
      <c r="AF178" s="70">
        <v>2.8663259920659185</v>
      </c>
      <c r="AG178" s="39">
        <f t="shared" si="23"/>
        <v>223.50732553709611</v>
      </c>
      <c r="AI178" s="34">
        <v>10</v>
      </c>
    </row>
    <row r="179" spans="1:36" s="1" customFormat="1" x14ac:dyDescent="0.2">
      <c r="A179" s="56">
        <v>768</v>
      </c>
      <c r="B179" s="32" t="s">
        <v>224</v>
      </c>
      <c r="C179" s="34" t="s">
        <v>225</v>
      </c>
      <c r="D179" s="34" t="s">
        <v>46</v>
      </c>
      <c r="E179" s="34" t="s">
        <v>162</v>
      </c>
      <c r="F179" s="34" t="s">
        <v>226</v>
      </c>
      <c r="G179" s="41" t="s">
        <v>231</v>
      </c>
      <c r="H179" s="91">
        <v>0.24868223071098328</v>
      </c>
      <c r="I179" s="62">
        <v>0.384563075873671</v>
      </c>
      <c r="K179" s="59">
        <f t="shared" si="24"/>
        <v>23.441464199999999</v>
      </c>
      <c r="L179" s="59">
        <f t="shared" si="20"/>
        <v>30.880606</v>
      </c>
      <c r="M179" s="59">
        <f t="shared" si="25"/>
        <v>45.677930199999999</v>
      </c>
      <c r="O179" s="59">
        <v>18.837387</v>
      </c>
      <c r="P179" s="59">
        <v>4.6040771999999999</v>
      </c>
      <c r="Q179" s="59"/>
      <c r="R179" s="59">
        <v>17.237525000000002</v>
      </c>
      <c r="S179" s="59">
        <v>13.643081</v>
      </c>
      <c r="T179" s="59"/>
      <c r="U179" s="59">
        <v>9.6652766999999997</v>
      </c>
      <c r="V179" s="59">
        <v>9.4201618000000007</v>
      </c>
      <c r="W179" s="59">
        <v>6.7074233999999997</v>
      </c>
      <c r="X179" s="59">
        <v>9.0070242</v>
      </c>
      <c r="Y179" s="59">
        <v>7.9214402000000002</v>
      </c>
      <c r="Z179" s="59">
        <v>2.9566039000000002</v>
      </c>
      <c r="AB179" s="89">
        <v>7228.9150390625</v>
      </c>
      <c r="AC179" s="89">
        <v>7606.3740234375</v>
      </c>
      <c r="AD179" s="89">
        <v>7797.69384765625</v>
      </c>
      <c r="AF179" s="70">
        <v>19.347797019682254</v>
      </c>
      <c r="AG179" s="39">
        <f t="shared" si="23"/>
        <v>1508.6819778607824</v>
      </c>
      <c r="AI179" s="34">
        <v>10</v>
      </c>
    </row>
    <row r="180" spans="1:36" s="1" customFormat="1" x14ac:dyDescent="0.2">
      <c r="A180" s="56">
        <v>768</v>
      </c>
      <c r="B180" s="32" t="s">
        <v>224</v>
      </c>
      <c r="C180" s="34" t="s">
        <v>225</v>
      </c>
      <c r="D180" s="34" t="s">
        <v>46</v>
      </c>
      <c r="E180" s="34" t="s">
        <v>162</v>
      </c>
      <c r="F180" s="34" t="s">
        <v>226</v>
      </c>
      <c r="G180" s="41" t="s">
        <v>232</v>
      </c>
      <c r="H180" s="91">
        <v>0.24868223071098328</v>
      </c>
      <c r="I180" s="62">
        <v>0.48251306544263423</v>
      </c>
      <c r="K180" s="59">
        <f t="shared" si="24"/>
        <v>27.040970999999999</v>
      </c>
      <c r="L180" s="59">
        <f t="shared" si="20"/>
        <v>31.616987000000002</v>
      </c>
      <c r="M180" s="59">
        <f t="shared" si="25"/>
        <v>41.342041699999996</v>
      </c>
      <c r="O180" s="59">
        <v>20.175996999999999</v>
      </c>
      <c r="P180" s="59">
        <v>6.8649740000000001</v>
      </c>
      <c r="Q180" s="59"/>
      <c r="R180" s="59">
        <v>18.210612000000001</v>
      </c>
      <c r="S180" s="59">
        <v>13.406375000000001</v>
      </c>
      <c r="T180" s="59"/>
      <c r="U180" s="59">
        <v>9.1014368999999995</v>
      </c>
      <c r="V180" s="59">
        <v>8.8815063999999992</v>
      </c>
      <c r="W180" s="59">
        <v>6.0241790000000002</v>
      </c>
      <c r="X180" s="59">
        <v>8.0503110000000007</v>
      </c>
      <c r="Y180" s="59">
        <v>7.2910189000000001</v>
      </c>
      <c r="Z180" s="59">
        <v>1.9935894999999999</v>
      </c>
      <c r="AB180" s="89">
        <v>7228.9150390625</v>
      </c>
      <c r="AC180" s="89">
        <v>7606.3740234375</v>
      </c>
      <c r="AD180" s="89">
        <v>7797.69384765625</v>
      </c>
      <c r="AF180" s="70">
        <v>1.8914739148677213</v>
      </c>
      <c r="AG180" s="39">
        <f t="shared" si="23"/>
        <v>147.49134508966313</v>
      </c>
      <c r="AI180" s="34">
        <v>10</v>
      </c>
    </row>
    <row r="181" spans="1:36" s="1" customFormat="1" x14ac:dyDescent="0.2">
      <c r="A181" s="56">
        <v>768</v>
      </c>
      <c r="B181" s="32" t="s">
        <v>224</v>
      </c>
      <c r="C181" s="34" t="s">
        <v>225</v>
      </c>
      <c r="D181" s="34" t="s">
        <v>46</v>
      </c>
      <c r="E181" s="34" t="s">
        <v>162</v>
      </c>
      <c r="F181" s="34" t="s">
        <v>226</v>
      </c>
      <c r="G181" s="41" t="s">
        <v>233</v>
      </c>
      <c r="H181" s="91">
        <v>0.24868223071098328</v>
      </c>
      <c r="I181" s="62">
        <v>0.13643990953743934</v>
      </c>
      <c r="K181" s="59">
        <f t="shared" si="24"/>
        <v>22.656635900000001</v>
      </c>
      <c r="L181" s="59">
        <f t="shared" si="20"/>
        <v>32.712057000000001</v>
      </c>
      <c r="M181" s="59">
        <f t="shared" si="25"/>
        <v>44.631307499999998</v>
      </c>
      <c r="O181" s="59">
        <v>15.592313000000001</v>
      </c>
      <c r="P181" s="59">
        <v>7.0643228999999996</v>
      </c>
      <c r="Q181" s="59"/>
      <c r="R181" s="59">
        <v>20.652194000000001</v>
      </c>
      <c r="S181" s="59">
        <v>12.059863</v>
      </c>
      <c r="T181" s="59"/>
      <c r="U181" s="59">
        <v>10.903361</v>
      </c>
      <c r="V181" s="59">
        <v>9.7849900000000005</v>
      </c>
      <c r="W181" s="59">
        <v>5.6983664999999997</v>
      </c>
      <c r="X181" s="59">
        <v>6.8814289000000004</v>
      </c>
      <c r="Y181" s="59">
        <v>4.8898793999999999</v>
      </c>
      <c r="Z181" s="59">
        <v>6.4732817000000002</v>
      </c>
      <c r="AB181" s="89">
        <v>7228.9150390625</v>
      </c>
      <c r="AC181" s="89">
        <v>7606.3740234375</v>
      </c>
      <c r="AD181" s="89">
        <v>7797.69384765625</v>
      </c>
      <c r="AF181" s="70">
        <v>4.2264394380194137</v>
      </c>
      <c r="AG181" s="39">
        <f t="shared" si="23"/>
        <v>329.56480803335722</v>
      </c>
      <c r="AI181" s="34">
        <v>10</v>
      </c>
    </row>
    <row r="182" spans="1:36" s="1" customFormat="1" ht="15" customHeight="1" x14ac:dyDescent="0.3">
      <c r="A182" s="32">
        <v>780</v>
      </c>
      <c r="B182" s="32" t="s">
        <v>143</v>
      </c>
      <c r="C182" s="33" t="s">
        <v>144</v>
      </c>
      <c r="D182" s="33" t="s">
        <v>42</v>
      </c>
      <c r="E182" s="33" t="s">
        <v>41</v>
      </c>
      <c r="F182" s="33" t="s">
        <v>113</v>
      </c>
      <c r="G182" s="34" t="s">
        <v>101</v>
      </c>
      <c r="H182" s="91">
        <v>2.4179248139262199E-3</v>
      </c>
      <c r="I182" s="30">
        <v>1.9658466116293208E-3</v>
      </c>
      <c r="J182" s="28"/>
      <c r="K182" s="37">
        <f t="shared" si="24"/>
        <v>37.709392000000001</v>
      </c>
      <c r="L182" s="37">
        <f t="shared" si="20"/>
        <v>36.334970999999996</v>
      </c>
      <c r="M182" s="37">
        <f>SUM(U182:Z182)</f>
        <v>25.955637450000001</v>
      </c>
      <c r="N182" s="28"/>
      <c r="O182" s="59">
        <v>12.946711000000001</v>
      </c>
      <c r="P182" s="59">
        <v>24.762681000000001</v>
      </c>
      <c r="Q182" s="50"/>
      <c r="R182" s="59">
        <v>19.14866</v>
      </c>
      <c r="S182" s="59">
        <v>17.186311</v>
      </c>
      <c r="T182" s="50"/>
      <c r="U182" s="59">
        <v>0</v>
      </c>
      <c r="V182" s="59">
        <v>0.49992165</v>
      </c>
      <c r="W182" s="59">
        <v>0</v>
      </c>
      <c r="X182" s="59">
        <v>8.2117555000000007</v>
      </c>
      <c r="Y182" s="59">
        <v>10.668312</v>
      </c>
      <c r="Z182" s="68">
        <v>6.5756483000000001</v>
      </c>
      <c r="AA182" s="28"/>
      <c r="AB182" s="89">
        <v>1334.7879638671875</v>
      </c>
      <c r="AC182" s="89">
        <v>1364.9620361328125</v>
      </c>
      <c r="AD182" s="89">
        <v>1369.125</v>
      </c>
      <c r="AE182" s="29"/>
      <c r="AF182" s="77">
        <v>36.197471230174898</v>
      </c>
      <c r="AG182" s="39">
        <f t="shared" si="23"/>
        <v>495.58862798013206</v>
      </c>
      <c r="AH182" s="39"/>
      <c r="AI182" s="40">
        <v>10</v>
      </c>
      <c r="AJ182" s="28"/>
    </row>
    <row r="183" spans="1:36" s="1" customFormat="1" ht="15" customHeight="1" x14ac:dyDescent="0.3">
      <c r="A183" s="32">
        <v>780</v>
      </c>
      <c r="B183" s="32" t="s">
        <v>143</v>
      </c>
      <c r="C183" s="33" t="s">
        <v>144</v>
      </c>
      <c r="D183" s="33" t="s">
        <v>42</v>
      </c>
      <c r="E183" s="33" t="s">
        <v>41</v>
      </c>
      <c r="F183" s="33" t="s">
        <v>113</v>
      </c>
      <c r="G183" s="34" t="s">
        <v>139</v>
      </c>
      <c r="H183" s="91">
        <v>2.4179248139262199E-3</v>
      </c>
      <c r="I183" s="35">
        <v>3.0955458956927547E-3</v>
      </c>
      <c r="J183" s="28"/>
      <c r="K183" s="37">
        <f t="shared" si="24"/>
        <v>51.831028000000003</v>
      </c>
      <c r="L183" s="37">
        <f t="shared" si="20"/>
        <v>36.903133000000004</v>
      </c>
      <c r="M183" s="37">
        <f>SUM(U183:Z183)</f>
        <v>11.26583922</v>
      </c>
      <c r="N183" s="28"/>
      <c r="O183" s="59">
        <v>21.257615000000001</v>
      </c>
      <c r="P183" s="59">
        <v>30.573412999999999</v>
      </c>
      <c r="Q183" s="50"/>
      <c r="R183" s="59">
        <v>24.154862000000001</v>
      </c>
      <c r="S183" s="59">
        <v>12.748271000000001</v>
      </c>
      <c r="T183" s="50"/>
      <c r="U183" s="59">
        <v>0</v>
      </c>
      <c r="V183" s="59">
        <v>0.23451591999999999</v>
      </c>
      <c r="W183" s="59">
        <v>2.4889133999999999</v>
      </c>
      <c r="X183" s="59">
        <v>1.6278763000000001</v>
      </c>
      <c r="Y183" s="59">
        <v>5.0521414</v>
      </c>
      <c r="Z183" s="68">
        <v>1.8623921999999999</v>
      </c>
      <c r="AA183" s="28"/>
      <c r="AB183" s="29">
        <v>1334.788</v>
      </c>
      <c r="AC183" s="89">
        <v>1364.9620361328125</v>
      </c>
      <c r="AD183" s="89">
        <v>1369.125</v>
      </c>
      <c r="AE183" s="39"/>
      <c r="AF183" s="77">
        <v>40.093137741224851</v>
      </c>
      <c r="AG183" s="39">
        <f t="shared" si="23"/>
        <v>548.92517209954474</v>
      </c>
      <c r="AH183" s="39"/>
      <c r="AI183" s="40">
        <v>10</v>
      </c>
      <c r="AJ183" s="28"/>
    </row>
    <row r="184" spans="1:36" s="1" customFormat="1" x14ac:dyDescent="0.2">
      <c r="A184" s="32">
        <v>780</v>
      </c>
      <c r="B184" s="32" t="s">
        <v>143</v>
      </c>
      <c r="C184" s="33" t="s">
        <v>144</v>
      </c>
      <c r="D184" s="33" t="s">
        <v>42</v>
      </c>
      <c r="E184" s="33" t="s">
        <v>41</v>
      </c>
      <c r="F184" s="33" t="s">
        <v>113</v>
      </c>
      <c r="G184" s="34" t="s">
        <v>145</v>
      </c>
      <c r="H184" s="91">
        <v>2.4179248139262199E-3</v>
      </c>
      <c r="I184" s="30">
        <v>2.1095558366663355E-3</v>
      </c>
      <c r="K184" s="37">
        <f t="shared" si="24"/>
        <v>40.478094999999996</v>
      </c>
      <c r="L184" s="37">
        <f t="shared" si="20"/>
        <v>22.817852999999999</v>
      </c>
      <c r="M184" s="37">
        <f>SUM(U184:Z184)</f>
        <v>36.704051800000002</v>
      </c>
      <c r="O184" s="59">
        <v>15.930365999999999</v>
      </c>
      <c r="P184" s="59">
        <v>24.547729</v>
      </c>
      <c r="Q184" s="59"/>
      <c r="R184" s="59">
        <v>22.817852999999999</v>
      </c>
      <c r="S184" s="59">
        <v>0</v>
      </c>
      <c r="T184" s="59"/>
      <c r="U184" s="59">
        <v>1.2512262999999999</v>
      </c>
      <c r="V184" s="59">
        <v>8.3864765999999999</v>
      </c>
      <c r="W184" s="59">
        <v>2.839305</v>
      </c>
      <c r="X184" s="59">
        <v>11.108641</v>
      </c>
      <c r="Y184" s="59">
        <v>7.9543451000000003</v>
      </c>
      <c r="Z184" s="68">
        <v>5.1640578000000001</v>
      </c>
      <c r="AB184" s="29">
        <v>1334.788</v>
      </c>
      <c r="AC184" s="89">
        <v>1364.9620361328125</v>
      </c>
      <c r="AD184" s="89">
        <v>1369.125</v>
      </c>
      <c r="AE184" s="39"/>
      <c r="AF184" s="77">
        <v>22.053763750460075</v>
      </c>
      <c r="AG184" s="39">
        <f t="shared" si="23"/>
        <v>301.94359294848653</v>
      </c>
      <c r="AH184" s="39"/>
      <c r="AI184" s="40">
        <v>10</v>
      </c>
    </row>
    <row r="185" spans="1:36" s="1" customFormat="1" ht="15" customHeight="1" x14ac:dyDescent="0.2">
      <c r="A185" s="32">
        <v>780</v>
      </c>
      <c r="B185" s="32" t="s">
        <v>143</v>
      </c>
      <c r="C185" s="33" t="s">
        <v>144</v>
      </c>
      <c r="D185" s="33" t="s">
        <v>42</v>
      </c>
      <c r="E185" s="33" t="s">
        <v>41</v>
      </c>
      <c r="F185" s="33" t="s">
        <v>113</v>
      </c>
      <c r="G185" s="34" t="s">
        <v>146</v>
      </c>
      <c r="H185" s="91">
        <v>2.4179248139262199E-3</v>
      </c>
      <c r="I185" s="36">
        <v>0</v>
      </c>
      <c r="J185" s="24"/>
      <c r="K185" s="37"/>
      <c r="L185" s="37"/>
      <c r="M185" s="37"/>
      <c r="N185" s="24"/>
      <c r="O185" s="59"/>
      <c r="P185" s="37"/>
      <c r="Q185" s="51"/>
      <c r="R185" s="37"/>
      <c r="S185" s="37"/>
      <c r="T185" s="51"/>
      <c r="U185" s="38"/>
      <c r="V185" s="38"/>
      <c r="W185" s="38"/>
      <c r="X185" s="38"/>
      <c r="Y185" s="38"/>
      <c r="Z185" s="38"/>
      <c r="AA185" s="24"/>
      <c r="AB185" s="29">
        <v>1334.788</v>
      </c>
      <c r="AC185" s="89">
        <v>1364.9620361328125</v>
      </c>
      <c r="AD185" s="89">
        <v>1369.125</v>
      </c>
      <c r="AE185" s="39"/>
      <c r="AF185" s="77">
        <v>1.6556272781529289</v>
      </c>
      <c r="AG185" s="39">
        <f t="shared" si="23"/>
        <v>22.667606972011288</v>
      </c>
      <c r="AH185" s="39"/>
      <c r="AI185" s="40">
        <v>10</v>
      </c>
      <c r="AJ185" s="24"/>
    </row>
    <row r="186" spans="1:36" s="1" customFormat="1" x14ac:dyDescent="0.2">
      <c r="A186" s="56">
        <v>800</v>
      </c>
      <c r="B186" s="32" t="s">
        <v>209</v>
      </c>
      <c r="C186" s="34" t="s">
        <v>210</v>
      </c>
      <c r="D186" s="34" t="s">
        <v>46</v>
      </c>
      <c r="E186" s="34" t="s">
        <v>162</v>
      </c>
      <c r="F186" s="33">
        <v>2016</v>
      </c>
      <c r="G186" s="41" t="s">
        <v>211</v>
      </c>
      <c r="H186" s="91">
        <v>0.26884636282920837</v>
      </c>
      <c r="I186" s="62">
        <v>0.34100476983596556</v>
      </c>
      <c r="K186" s="59">
        <f t="shared" ref="K186:K199" si="26">O186+P186</f>
        <v>24.8815992</v>
      </c>
      <c r="L186" s="59">
        <f t="shared" ref="L186:L201" si="27">R186+S186</f>
        <v>20.678736199999999</v>
      </c>
      <c r="M186" s="59">
        <f t="shared" ref="M186:M199" si="28">U186+V186+W186+X186+Y186+Z186</f>
        <v>56.9548621</v>
      </c>
      <c r="N186" s="59"/>
      <c r="O186" s="59">
        <v>21.952493</v>
      </c>
      <c r="P186" s="59">
        <v>2.9291062000000001</v>
      </c>
      <c r="Q186" s="59"/>
      <c r="R186" s="59">
        <v>7.6290632</v>
      </c>
      <c r="S186" s="59">
        <v>13.049673</v>
      </c>
      <c r="T186" s="59"/>
      <c r="U186" s="59">
        <v>11.186448</v>
      </c>
      <c r="V186" s="59">
        <v>9.9949899999999996</v>
      </c>
      <c r="W186" s="59">
        <v>7.9757360999999998</v>
      </c>
      <c r="X186" s="59">
        <v>10.798279000000001</v>
      </c>
      <c r="Y186" s="59">
        <v>10.913138</v>
      </c>
      <c r="Z186" s="59">
        <v>6.086271</v>
      </c>
      <c r="AA186" s="59"/>
      <c r="AB186" s="89">
        <v>41487.96484375</v>
      </c>
      <c r="AC186" s="89">
        <v>41487.96484375</v>
      </c>
      <c r="AD186" s="89">
        <v>42862.95703125</v>
      </c>
      <c r="AE186" s="5"/>
      <c r="AF186" s="63">
        <v>5.3677172412266332</v>
      </c>
      <c r="AG186" s="39">
        <f t="shared" si="23"/>
        <v>2300.7623346659698</v>
      </c>
      <c r="AI186" s="34">
        <v>10</v>
      </c>
    </row>
    <row r="187" spans="1:36" s="1" customFormat="1" x14ac:dyDescent="0.2">
      <c r="A187" s="56">
        <v>800</v>
      </c>
      <c r="B187" s="32" t="s">
        <v>209</v>
      </c>
      <c r="C187" s="34" t="s">
        <v>210</v>
      </c>
      <c r="D187" s="34" t="s">
        <v>46</v>
      </c>
      <c r="E187" s="34" t="s">
        <v>162</v>
      </c>
      <c r="F187" s="33">
        <v>2016</v>
      </c>
      <c r="G187" s="41" t="s">
        <v>212</v>
      </c>
      <c r="H187" s="91">
        <v>0.26884636282920837</v>
      </c>
      <c r="I187" s="62">
        <v>0.45154667031195506</v>
      </c>
      <c r="K187" s="59">
        <f t="shared" si="26"/>
        <v>27.011638700000002</v>
      </c>
      <c r="L187" s="59">
        <f t="shared" si="27"/>
        <v>22.8021156</v>
      </c>
      <c r="M187" s="59">
        <f t="shared" si="28"/>
        <v>50.186246600000004</v>
      </c>
      <c r="N187" s="59"/>
      <c r="O187" s="59">
        <v>23.253679000000002</v>
      </c>
      <c r="P187" s="59">
        <v>3.7579596999999998</v>
      </c>
      <c r="Q187" s="59"/>
      <c r="R187" s="59">
        <v>14.74193</v>
      </c>
      <c r="S187" s="59">
        <v>8.0601856000000005</v>
      </c>
      <c r="T187" s="59"/>
      <c r="U187" s="59">
        <v>9.8992816999999995</v>
      </c>
      <c r="V187" s="59">
        <v>9.6706456000000003</v>
      </c>
      <c r="W187" s="59">
        <v>6.4692983999999996</v>
      </c>
      <c r="X187" s="59">
        <v>9.2883247000000004</v>
      </c>
      <c r="Y187" s="59">
        <v>9.3258881999999996</v>
      </c>
      <c r="Z187" s="59">
        <v>5.5328080000000002</v>
      </c>
      <c r="AA187" s="59"/>
      <c r="AB187" s="89">
        <v>41487.96484375</v>
      </c>
      <c r="AC187" s="89">
        <v>41487.96484375</v>
      </c>
      <c r="AD187" s="89">
        <v>42862.95703125</v>
      </c>
      <c r="AE187" s="5"/>
      <c r="AF187" s="63">
        <v>2.6214712108960527</v>
      </c>
      <c r="AG187" s="39">
        <f t="shared" si="23"/>
        <v>1123.6400787129642</v>
      </c>
      <c r="AI187" s="34">
        <v>10</v>
      </c>
    </row>
    <row r="188" spans="1:36" s="1" customFormat="1" x14ac:dyDescent="0.2">
      <c r="A188" s="56">
        <v>800</v>
      </c>
      <c r="B188" s="32" t="s">
        <v>209</v>
      </c>
      <c r="C188" s="34" t="s">
        <v>210</v>
      </c>
      <c r="D188" s="34" t="s">
        <v>46</v>
      </c>
      <c r="E188" s="34" t="s">
        <v>162</v>
      </c>
      <c r="F188" s="33">
        <v>2016</v>
      </c>
      <c r="G188" s="41" t="s">
        <v>213</v>
      </c>
      <c r="H188" s="91">
        <v>0.26884636282920837</v>
      </c>
      <c r="I188" s="62">
        <v>0.11133381374194694</v>
      </c>
      <c r="K188" s="59">
        <f t="shared" si="26"/>
        <v>29.6534397</v>
      </c>
      <c r="L188" s="59">
        <f t="shared" si="27"/>
        <v>16.7759678</v>
      </c>
      <c r="M188" s="59">
        <f t="shared" si="28"/>
        <v>53.570592500000004</v>
      </c>
      <c r="N188" s="59"/>
      <c r="O188" s="59">
        <v>25.363966000000001</v>
      </c>
      <c r="P188" s="59">
        <v>4.2894737000000003</v>
      </c>
      <c r="Q188" s="59"/>
      <c r="R188" s="59">
        <v>11.706844</v>
      </c>
      <c r="S188" s="59">
        <v>5.0691237999999998</v>
      </c>
      <c r="T188" s="59"/>
      <c r="U188" s="59">
        <v>12.790359</v>
      </c>
      <c r="V188" s="59">
        <v>9.4422653000000007</v>
      </c>
      <c r="W188" s="59">
        <v>8.7599202999999992</v>
      </c>
      <c r="X188" s="59">
        <v>10.962012</v>
      </c>
      <c r="Y188" s="59">
        <v>7.0646107000000002</v>
      </c>
      <c r="Z188" s="59">
        <v>4.5514251999999997</v>
      </c>
      <c r="AA188" s="59"/>
      <c r="AB188" s="89">
        <v>41487.96484375</v>
      </c>
      <c r="AC188" s="89">
        <v>41487.96484375</v>
      </c>
      <c r="AD188" s="89">
        <v>42862.95703125</v>
      </c>
      <c r="AE188" s="5"/>
      <c r="AF188" s="63">
        <v>15.981635380312692</v>
      </c>
      <c r="AG188" s="39">
        <f t="shared" si="23"/>
        <v>6850.2015059544765</v>
      </c>
      <c r="AI188" s="34">
        <v>10</v>
      </c>
    </row>
    <row r="189" spans="1:36" s="1" customFormat="1" x14ac:dyDescent="0.2">
      <c r="A189" s="56">
        <v>800</v>
      </c>
      <c r="B189" s="32" t="s">
        <v>209</v>
      </c>
      <c r="C189" s="34" t="s">
        <v>210</v>
      </c>
      <c r="D189" s="34" t="s">
        <v>46</v>
      </c>
      <c r="E189" s="34" t="s">
        <v>162</v>
      </c>
      <c r="F189" s="33">
        <v>2016</v>
      </c>
      <c r="G189" s="41" t="s">
        <v>214</v>
      </c>
      <c r="H189" s="91">
        <v>0.26884636282920837</v>
      </c>
      <c r="I189" s="62">
        <v>0.27589631356685401</v>
      </c>
      <c r="K189" s="59">
        <f t="shared" si="26"/>
        <v>25.9928983</v>
      </c>
      <c r="L189" s="59">
        <f t="shared" si="27"/>
        <v>16.4471223</v>
      </c>
      <c r="M189" s="59">
        <f t="shared" si="28"/>
        <v>57.559978999999998</v>
      </c>
      <c r="N189" s="59"/>
      <c r="O189" s="59">
        <v>23.927548999999999</v>
      </c>
      <c r="P189" s="59">
        <v>2.0653492999999998</v>
      </c>
      <c r="Q189" s="59"/>
      <c r="R189" s="59">
        <v>11.184369999999999</v>
      </c>
      <c r="S189" s="59">
        <v>5.2627522999999998</v>
      </c>
      <c r="T189" s="59"/>
      <c r="U189" s="59">
        <v>11.746691999999999</v>
      </c>
      <c r="V189" s="59">
        <v>11.18596</v>
      </c>
      <c r="W189" s="59">
        <v>5.7517994000000003</v>
      </c>
      <c r="X189" s="59">
        <v>11.098231999999999</v>
      </c>
      <c r="Y189" s="59">
        <v>11.006377000000001</v>
      </c>
      <c r="Z189" s="59">
        <v>6.7709185999999999</v>
      </c>
      <c r="AA189" s="59"/>
      <c r="AB189" s="89">
        <v>41487.96484375</v>
      </c>
      <c r="AC189" s="89">
        <v>41487.96484375</v>
      </c>
      <c r="AD189" s="89">
        <v>42862.95703125</v>
      </c>
      <c r="AE189" s="5"/>
      <c r="AF189" s="63">
        <v>4.3547878488802798</v>
      </c>
      <c r="AG189" s="39">
        <f t="shared" si="23"/>
        <v>1866.5908444676504</v>
      </c>
      <c r="AI189" s="34">
        <v>10</v>
      </c>
    </row>
    <row r="190" spans="1:36" s="1" customFormat="1" x14ac:dyDescent="0.2">
      <c r="A190" s="56">
        <v>800</v>
      </c>
      <c r="B190" s="32" t="s">
        <v>209</v>
      </c>
      <c r="C190" s="34" t="s">
        <v>210</v>
      </c>
      <c r="D190" s="34" t="s">
        <v>46</v>
      </c>
      <c r="E190" s="34" t="s">
        <v>162</v>
      </c>
      <c r="F190" s="33">
        <v>2016</v>
      </c>
      <c r="G190" s="41" t="s">
        <v>215</v>
      </c>
      <c r="H190" s="91">
        <v>0.26884636282920837</v>
      </c>
      <c r="I190" s="62">
        <v>0.3355476892104704</v>
      </c>
      <c r="K190" s="59">
        <f t="shared" si="26"/>
        <v>25.253278300000002</v>
      </c>
      <c r="L190" s="59">
        <f t="shared" si="27"/>
        <v>21.471838599999998</v>
      </c>
      <c r="M190" s="59">
        <f t="shared" si="28"/>
        <v>53.274881799999996</v>
      </c>
      <c r="N190" s="59"/>
      <c r="O190" s="59">
        <v>21.195688000000001</v>
      </c>
      <c r="P190" s="59">
        <v>4.0575903000000002</v>
      </c>
      <c r="Q190" s="59"/>
      <c r="R190" s="59">
        <v>15.110531999999999</v>
      </c>
      <c r="S190" s="59">
        <v>6.3613065999999998</v>
      </c>
      <c r="T190" s="59"/>
      <c r="U190" s="59">
        <v>10.902879</v>
      </c>
      <c r="V190" s="59">
        <v>10.502236</v>
      </c>
      <c r="W190" s="59">
        <v>8.2956345999999996</v>
      </c>
      <c r="X190" s="59">
        <v>9.2840551999999992</v>
      </c>
      <c r="Y190" s="59">
        <v>9.6062515000000008</v>
      </c>
      <c r="Z190" s="59">
        <v>4.6838255000000002</v>
      </c>
      <c r="AA190" s="59"/>
      <c r="AB190" s="89">
        <v>41487.96484375</v>
      </c>
      <c r="AC190" s="89">
        <v>41487.96484375</v>
      </c>
      <c r="AD190" s="89">
        <v>42862.95703125</v>
      </c>
      <c r="AE190" s="5"/>
      <c r="AF190" s="63">
        <v>6.6822883842149103</v>
      </c>
      <c r="AG190" s="39">
        <f t="shared" si="23"/>
        <v>2864.2263988302466</v>
      </c>
      <c r="AI190" s="34">
        <v>10</v>
      </c>
    </row>
    <row r="191" spans="1:36" s="1" customFormat="1" x14ac:dyDescent="0.2">
      <c r="A191" s="56">
        <v>800</v>
      </c>
      <c r="B191" s="32" t="s">
        <v>209</v>
      </c>
      <c r="C191" s="34" t="s">
        <v>210</v>
      </c>
      <c r="D191" s="34" t="s">
        <v>46</v>
      </c>
      <c r="E191" s="34" t="s">
        <v>162</v>
      </c>
      <c r="F191" s="33">
        <v>2016</v>
      </c>
      <c r="G191" s="41" t="s">
        <v>216</v>
      </c>
      <c r="H191" s="91">
        <v>0.26884636282920837</v>
      </c>
      <c r="I191" s="62">
        <v>0.33235465689072258</v>
      </c>
      <c r="K191" s="59">
        <f t="shared" si="26"/>
        <v>29.7265257</v>
      </c>
      <c r="L191" s="59">
        <f t="shared" si="27"/>
        <v>17.365889500000002</v>
      </c>
      <c r="M191" s="59">
        <f t="shared" si="28"/>
        <v>52.907584699999994</v>
      </c>
      <c r="N191" s="59"/>
      <c r="O191" s="59">
        <v>25.287872</v>
      </c>
      <c r="P191" s="59">
        <v>4.4386536999999997</v>
      </c>
      <c r="Q191" s="59"/>
      <c r="R191" s="59">
        <v>9.9606493999999994</v>
      </c>
      <c r="S191" s="59">
        <v>7.4052401000000003</v>
      </c>
      <c r="T191" s="59"/>
      <c r="U191" s="59">
        <v>11.669679</v>
      </c>
      <c r="V191" s="59">
        <v>10.505144</v>
      </c>
      <c r="W191" s="59">
        <v>7.0921365999999999</v>
      </c>
      <c r="X191" s="59">
        <v>8.3325274</v>
      </c>
      <c r="Y191" s="59">
        <v>11.078385000000001</v>
      </c>
      <c r="Z191" s="59">
        <v>4.2297127000000003</v>
      </c>
      <c r="AA191" s="59"/>
      <c r="AB191" s="89">
        <v>41487.96484375</v>
      </c>
      <c r="AC191" s="89">
        <v>41487.96484375</v>
      </c>
      <c r="AD191" s="89">
        <v>42862.95703125</v>
      </c>
      <c r="AE191" s="5"/>
      <c r="AF191" s="63">
        <v>2.6642635175744931</v>
      </c>
      <c r="AG191" s="39">
        <f t="shared" si="23"/>
        <v>1141.9821267372247</v>
      </c>
      <c r="AI191" s="34">
        <v>10</v>
      </c>
    </row>
    <row r="192" spans="1:36" s="1" customFormat="1" x14ac:dyDescent="0.2">
      <c r="A192" s="56">
        <v>800</v>
      </c>
      <c r="B192" s="32" t="s">
        <v>209</v>
      </c>
      <c r="C192" s="34" t="s">
        <v>210</v>
      </c>
      <c r="D192" s="34" t="s">
        <v>46</v>
      </c>
      <c r="E192" s="34" t="s">
        <v>162</v>
      </c>
      <c r="F192" s="33">
        <v>2016</v>
      </c>
      <c r="G192" s="41" t="s">
        <v>217</v>
      </c>
      <c r="H192" s="91">
        <v>0.26884636282920837</v>
      </c>
      <c r="I192" s="62">
        <v>0.2366120864334697</v>
      </c>
      <c r="K192" s="59">
        <f t="shared" si="26"/>
        <v>27.1167455</v>
      </c>
      <c r="L192" s="59">
        <f t="shared" si="27"/>
        <v>17.393371399999999</v>
      </c>
      <c r="M192" s="59">
        <f t="shared" si="28"/>
        <v>55.489882600000001</v>
      </c>
      <c r="N192" s="59"/>
      <c r="O192" s="59">
        <v>23.363285999999999</v>
      </c>
      <c r="P192" s="59">
        <v>3.7534594999999999</v>
      </c>
      <c r="Q192" s="59"/>
      <c r="R192" s="59">
        <v>13.684224</v>
      </c>
      <c r="S192" s="59">
        <v>3.7091474</v>
      </c>
      <c r="T192" s="59"/>
      <c r="U192" s="59">
        <v>11.875169</v>
      </c>
      <c r="V192" s="59">
        <v>10.59538</v>
      </c>
      <c r="W192" s="59">
        <v>9.4897852999999994</v>
      </c>
      <c r="X192" s="59">
        <v>9.0027588000000005</v>
      </c>
      <c r="Y192" s="59">
        <v>10.413463</v>
      </c>
      <c r="Z192" s="59">
        <v>4.1133265000000003</v>
      </c>
      <c r="AA192" s="59"/>
      <c r="AB192" s="89">
        <v>41487.96484375</v>
      </c>
      <c r="AC192" s="89">
        <v>41487.96484375</v>
      </c>
      <c r="AD192" s="89">
        <v>42862.95703125</v>
      </c>
      <c r="AE192" s="5"/>
      <c r="AF192" s="63">
        <v>9.9220791816131175</v>
      </c>
      <c r="AG192" s="39">
        <f t="shared" si="23"/>
        <v>4252.8965362214321</v>
      </c>
      <c r="AI192" s="34">
        <v>10</v>
      </c>
    </row>
    <row r="193" spans="1:36" s="1" customFormat="1" x14ac:dyDescent="0.2">
      <c r="A193" s="56">
        <v>800</v>
      </c>
      <c r="B193" s="32" t="s">
        <v>209</v>
      </c>
      <c r="C193" s="34" t="s">
        <v>210</v>
      </c>
      <c r="D193" s="34" t="s">
        <v>46</v>
      </c>
      <c r="E193" s="34" t="s">
        <v>162</v>
      </c>
      <c r="F193" s="33">
        <v>2016</v>
      </c>
      <c r="G193" s="41" t="s">
        <v>218</v>
      </c>
      <c r="H193" s="91">
        <v>0.26884636282920837</v>
      </c>
      <c r="I193" s="62">
        <v>0.20744972216591567</v>
      </c>
      <c r="K193" s="59">
        <f t="shared" si="26"/>
        <v>25.154777499999998</v>
      </c>
      <c r="L193" s="59">
        <f t="shared" si="27"/>
        <v>19.717295100000001</v>
      </c>
      <c r="M193" s="59">
        <f t="shared" si="28"/>
        <v>55.127926599999995</v>
      </c>
      <c r="N193" s="59"/>
      <c r="O193" s="59">
        <v>21.663217</v>
      </c>
      <c r="P193" s="59">
        <v>3.4915604999999998</v>
      </c>
      <c r="Q193" s="59"/>
      <c r="R193" s="59">
        <v>13.657733</v>
      </c>
      <c r="S193" s="59">
        <v>6.0595621</v>
      </c>
      <c r="T193" s="59"/>
      <c r="U193" s="59">
        <v>12.225845</v>
      </c>
      <c r="V193" s="59">
        <v>11.843374000000001</v>
      </c>
      <c r="W193" s="59">
        <v>11.029377</v>
      </c>
      <c r="X193" s="59">
        <v>7.5843097000000004</v>
      </c>
      <c r="Y193" s="59">
        <v>9.8622215999999998</v>
      </c>
      <c r="Z193" s="59">
        <v>2.5827993</v>
      </c>
      <c r="AA193" s="59"/>
      <c r="AB193" s="89">
        <v>41487.96484375</v>
      </c>
      <c r="AC193" s="89">
        <v>41487.96484375</v>
      </c>
      <c r="AD193" s="89">
        <v>42862.95703125</v>
      </c>
      <c r="AE193" s="5"/>
      <c r="AF193" s="63">
        <v>2.8517612316551215</v>
      </c>
      <c r="AG193" s="39">
        <f t="shared" si="23"/>
        <v>1222.3491913581804</v>
      </c>
      <c r="AI193" s="34">
        <v>10</v>
      </c>
    </row>
    <row r="194" spans="1:36" s="1" customFormat="1" x14ac:dyDescent="0.2">
      <c r="A194" s="56">
        <v>800</v>
      </c>
      <c r="B194" s="32" t="s">
        <v>209</v>
      </c>
      <c r="C194" s="34" t="s">
        <v>210</v>
      </c>
      <c r="D194" s="34" t="s">
        <v>46</v>
      </c>
      <c r="E194" s="34" t="s">
        <v>162</v>
      </c>
      <c r="F194" s="33">
        <v>2016</v>
      </c>
      <c r="G194" s="42" t="s">
        <v>219</v>
      </c>
      <c r="H194" s="91">
        <v>0.26884636282920837</v>
      </c>
      <c r="I194" s="30">
        <v>0.22031624812874509</v>
      </c>
      <c r="K194" s="59">
        <f t="shared" si="26"/>
        <v>27.682790200000003</v>
      </c>
      <c r="L194" s="59">
        <f t="shared" si="27"/>
        <v>19.1656753</v>
      </c>
      <c r="M194" s="59">
        <f t="shared" si="28"/>
        <v>53.151534400000003</v>
      </c>
      <c r="N194" s="59"/>
      <c r="O194" s="59">
        <v>24.532907000000002</v>
      </c>
      <c r="P194" s="59">
        <v>3.1498832000000001</v>
      </c>
      <c r="Q194" s="59"/>
      <c r="R194" s="59">
        <v>10.385896000000001</v>
      </c>
      <c r="S194" s="59">
        <v>8.7797792999999995</v>
      </c>
      <c r="T194" s="59"/>
      <c r="U194" s="59">
        <v>12.436667999999999</v>
      </c>
      <c r="V194" s="59">
        <v>8.0732101000000007</v>
      </c>
      <c r="W194" s="59">
        <v>8.3175916000000001</v>
      </c>
      <c r="X194" s="59">
        <v>10.658965</v>
      </c>
      <c r="Y194" s="59">
        <v>9.1864170000000005</v>
      </c>
      <c r="Z194" s="59">
        <v>4.4786827000000002</v>
      </c>
      <c r="AA194" s="59"/>
      <c r="AB194" s="89">
        <v>41487.96484375</v>
      </c>
      <c r="AC194" s="89">
        <v>41487.96484375</v>
      </c>
      <c r="AD194" s="89">
        <v>42862.95703125</v>
      </c>
      <c r="AE194" s="5"/>
      <c r="AF194" s="63">
        <v>8.1672740285427157</v>
      </c>
      <c r="AG194" s="39">
        <f t="shared" si="23"/>
        <v>3500.7351574787053</v>
      </c>
      <c r="AI194" s="34">
        <v>10</v>
      </c>
    </row>
    <row r="195" spans="1:36" s="1" customFormat="1" x14ac:dyDescent="0.2">
      <c r="A195" s="56">
        <v>800</v>
      </c>
      <c r="B195" s="32" t="s">
        <v>209</v>
      </c>
      <c r="C195" s="34" t="s">
        <v>210</v>
      </c>
      <c r="D195" s="34" t="s">
        <v>46</v>
      </c>
      <c r="E195" s="34" t="s">
        <v>162</v>
      </c>
      <c r="F195" s="33">
        <v>2016</v>
      </c>
      <c r="G195" s="42" t="s">
        <v>220</v>
      </c>
      <c r="H195" s="91">
        <v>0.26884636282920837</v>
      </c>
      <c r="I195" s="30">
        <v>0.23952343796242598</v>
      </c>
      <c r="K195" s="59">
        <f t="shared" si="26"/>
        <v>26.2174671</v>
      </c>
      <c r="L195" s="59">
        <f t="shared" si="27"/>
        <v>16.861857699999998</v>
      </c>
      <c r="M195" s="59">
        <f t="shared" si="28"/>
        <v>56.920674600000005</v>
      </c>
      <c r="N195" s="59"/>
      <c r="O195" s="59">
        <v>21.314178999999999</v>
      </c>
      <c r="P195" s="59">
        <v>4.9032881000000001</v>
      </c>
      <c r="Q195" s="59"/>
      <c r="R195" s="59">
        <v>11.255478999999999</v>
      </c>
      <c r="S195" s="59">
        <v>5.6063786999999996</v>
      </c>
      <c r="T195" s="59"/>
      <c r="U195" s="59">
        <v>11.856678</v>
      </c>
      <c r="V195" s="59">
        <v>11.405004</v>
      </c>
      <c r="W195" s="59">
        <v>9.0414148999999995</v>
      </c>
      <c r="X195" s="59">
        <v>10.046597999999999</v>
      </c>
      <c r="Y195" s="59">
        <v>10.370259000000001</v>
      </c>
      <c r="Z195" s="59">
        <v>4.2007206999999998</v>
      </c>
      <c r="AA195" s="59"/>
      <c r="AB195" s="89">
        <v>41487.96484375</v>
      </c>
      <c r="AC195" s="89">
        <v>41487.96484375</v>
      </c>
      <c r="AD195" s="89">
        <v>42862.95703125</v>
      </c>
      <c r="AE195" s="5"/>
      <c r="AF195" s="63">
        <v>2.9904490289060641</v>
      </c>
      <c r="AG195" s="39">
        <f t="shared" si="23"/>
        <v>1281.7948823014392</v>
      </c>
      <c r="AI195" s="34">
        <v>10</v>
      </c>
    </row>
    <row r="196" spans="1:36" s="1" customFormat="1" x14ac:dyDescent="0.2">
      <c r="A196" s="56">
        <v>800</v>
      </c>
      <c r="B196" s="32" t="s">
        <v>209</v>
      </c>
      <c r="C196" s="34" t="s">
        <v>210</v>
      </c>
      <c r="D196" s="34" t="s">
        <v>46</v>
      </c>
      <c r="E196" s="34" t="s">
        <v>162</v>
      </c>
      <c r="F196" s="33">
        <v>2016</v>
      </c>
      <c r="G196" s="42" t="s">
        <v>221</v>
      </c>
      <c r="H196" s="91">
        <v>0.26884636282920837</v>
      </c>
      <c r="I196" s="30">
        <v>0.30938830936742356</v>
      </c>
      <c r="K196" s="59">
        <f t="shared" si="26"/>
        <v>25.712837599999997</v>
      </c>
      <c r="L196" s="59">
        <f t="shared" si="27"/>
        <v>19.120672599999999</v>
      </c>
      <c r="M196" s="59">
        <f t="shared" si="28"/>
        <v>55.166490500000002</v>
      </c>
      <c r="N196" s="59"/>
      <c r="O196" s="59">
        <v>22.250533999999998</v>
      </c>
      <c r="P196" s="59">
        <v>3.4623035999999998</v>
      </c>
      <c r="Q196" s="59"/>
      <c r="R196" s="59">
        <v>10.644463</v>
      </c>
      <c r="S196" s="59">
        <v>8.4762096000000007</v>
      </c>
      <c r="T196" s="59"/>
      <c r="U196" s="59">
        <v>11.437071</v>
      </c>
      <c r="V196" s="59">
        <v>9.0533351999999994</v>
      </c>
      <c r="W196" s="59">
        <v>8.8460225000000001</v>
      </c>
      <c r="X196" s="59">
        <v>11.213172</v>
      </c>
      <c r="Y196" s="59">
        <v>10.069819000000001</v>
      </c>
      <c r="Z196" s="59">
        <v>4.5470708000000002</v>
      </c>
      <c r="AA196" s="59"/>
      <c r="AB196" s="89">
        <v>41487.96484375</v>
      </c>
      <c r="AC196" s="89">
        <v>41487.96484375</v>
      </c>
      <c r="AD196" s="89">
        <v>42862.95703125</v>
      </c>
      <c r="AE196" s="5"/>
      <c r="AF196" s="63">
        <v>8.107713970549133</v>
      </c>
      <c r="AG196" s="39">
        <f t="shared" si="23"/>
        <v>3475.2059554131279</v>
      </c>
      <c r="AI196" s="34">
        <v>10</v>
      </c>
    </row>
    <row r="197" spans="1:36" s="1" customFormat="1" x14ac:dyDescent="0.2">
      <c r="A197" s="56">
        <v>800</v>
      </c>
      <c r="B197" s="32" t="s">
        <v>209</v>
      </c>
      <c r="C197" s="34" t="s">
        <v>210</v>
      </c>
      <c r="D197" s="34" t="s">
        <v>46</v>
      </c>
      <c r="E197" s="34" t="s">
        <v>162</v>
      </c>
      <c r="F197" s="33">
        <v>2016</v>
      </c>
      <c r="G197" s="42" t="s">
        <v>222</v>
      </c>
      <c r="H197" s="91">
        <v>0.26884636282920837</v>
      </c>
      <c r="I197" s="30">
        <v>0.32996722371458803</v>
      </c>
      <c r="K197" s="59">
        <f t="shared" si="26"/>
        <v>22.187746499999999</v>
      </c>
      <c r="L197" s="59">
        <f t="shared" si="27"/>
        <v>22.696455700000001</v>
      </c>
      <c r="M197" s="59">
        <f t="shared" si="28"/>
        <v>55.115797700000002</v>
      </c>
      <c r="N197" s="59"/>
      <c r="O197" s="59">
        <v>19.953655999999999</v>
      </c>
      <c r="P197" s="59">
        <v>2.2340905000000002</v>
      </c>
      <c r="Q197" s="59"/>
      <c r="R197" s="59">
        <v>9.4126926999999991</v>
      </c>
      <c r="S197" s="59">
        <v>13.283763</v>
      </c>
      <c r="T197" s="59"/>
      <c r="U197" s="59">
        <v>11.113089</v>
      </c>
      <c r="V197" s="59">
        <v>10.41147</v>
      </c>
      <c r="W197" s="59">
        <v>8.6466902999999995</v>
      </c>
      <c r="X197" s="59">
        <v>10.664752</v>
      </c>
      <c r="Y197" s="59">
        <v>9.9077772999999993</v>
      </c>
      <c r="Z197" s="59">
        <v>4.3720191000000002</v>
      </c>
      <c r="AA197" s="59"/>
      <c r="AB197" s="89">
        <v>41487.96484375</v>
      </c>
      <c r="AC197" s="89">
        <v>41487.96484375</v>
      </c>
      <c r="AD197" s="89">
        <v>42862.95703125</v>
      </c>
      <c r="AE197" s="5"/>
      <c r="AF197" s="63">
        <v>6.3473691597992969</v>
      </c>
      <c r="AG197" s="39">
        <f t="shared" si="23"/>
        <v>2720.6701155795868</v>
      </c>
      <c r="AI197" s="34">
        <v>10</v>
      </c>
    </row>
    <row r="198" spans="1:36" s="1" customFormat="1" x14ac:dyDescent="0.2">
      <c r="A198" s="56">
        <v>800</v>
      </c>
      <c r="B198" s="32" t="s">
        <v>209</v>
      </c>
      <c r="C198" s="34" t="s">
        <v>210</v>
      </c>
      <c r="D198" s="34" t="s">
        <v>46</v>
      </c>
      <c r="E198" s="34" t="s">
        <v>162</v>
      </c>
      <c r="F198" s="33">
        <v>2016</v>
      </c>
      <c r="G198" s="42" t="s">
        <v>223</v>
      </c>
      <c r="H198" s="91">
        <v>0.26884636282920837</v>
      </c>
      <c r="I198" s="30">
        <v>0.37904361413937993</v>
      </c>
      <c r="K198" s="59">
        <f t="shared" si="26"/>
        <v>21.557996299999999</v>
      </c>
      <c r="L198" s="59">
        <f t="shared" si="27"/>
        <v>26.683697000000002</v>
      </c>
      <c r="M198" s="59">
        <f t="shared" si="28"/>
        <v>51.758307199999997</v>
      </c>
      <c r="N198" s="59"/>
      <c r="O198" s="59">
        <v>18.561371000000001</v>
      </c>
      <c r="P198" s="59">
        <v>2.9966252999999998</v>
      </c>
      <c r="Q198" s="59"/>
      <c r="R198" s="59">
        <v>14.63707</v>
      </c>
      <c r="S198" s="59">
        <v>12.046627000000001</v>
      </c>
      <c r="T198" s="59"/>
      <c r="U198" s="59">
        <v>10.406169</v>
      </c>
      <c r="V198" s="59">
        <v>10.181158</v>
      </c>
      <c r="W198" s="59">
        <v>7.6562098000000001</v>
      </c>
      <c r="X198" s="59">
        <v>8.4800784999999994</v>
      </c>
      <c r="Y198" s="59">
        <v>9.5134951999999995</v>
      </c>
      <c r="Z198" s="59">
        <v>5.5211967</v>
      </c>
      <c r="AA198" s="59"/>
      <c r="AB198" s="89">
        <v>41487.96484375</v>
      </c>
      <c r="AC198" s="89">
        <v>41487.96484375</v>
      </c>
      <c r="AD198" s="89">
        <v>42862.95703125</v>
      </c>
      <c r="AE198" s="5"/>
      <c r="AF198" s="63">
        <v>2.7333228555434337</v>
      </c>
      <c r="AG198" s="39">
        <f t="shared" si="23"/>
        <v>1171.5830010969175</v>
      </c>
      <c r="AI198" s="34">
        <v>10</v>
      </c>
    </row>
    <row r="199" spans="1:36" s="1" customFormat="1" x14ac:dyDescent="0.2">
      <c r="A199" s="56">
        <v>800</v>
      </c>
      <c r="B199" s="32" t="s">
        <v>209</v>
      </c>
      <c r="C199" s="34" t="s">
        <v>210</v>
      </c>
      <c r="D199" s="34" t="s">
        <v>46</v>
      </c>
      <c r="E199" s="34" t="s">
        <v>162</v>
      </c>
      <c r="F199" s="33">
        <v>2016</v>
      </c>
      <c r="G199" s="42" t="s">
        <v>64</v>
      </c>
      <c r="H199" s="91">
        <v>0.26884636282920837</v>
      </c>
      <c r="I199" s="30">
        <v>0.34591803006977256</v>
      </c>
      <c r="K199" s="59">
        <f t="shared" si="26"/>
        <v>24.1535516</v>
      </c>
      <c r="L199" s="59">
        <f t="shared" si="27"/>
        <v>22.5651853</v>
      </c>
      <c r="M199" s="59">
        <f t="shared" si="28"/>
        <v>53.281262500000004</v>
      </c>
      <c r="N199" s="59"/>
      <c r="O199" s="59">
        <v>20.600667999999999</v>
      </c>
      <c r="P199" s="59">
        <v>3.5528835999999999</v>
      </c>
      <c r="Q199" s="59"/>
      <c r="R199" s="59">
        <v>13.049673</v>
      </c>
      <c r="S199" s="59">
        <v>9.5155122999999993</v>
      </c>
      <c r="T199" s="59"/>
      <c r="U199" s="59">
        <v>10.578127</v>
      </c>
      <c r="V199" s="59">
        <v>9.7705622000000005</v>
      </c>
      <c r="W199" s="59">
        <v>8.2144568000000007</v>
      </c>
      <c r="X199" s="59">
        <v>9.4022234999999998</v>
      </c>
      <c r="Y199" s="59">
        <v>9.7817018000000004</v>
      </c>
      <c r="Z199" s="59">
        <v>5.5341912000000004</v>
      </c>
      <c r="AA199" s="59"/>
      <c r="AB199" s="89">
        <v>41487.96484375</v>
      </c>
      <c r="AC199" s="89">
        <v>41487.96484375</v>
      </c>
      <c r="AD199" s="89">
        <v>42862.95703125</v>
      </c>
      <c r="AE199" s="5"/>
      <c r="AF199" s="63">
        <v>21.207866960286641</v>
      </c>
      <c r="AG199" s="39">
        <f t="shared" si="23"/>
        <v>9090.3189024323274</v>
      </c>
      <c r="AI199" s="34">
        <v>10</v>
      </c>
    </row>
    <row r="200" spans="1:36" s="1" customFormat="1" x14ac:dyDescent="0.2">
      <c r="A200" s="32">
        <v>704</v>
      </c>
      <c r="B200" s="32" t="s">
        <v>147</v>
      </c>
      <c r="C200" s="33" t="s">
        <v>315</v>
      </c>
      <c r="D200" s="33" t="s">
        <v>126</v>
      </c>
      <c r="E200" s="33" t="s">
        <v>41</v>
      </c>
      <c r="F200" s="33" t="s">
        <v>226</v>
      </c>
      <c r="G200" s="34" t="s">
        <v>148</v>
      </c>
      <c r="H200" s="91">
        <v>1.9334172829985619E-2</v>
      </c>
      <c r="I200" s="66">
        <v>1.1036940166643156E-2</v>
      </c>
      <c r="J200" s="58"/>
      <c r="K200" s="37">
        <f>+P200</f>
        <v>16.320270000000001</v>
      </c>
      <c r="L200" s="37">
        <f t="shared" si="27"/>
        <v>42.654809700000001</v>
      </c>
      <c r="M200" s="37">
        <f>SUM(U200:Z200)</f>
        <v>41.024920640000005</v>
      </c>
      <c r="N200" s="37"/>
      <c r="O200" s="59"/>
      <c r="P200" s="59">
        <v>16.320270000000001</v>
      </c>
      <c r="Q200" s="37"/>
      <c r="R200" s="59">
        <v>34.484934000000003</v>
      </c>
      <c r="S200" s="59">
        <v>8.1698757000000004</v>
      </c>
      <c r="T200" s="37"/>
      <c r="U200" s="59">
        <v>12.656878000000001</v>
      </c>
      <c r="V200" s="59">
        <v>11.753646</v>
      </c>
      <c r="W200" s="59">
        <v>3.3999427999999998</v>
      </c>
      <c r="X200" s="59">
        <v>0.67411664000000004</v>
      </c>
      <c r="Y200" s="68">
        <v>9.5836819000000002</v>
      </c>
      <c r="Z200" s="59">
        <v>2.9566553</v>
      </c>
      <c r="AA200" s="60"/>
      <c r="AB200" s="89">
        <v>92544.9140625</v>
      </c>
      <c r="AC200" s="89">
        <v>94569.0703125</v>
      </c>
      <c r="AD200" s="89">
        <v>95540.796875</v>
      </c>
      <c r="AE200" s="39"/>
      <c r="AF200" s="78">
        <v>86.050277356352254</v>
      </c>
      <c r="AG200" s="39">
        <f t="shared" si="23"/>
        <v>82213.120699406631</v>
      </c>
      <c r="AH200" s="39"/>
      <c r="AI200" s="34">
        <v>9</v>
      </c>
      <c r="AJ200" s="34" t="s">
        <v>20</v>
      </c>
    </row>
    <row r="201" spans="1:36" s="1" customFormat="1" x14ac:dyDescent="0.2">
      <c r="A201" s="32">
        <v>704</v>
      </c>
      <c r="B201" s="32" t="s">
        <v>147</v>
      </c>
      <c r="C201" s="33" t="s">
        <v>315</v>
      </c>
      <c r="D201" s="33" t="s">
        <v>126</v>
      </c>
      <c r="E201" s="33" t="s">
        <v>41</v>
      </c>
      <c r="F201" s="33" t="s">
        <v>226</v>
      </c>
      <c r="G201" s="34" t="s">
        <v>149</v>
      </c>
      <c r="H201" s="91">
        <v>1.9334172829985619E-2</v>
      </c>
      <c r="I201" s="66">
        <v>7.0516494947331004E-2</v>
      </c>
      <c r="K201" s="37">
        <f>+P201</f>
        <v>14.158439</v>
      </c>
      <c r="L201" s="37">
        <f t="shared" si="27"/>
        <v>42.595289999999999</v>
      </c>
      <c r="M201" s="37">
        <f>SUM(U201:Z201)</f>
        <v>43.2462698</v>
      </c>
      <c r="P201" s="59">
        <v>14.158439</v>
      </c>
      <c r="Q201" s="37"/>
      <c r="R201" s="59">
        <v>28.060091</v>
      </c>
      <c r="S201" s="59">
        <v>14.535199</v>
      </c>
      <c r="T201" s="37"/>
      <c r="U201" s="59">
        <v>12.86562</v>
      </c>
      <c r="V201" s="59">
        <v>11.510227</v>
      </c>
      <c r="W201" s="59">
        <v>5.1631083999999996</v>
      </c>
      <c r="X201" s="59">
        <v>1.8797459999999999</v>
      </c>
      <c r="Y201" s="68">
        <v>8.1444846000000002</v>
      </c>
      <c r="Z201" s="59">
        <v>3.6830837999999999</v>
      </c>
      <c r="AB201" s="29">
        <v>92544.914999999994</v>
      </c>
      <c r="AC201" s="89">
        <v>94569.0703125</v>
      </c>
      <c r="AD201" s="89">
        <v>95540.796875</v>
      </c>
      <c r="AE201" s="39"/>
      <c r="AF201" s="78">
        <v>13.949722643643641</v>
      </c>
      <c r="AG201" s="39">
        <f t="shared" si="23"/>
        <v>13327.676175589451</v>
      </c>
      <c r="AH201" s="39"/>
      <c r="AI201" s="34">
        <v>9</v>
      </c>
      <c r="AJ201" s="34" t="s">
        <v>20</v>
      </c>
    </row>
    <row r="202" spans="1:36" s="1" customFormat="1" x14ac:dyDescent="0.2"/>
    <row r="203" spans="1:36" s="111" customFormat="1" ht="24" x14ac:dyDescent="0.3">
      <c r="A203" s="110" t="s">
        <v>309</v>
      </c>
      <c r="G203" s="112"/>
      <c r="H203" s="112"/>
      <c r="I203" s="112"/>
      <c r="J203" s="112"/>
      <c r="K203" s="112"/>
      <c r="L203" s="112"/>
      <c r="O203" s="113"/>
    </row>
    <row r="204" spans="1:36" s="114" customFormat="1" ht="25" customHeight="1" x14ac:dyDescent="0.25">
      <c r="A204" s="114" t="s">
        <v>311</v>
      </c>
      <c r="G204" s="115"/>
      <c r="H204" s="115"/>
      <c r="I204" s="115"/>
      <c r="J204" s="115"/>
      <c r="K204" s="115"/>
      <c r="L204" s="115"/>
    </row>
    <row r="205" spans="1:36" s="1" customFormat="1" x14ac:dyDescent="0.2"/>
    <row r="206" spans="1:36" s="1" customFormat="1" x14ac:dyDescent="0.2"/>
    <row r="207" spans="1:36" s="1" customFormat="1" x14ac:dyDescent="0.2"/>
    <row r="208" spans="1:36"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sheetData>
  <autoFilter ref="A9:AJ9" xr:uid="{00000000-0009-0000-0000-000002000000}">
    <sortState xmlns:xlrd2="http://schemas.microsoft.com/office/spreadsheetml/2017/richdata2" ref="A10:AJ201">
      <sortCondition ref="C9:C201"/>
    </sortState>
  </autoFilter>
  <sortState xmlns:xlrd2="http://schemas.microsoft.com/office/spreadsheetml/2017/richdata2" ref="A10:AJ201">
    <sortCondition ref="C10:C201"/>
  </sortState>
  <mergeCells count="25">
    <mergeCell ref="K5:M6"/>
    <mergeCell ref="O5:Z5"/>
    <mergeCell ref="AI5:AJ5"/>
    <mergeCell ref="O6:P6"/>
    <mergeCell ref="R6:S6"/>
    <mergeCell ref="U6:Z6"/>
    <mergeCell ref="AI6:AI8"/>
    <mergeCell ref="AJ6:AJ8"/>
    <mergeCell ref="AB5:AD5"/>
    <mergeCell ref="AB6:AB7"/>
    <mergeCell ref="AC6:AC7"/>
    <mergeCell ref="AD6:AD7"/>
    <mergeCell ref="AF6:AF7"/>
    <mergeCell ref="AG6:AG7"/>
    <mergeCell ref="AF5:AH5"/>
    <mergeCell ref="A5:A8"/>
    <mergeCell ref="B5:B8"/>
    <mergeCell ref="C5:C8"/>
    <mergeCell ref="D5:D8"/>
    <mergeCell ref="E5:F6"/>
    <mergeCell ref="G5:G8"/>
    <mergeCell ref="H5:H7"/>
    <mergeCell ref="I5:I7"/>
    <mergeCell ref="E7:E8"/>
    <mergeCell ref="F7:F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204"/>
  <sheetViews>
    <sheetView showGridLines="0" zoomScale="80" zoomScaleNormal="80" workbookViewId="0"/>
  </sheetViews>
  <sheetFormatPr baseColWidth="10" defaultColWidth="8.83203125" defaultRowHeight="15" x14ac:dyDescent="0.2"/>
  <cols>
    <col min="1" max="1" width="10.5" customWidth="1"/>
    <col min="2" max="2" width="10" customWidth="1"/>
    <col min="3" max="3" width="25.6640625" customWidth="1"/>
    <col min="4" max="4" width="30.6640625" customWidth="1"/>
    <col min="5" max="6" width="13.33203125" customWidth="1"/>
    <col min="7" max="7" width="27.5" customWidth="1"/>
    <col min="8" max="8" width="13.33203125" customWidth="1"/>
    <col min="9" max="9" width="1.6640625" customWidth="1"/>
    <col min="10" max="13" width="12.6640625" customWidth="1"/>
    <col min="14" max="14" width="2" customWidth="1"/>
    <col min="15" max="18" width="12.6640625" customWidth="1"/>
    <col min="19" max="19" width="2" customWidth="1"/>
    <col min="20" max="20" width="15" customWidth="1"/>
    <col min="21" max="21" width="1.33203125" customWidth="1"/>
    <col min="22" max="22" width="12.6640625" customWidth="1"/>
    <col min="23" max="23" width="14" customWidth="1"/>
    <col min="24" max="24" width="13.6640625" customWidth="1"/>
    <col min="25" max="25" width="1.5" customWidth="1"/>
    <col min="26" max="27" width="14" customWidth="1"/>
    <col min="28" max="28" width="1.83203125" customWidth="1"/>
    <col min="29" max="30" width="12.6640625" customWidth="1"/>
  </cols>
  <sheetData>
    <row r="1" spans="1:41" s="3" customFormat="1" ht="21" customHeight="1" x14ac:dyDescent="0.2">
      <c r="A1" s="4" t="s">
        <v>95</v>
      </c>
      <c r="B1" s="4"/>
      <c r="C1" s="4"/>
      <c r="D1" s="4"/>
    </row>
    <row r="2" spans="1:41" s="3" customFormat="1" ht="21" customHeight="1" x14ac:dyDescent="0.2">
      <c r="A2" s="3" t="s">
        <v>82</v>
      </c>
    </row>
    <row r="3" spans="1:41" s="3" customFormat="1" ht="21" customHeight="1" x14ac:dyDescent="0.2">
      <c r="A3" s="3" t="str">
        <f>'8.1 MPI Ethnicity'!A3</f>
        <v xml:space="preserve">Citation:  </v>
      </c>
      <c r="B3" s="3" t="s">
        <v>317</v>
      </c>
    </row>
    <row r="4" spans="1:41" s="1" customFormat="1" x14ac:dyDescent="0.2">
      <c r="V4" s="27"/>
      <c r="W4" s="27"/>
      <c r="X4" s="27"/>
      <c r="Y4" s="27"/>
      <c r="Z4" s="27"/>
      <c r="AA4" s="27"/>
      <c r="AB4" s="27"/>
    </row>
    <row r="5" spans="1:41" s="1" customFormat="1" ht="30" customHeight="1" x14ac:dyDescent="0.2">
      <c r="A5" s="123" t="s">
        <v>0</v>
      </c>
      <c r="B5" s="123" t="s">
        <v>1</v>
      </c>
      <c r="C5" s="126" t="s">
        <v>2</v>
      </c>
      <c r="D5" s="126" t="s">
        <v>3</v>
      </c>
      <c r="E5" s="126" t="s">
        <v>4</v>
      </c>
      <c r="F5" s="126"/>
      <c r="G5" s="121" t="s">
        <v>59</v>
      </c>
      <c r="H5" s="121" t="s">
        <v>53</v>
      </c>
      <c r="I5" s="26"/>
      <c r="J5" s="131" t="s">
        <v>7</v>
      </c>
      <c r="K5" s="130"/>
      <c r="L5" s="130"/>
      <c r="M5" s="130"/>
      <c r="N5" s="17"/>
      <c r="O5" s="131" t="s">
        <v>57</v>
      </c>
      <c r="P5" s="131"/>
      <c r="Q5" s="131"/>
      <c r="R5" s="131"/>
      <c r="S5" s="21"/>
      <c r="T5" s="121" t="s">
        <v>9</v>
      </c>
      <c r="U5" s="21"/>
      <c r="V5" s="128" t="s">
        <v>54</v>
      </c>
      <c r="W5" s="128"/>
      <c r="X5" s="128"/>
      <c r="Y5" s="10"/>
      <c r="Z5" s="131" t="s">
        <v>284</v>
      </c>
      <c r="AA5" s="131"/>
      <c r="AB5" s="131"/>
      <c r="AC5" s="131" t="s">
        <v>56</v>
      </c>
      <c r="AD5" s="131"/>
    </row>
    <row r="6" spans="1:41" s="1" customFormat="1" ht="30" customHeight="1" x14ac:dyDescent="0.2">
      <c r="A6" s="124"/>
      <c r="B6" s="124"/>
      <c r="C6" s="127"/>
      <c r="D6" s="127"/>
      <c r="E6" s="128"/>
      <c r="F6" s="128"/>
      <c r="G6" s="129"/>
      <c r="H6" s="129"/>
      <c r="I6" s="25"/>
      <c r="J6" s="121" t="s">
        <v>35</v>
      </c>
      <c r="K6" s="121" t="s">
        <v>36</v>
      </c>
      <c r="L6" s="121" t="s">
        <v>37</v>
      </c>
      <c r="M6" s="121" t="s">
        <v>38</v>
      </c>
      <c r="N6" s="20"/>
      <c r="O6" s="121" t="s">
        <v>35</v>
      </c>
      <c r="P6" s="121" t="s">
        <v>36</v>
      </c>
      <c r="Q6" s="121" t="s">
        <v>37</v>
      </c>
      <c r="R6" s="121" t="s">
        <v>38</v>
      </c>
      <c r="S6" s="13"/>
      <c r="T6" s="129"/>
      <c r="U6" s="13"/>
      <c r="V6" s="121" t="s">
        <v>10</v>
      </c>
      <c r="W6" s="121" t="s">
        <v>11</v>
      </c>
      <c r="X6" s="121" t="s">
        <v>280</v>
      </c>
      <c r="Y6" s="10"/>
      <c r="Z6" s="132" t="s">
        <v>65</v>
      </c>
      <c r="AA6" s="132" t="s">
        <v>66</v>
      </c>
      <c r="AB6" s="10"/>
      <c r="AC6" s="129" t="s">
        <v>52</v>
      </c>
      <c r="AD6" s="129" t="s">
        <v>12</v>
      </c>
    </row>
    <row r="7" spans="1:41" s="1" customFormat="1" ht="30" customHeight="1" x14ac:dyDescent="0.2">
      <c r="A7" s="124"/>
      <c r="B7" s="124"/>
      <c r="C7" s="127"/>
      <c r="D7" s="127"/>
      <c r="E7" s="127" t="s">
        <v>5</v>
      </c>
      <c r="F7" s="127" t="s">
        <v>6</v>
      </c>
      <c r="G7" s="129"/>
      <c r="H7" s="122"/>
      <c r="I7" s="25"/>
      <c r="J7" s="122"/>
      <c r="K7" s="122"/>
      <c r="L7" s="122"/>
      <c r="M7" s="122"/>
      <c r="N7" s="20"/>
      <c r="O7" s="122"/>
      <c r="P7" s="122"/>
      <c r="Q7" s="122"/>
      <c r="R7" s="122"/>
      <c r="S7" s="13"/>
      <c r="T7" s="122"/>
      <c r="U7" s="13"/>
      <c r="V7" s="122"/>
      <c r="W7" s="122"/>
      <c r="X7" s="122"/>
      <c r="Y7" s="10"/>
      <c r="Z7" s="122"/>
      <c r="AA7" s="122"/>
      <c r="AB7" s="10"/>
      <c r="AC7" s="129"/>
      <c r="AD7" s="129"/>
    </row>
    <row r="8" spans="1:41" s="1" customFormat="1" ht="30" customHeight="1" x14ac:dyDescent="0.2">
      <c r="A8" s="125"/>
      <c r="B8" s="125"/>
      <c r="C8" s="128"/>
      <c r="D8" s="128"/>
      <c r="E8" s="128"/>
      <c r="F8" s="128"/>
      <c r="G8" s="122"/>
      <c r="H8" s="15" t="s">
        <v>34</v>
      </c>
      <c r="I8" s="15"/>
      <c r="J8" s="15" t="s">
        <v>34</v>
      </c>
      <c r="K8" s="15" t="s">
        <v>34</v>
      </c>
      <c r="L8" s="15" t="s">
        <v>34</v>
      </c>
      <c r="M8" s="15" t="s">
        <v>34</v>
      </c>
      <c r="N8" s="15"/>
      <c r="O8" s="15" t="s">
        <v>13</v>
      </c>
      <c r="P8" s="15" t="s">
        <v>13</v>
      </c>
      <c r="Q8" s="15" t="s">
        <v>13</v>
      </c>
      <c r="R8" s="15" t="s">
        <v>13</v>
      </c>
      <c r="S8" s="15"/>
      <c r="T8" s="15" t="s">
        <v>13</v>
      </c>
      <c r="U8" s="15"/>
      <c r="V8" s="16" t="s">
        <v>15</v>
      </c>
      <c r="W8" s="16" t="s">
        <v>15</v>
      </c>
      <c r="X8" s="16" t="s">
        <v>15</v>
      </c>
      <c r="Y8" s="16"/>
      <c r="Z8" s="15" t="s">
        <v>13</v>
      </c>
      <c r="AA8" s="16" t="s">
        <v>15</v>
      </c>
      <c r="AB8" s="11"/>
      <c r="AC8" s="122"/>
      <c r="AD8" s="122"/>
    </row>
    <row r="9" spans="1:41" s="1" customFormat="1" x14ac:dyDescent="0.2">
      <c r="G9" s="5"/>
      <c r="H9" s="5"/>
      <c r="I9" s="5"/>
      <c r="V9" s="5"/>
      <c r="W9" s="5"/>
      <c r="X9" s="5"/>
      <c r="Y9" s="5"/>
      <c r="Z9" s="5"/>
      <c r="AA9" s="5"/>
      <c r="AB9" s="5"/>
      <c r="AC9" s="5"/>
      <c r="AD9" s="5"/>
    </row>
    <row r="10" spans="1:41" s="40" customFormat="1" x14ac:dyDescent="0.2">
      <c r="A10" s="32">
        <v>84</v>
      </c>
      <c r="B10" s="32" t="s">
        <v>43</v>
      </c>
      <c r="C10" s="34" t="s">
        <v>44</v>
      </c>
      <c r="D10" s="34" t="s">
        <v>42</v>
      </c>
      <c r="E10" s="34" t="s">
        <v>41</v>
      </c>
      <c r="F10" s="34" t="s">
        <v>40</v>
      </c>
      <c r="G10" s="34" t="s">
        <v>60</v>
      </c>
      <c r="H10" s="91">
        <v>1.710883155465126E-2</v>
      </c>
      <c r="I10" s="35"/>
      <c r="J10" s="62">
        <v>3.7676673767136162E-3</v>
      </c>
      <c r="K10" s="62">
        <v>1.7860321098990197E-3</v>
      </c>
      <c r="L10" s="62">
        <v>2.5669372777960362E-4</v>
      </c>
      <c r="M10" s="62">
        <v>2.5669372777960362E-4</v>
      </c>
      <c r="N10" s="37"/>
      <c r="O10" s="59">
        <v>1.0518179702325179</v>
      </c>
      <c r="P10" s="59">
        <v>0.51296401365310085</v>
      </c>
      <c r="Q10" s="86">
        <v>4.3435688186485057E-2</v>
      </c>
      <c r="R10" s="86">
        <v>2.0602002522785505</v>
      </c>
      <c r="S10" s="37"/>
      <c r="T10" s="86">
        <v>35.820526776897772</v>
      </c>
      <c r="U10" s="37"/>
      <c r="V10" s="39">
        <v>366.95400000000001</v>
      </c>
      <c r="W10" s="39">
        <v>366.95400000000001</v>
      </c>
      <c r="X10" s="89">
        <v>374.68099975585938</v>
      </c>
      <c r="Y10" s="39"/>
      <c r="Z10" s="61">
        <v>22.916001411886199</v>
      </c>
      <c r="AA10" s="87">
        <f t="shared" ref="AA10:AA41" si="0">X10*(Z10/100)</f>
        <v>85.861903194122064</v>
      </c>
      <c r="AB10" s="39"/>
      <c r="AC10" s="34">
        <v>10</v>
      </c>
      <c r="AD10" s="39"/>
      <c r="AE10" s="39"/>
      <c r="AF10" s="37"/>
      <c r="AG10" s="39"/>
      <c r="AH10" s="34"/>
      <c r="AJ10" s="34"/>
      <c r="AK10" s="34"/>
      <c r="AL10" s="34"/>
      <c r="AM10" s="34"/>
      <c r="AN10" s="34"/>
      <c r="AO10" s="34"/>
    </row>
    <row r="11" spans="1:41" s="40" customFormat="1" x14ac:dyDescent="0.2">
      <c r="A11" s="32">
        <v>84</v>
      </c>
      <c r="B11" s="32" t="s">
        <v>43</v>
      </c>
      <c r="C11" s="34" t="s">
        <v>44</v>
      </c>
      <c r="D11" s="34" t="s">
        <v>42</v>
      </c>
      <c r="E11" s="34" t="s">
        <v>41</v>
      </c>
      <c r="F11" s="34" t="s">
        <v>40</v>
      </c>
      <c r="G11" s="34" t="s">
        <v>61</v>
      </c>
      <c r="H11" s="91">
        <v>1.710883155465126E-2</v>
      </c>
      <c r="I11" s="35"/>
      <c r="J11" s="62">
        <v>7.89215106468448E-2</v>
      </c>
      <c r="K11" s="62">
        <v>1.3422298027693643E-2</v>
      </c>
      <c r="L11" s="62">
        <v>5.2534248580216866E-2</v>
      </c>
      <c r="M11" s="62">
        <v>5.2534248580216866E-2</v>
      </c>
      <c r="N11" s="37"/>
      <c r="O11" s="59">
        <v>18.631953338971702</v>
      </c>
      <c r="P11" s="59">
        <v>3.0644780330582613</v>
      </c>
      <c r="Q11" s="86">
        <v>12.607412326032533</v>
      </c>
      <c r="R11" s="86">
        <v>24.656494351910872</v>
      </c>
      <c r="S11" s="37"/>
      <c r="T11" s="86">
        <v>42.35815172516984</v>
      </c>
      <c r="U11" s="37"/>
      <c r="V11" s="39">
        <v>366.95400000000001</v>
      </c>
      <c r="W11" s="39">
        <v>366.95400000000001</v>
      </c>
      <c r="X11" s="89">
        <v>374.68099975585938</v>
      </c>
      <c r="Y11" s="39"/>
      <c r="Z11" s="60">
        <v>11.76672339245248</v>
      </c>
      <c r="AA11" s="87">
        <f t="shared" si="0"/>
        <v>44.087676845347524</v>
      </c>
      <c r="AB11" s="39"/>
      <c r="AC11" s="34">
        <v>10</v>
      </c>
      <c r="AD11" s="39"/>
      <c r="AE11" s="39"/>
      <c r="AF11" s="37"/>
      <c r="AG11" s="39"/>
      <c r="AH11" s="34"/>
      <c r="AJ11" s="34"/>
      <c r="AK11" s="34"/>
      <c r="AL11" s="34"/>
      <c r="AM11" s="34"/>
      <c r="AN11" s="34"/>
      <c r="AO11" s="34"/>
    </row>
    <row r="12" spans="1:41" s="40" customFormat="1" x14ac:dyDescent="0.2">
      <c r="A12" s="32">
        <v>84</v>
      </c>
      <c r="B12" s="32" t="s">
        <v>43</v>
      </c>
      <c r="C12" s="34" t="s">
        <v>44</v>
      </c>
      <c r="D12" s="34" t="s">
        <v>42</v>
      </c>
      <c r="E12" s="34" t="s">
        <v>41</v>
      </c>
      <c r="F12" s="34" t="s">
        <v>40</v>
      </c>
      <c r="G12" s="34" t="s">
        <v>62</v>
      </c>
      <c r="H12" s="91">
        <v>1.710883155465126E-2</v>
      </c>
      <c r="I12" s="35"/>
      <c r="J12" s="62">
        <v>1.0510609447176892E-2</v>
      </c>
      <c r="K12" s="62">
        <v>2.269014570136911E-3</v>
      </c>
      <c r="L12" s="62">
        <v>6.0501911150291927E-3</v>
      </c>
      <c r="M12" s="62">
        <v>6.0501911150291927E-3</v>
      </c>
      <c r="N12" s="37"/>
      <c r="O12" s="59">
        <v>2.8430148177690802</v>
      </c>
      <c r="P12" s="59">
        <v>0.6108108059958457</v>
      </c>
      <c r="Q12" s="86">
        <v>1.6422857645513249</v>
      </c>
      <c r="R12" s="86">
        <v>4.0437438709868347</v>
      </c>
      <c r="S12" s="37"/>
      <c r="T12" s="86">
        <v>36.969942546499254</v>
      </c>
      <c r="U12" s="37"/>
      <c r="V12" s="39">
        <v>366.95400000000001</v>
      </c>
      <c r="W12" s="39">
        <v>366.95400000000001</v>
      </c>
      <c r="X12" s="89">
        <v>374.68099975585938</v>
      </c>
      <c r="Y12" s="39"/>
      <c r="Z12" s="60">
        <v>50.962070136155354</v>
      </c>
      <c r="AA12" s="87">
        <f t="shared" si="0"/>
        <v>190.94519388242915</v>
      </c>
      <c r="AB12" s="39"/>
      <c r="AC12" s="34">
        <v>10</v>
      </c>
      <c r="AD12" s="39"/>
      <c r="AE12" s="39"/>
      <c r="AF12" s="37"/>
      <c r="AG12" s="39"/>
      <c r="AH12" s="34"/>
      <c r="AJ12" s="34"/>
      <c r="AK12" s="34"/>
      <c r="AL12" s="34"/>
      <c r="AM12" s="34"/>
      <c r="AN12" s="34"/>
      <c r="AO12" s="34"/>
    </row>
    <row r="13" spans="1:41" s="40" customFormat="1" x14ac:dyDescent="0.2">
      <c r="A13" s="32">
        <v>84</v>
      </c>
      <c r="B13" s="32" t="s">
        <v>43</v>
      </c>
      <c r="C13" s="34" t="s">
        <v>44</v>
      </c>
      <c r="D13" s="34" t="s">
        <v>42</v>
      </c>
      <c r="E13" s="34" t="s">
        <v>41</v>
      </c>
      <c r="F13" s="34" t="s">
        <v>40</v>
      </c>
      <c r="G13" s="34" t="s">
        <v>63</v>
      </c>
      <c r="H13" s="91">
        <v>1.710883155465126E-2</v>
      </c>
      <c r="I13" s="35"/>
      <c r="J13" s="62">
        <v>3.8873081818357517E-3</v>
      </c>
      <c r="K13" s="62">
        <v>2.2498077610589012E-3</v>
      </c>
      <c r="L13" s="62">
        <v>-5.3736151121127349E-4</v>
      </c>
      <c r="M13" s="62">
        <v>-5.3736151121127349E-4</v>
      </c>
      <c r="N13" s="37"/>
      <c r="O13" s="59">
        <v>1.0970834295539547</v>
      </c>
      <c r="P13" s="59">
        <v>0.65196013409005182</v>
      </c>
      <c r="Q13" s="86">
        <v>-0.18511867513849328</v>
      </c>
      <c r="R13" s="86">
        <v>2.3792855342464025</v>
      </c>
      <c r="S13" s="37"/>
      <c r="T13" s="86">
        <v>35.4331136276138</v>
      </c>
      <c r="U13" s="37"/>
      <c r="V13" s="39">
        <v>366.95400000000001</v>
      </c>
      <c r="W13" s="39">
        <v>366.95400000000001</v>
      </c>
      <c r="X13" s="89">
        <v>374.68099975585938</v>
      </c>
      <c r="Y13" s="39"/>
      <c r="Z13" s="60">
        <v>5.2514309663654144</v>
      </c>
      <c r="AA13" s="87">
        <f t="shared" si="0"/>
        <v>19.676114046266722</v>
      </c>
      <c r="AB13" s="39"/>
      <c r="AC13" s="34">
        <v>10</v>
      </c>
      <c r="AD13" s="39"/>
      <c r="AE13" s="39"/>
      <c r="AF13" s="37"/>
      <c r="AG13" s="39"/>
      <c r="AH13" s="34"/>
      <c r="AJ13" s="34"/>
      <c r="AK13" s="34"/>
      <c r="AL13" s="34"/>
      <c r="AM13" s="34"/>
      <c r="AN13" s="34"/>
      <c r="AO13" s="34"/>
    </row>
    <row r="14" spans="1:41" s="40" customFormat="1" x14ac:dyDescent="0.2">
      <c r="A14" s="32">
        <v>84</v>
      </c>
      <c r="B14" s="32" t="s">
        <v>43</v>
      </c>
      <c r="C14" s="34" t="s">
        <v>44</v>
      </c>
      <c r="D14" s="34" t="s">
        <v>42</v>
      </c>
      <c r="E14" s="34" t="s">
        <v>41</v>
      </c>
      <c r="F14" s="34" t="s">
        <v>40</v>
      </c>
      <c r="G14" s="34" t="s">
        <v>64</v>
      </c>
      <c r="H14" s="91">
        <v>1.710883155465126E-2</v>
      </c>
      <c r="I14" s="35"/>
      <c r="J14" s="62">
        <v>1.7722831364840479E-2</v>
      </c>
      <c r="K14" s="62">
        <v>6.7468598258211242E-3</v>
      </c>
      <c r="L14" s="62">
        <v>4.4598855699584453E-3</v>
      </c>
      <c r="M14" s="62">
        <v>4.4598855699584453E-3</v>
      </c>
      <c r="N14" s="37"/>
      <c r="O14" s="59">
        <v>4.5211808045349455</v>
      </c>
      <c r="P14" s="59">
        <v>1.6502557568592178</v>
      </c>
      <c r="Q14" s="86">
        <v>1.2771156815053517</v>
      </c>
      <c r="R14" s="86">
        <v>7.76524592756454</v>
      </c>
      <c r="S14" s="37"/>
      <c r="T14" s="86">
        <v>39.199563412867029</v>
      </c>
      <c r="U14" s="37"/>
      <c r="V14" s="39">
        <v>366.95400000000001</v>
      </c>
      <c r="W14" s="39">
        <v>366.95400000000001</v>
      </c>
      <c r="X14" s="89">
        <v>374.68099975585938</v>
      </c>
      <c r="Y14" s="39"/>
      <c r="Z14" s="60">
        <v>9.1037740931397</v>
      </c>
      <c r="AA14" s="87">
        <f t="shared" si="0"/>
        <v>34.110111787690748</v>
      </c>
      <c r="AB14" s="39"/>
      <c r="AC14" s="34">
        <v>10</v>
      </c>
      <c r="AD14" s="39"/>
      <c r="AE14" s="39"/>
      <c r="AF14" s="37"/>
      <c r="AG14" s="39"/>
      <c r="AH14" s="34"/>
      <c r="AJ14" s="34"/>
      <c r="AK14" s="34"/>
      <c r="AL14" s="34"/>
      <c r="AM14" s="34"/>
      <c r="AN14" s="34"/>
      <c r="AO14" s="34"/>
    </row>
    <row r="15" spans="1:41" s="40" customFormat="1" x14ac:dyDescent="0.2">
      <c r="A15" s="32">
        <v>140</v>
      </c>
      <c r="B15" s="32" t="s">
        <v>50</v>
      </c>
      <c r="C15" s="34" t="s">
        <v>51</v>
      </c>
      <c r="D15" s="34" t="s">
        <v>46</v>
      </c>
      <c r="E15" s="34" t="s">
        <v>41</v>
      </c>
      <c r="F15" s="34" t="s">
        <v>47</v>
      </c>
      <c r="G15" s="41" t="s">
        <v>68</v>
      </c>
      <c r="H15" s="91">
        <v>0.46486374735832214</v>
      </c>
      <c r="I15" s="35"/>
      <c r="J15" s="62">
        <v>0.52313831355508755</v>
      </c>
      <c r="K15" s="62">
        <v>2.1285248036773553E-2</v>
      </c>
      <c r="L15" s="62">
        <v>0.48129242207107631</v>
      </c>
      <c r="M15" s="62">
        <v>0.56498420503909874</v>
      </c>
      <c r="N15" s="37"/>
      <c r="O15" s="68">
        <v>85.456133559297854</v>
      </c>
      <c r="P15" s="68">
        <v>2.5401462243580073</v>
      </c>
      <c r="Q15" s="73">
        <v>80.462314221399339</v>
      </c>
      <c r="R15" s="73">
        <v>90.449952897196368</v>
      </c>
      <c r="S15" s="37"/>
      <c r="T15" s="73">
        <v>61.217175615847744</v>
      </c>
      <c r="U15" s="37"/>
      <c r="V15" s="39">
        <v>4448.5249999999996</v>
      </c>
      <c r="W15" s="39">
        <v>4594.6210000000001</v>
      </c>
      <c r="X15" s="89">
        <v>4659.080078125</v>
      </c>
      <c r="Y15" s="39"/>
      <c r="Z15" s="63">
        <v>4.4870716245315103</v>
      </c>
      <c r="AA15" s="87">
        <f t="shared" si="0"/>
        <v>209.0562601497474</v>
      </c>
      <c r="AB15" s="39"/>
      <c r="AC15" s="34">
        <v>10</v>
      </c>
      <c r="AD15" s="39"/>
      <c r="AE15" s="39"/>
      <c r="AF15" s="37"/>
      <c r="AG15" s="39"/>
      <c r="AH15" s="34"/>
      <c r="AJ15" s="34"/>
      <c r="AK15" s="34"/>
      <c r="AL15" s="34"/>
      <c r="AM15" s="34"/>
      <c r="AN15" s="34"/>
      <c r="AO15" s="34"/>
    </row>
    <row r="16" spans="1:41" s="40" customFormat="1" x14ac:dyDescent="0.2">
      <c r="A16" s="32">
        <v>140</v>
      </c>
      <c r="B16" s="32" t="s">
        <v>50</v>
      </c>
      <c r="C16" s="34" t="s">
        <v>51</v>
      </c>
      <c r="D16" s="34" t="s">
        <v>46</v>
      </c>
      <c r="E16" s="34" t="s">
        <v>41</v>
      </c>
      <c r="F16" s="34" t="s">
        <v>47</v>
      </c>
      <c r="G16" s="41" t="s">
        <v>69</v>
      </c>
      <c r="H16" s="91">
        <v>0.46486374735832214</v>
      </c>
      <c r="I16" s="35"/>
      <c r="J16" s="62">
        <v>0.49841829272891869</v>
      </c>
      <c r="K16" s="62">
        <v>2.1449633545697729E-2</v>
      </c>
      <c r="L16" s="62">
        <v>0.45623868344419999</v>
      </c>
      <c r="M16" s="62">
        <v>0.54059790201363733</v>
      </c>
      <c r="N16" s="37"/>
      <c r="O16" s="68">
        <v>84.802818988207378</v>
      </c>
      <c r="P16" s="68">
        <v>2.7984035960465352</v>
      </c>
      <c r="Q16" s="73">
        <v>79.299901185405574</v>
      </c>
      <c r="R16" s="73">
        <v>90.305736791009167</v>
      </c>
      <c r="S16" s="37"/>
      <c r="T16" s="73">
        <v>58.773788262655337</v>
      </c>
      <c r="U16" s="37"/>
      <c r="V16" s="39">
        <v>4448.5249999999996</v>
      </c>
      <c r="W16" s="39">
        <v>4594.6210000000001</v>
      </c>
      <c r="X16" s="89">
        <v>4659.080078125</v>
      </c>
      <c r="Y16" s="39"/>
      <c r="Z16" s="63">
        <v>6.5561771685472907</v>
      </c>
      <c r="AA16" s="87">
        <f t="shared" si="0"/>
        <v>305.45754434636649</v>
      </c>
      <c r="AB16" s="39"/>
      <c r="AC16" s="34">
        <v>10</v>
      </c>
      <c r="AD16" s="39"/>
      <c r="AE16" s="39"/>
      <c r="AF16" s="37"/>
      <c r="AG16" s="39"/>
      <c r="AH16" s="34"/>
      <c r="AJ16" s="34"/>
      <c r="AK16" s="34"/>
      <c r="AL16" s="34"/>
      <c r="AM16" s="34"/>
      <c r="AN16" s="34"/>
      <c r="AO16" s="34"/>
    </row>
    <row r="17" spans="1:41" s="40" customFormat="1" x14ac:dyDescent="0.2">
      <c r="A17" s="32">
        <v>140</v>
      </c>
      <c r="B17" s="32" t="s">
        <v>50</v>
      </c>
      <c r="C17" s="34" t="s">
        <v>51</v>
      </c>
      <c r="D17" s="34" t="s">
        <v>46</v>
      </c>
      <c r="E17" s="34" t="s">
        <v>41</v>
      </c>
      <c r="F17" s="34" t="s">
        <v>47</v>
      </c>
      <c r="G17" s="41" t="s">
        <v>70</v>
      </c>
      <c r="H17" s="91">
        <v>0.46486374735832214</v>
      </c>
      <c r="I17" s="35"/>
      <c r="J17" s="62">
        <v>0.49497320335443457</v>
      </c>
      <c r="K17" s="62">
        <v>2.4309658175459679E-2</v>
      </c>
      <c r="L17" s="62">
        <v>0.44712323521589248</v>
      </c>
      <c r="M17" s="62">
        <v>0.54282317149297665</v>
      </c>
      <c r="N17" s="37"/>
      <c r="O17" s="68">
        <v>84.192928970319741</v>
      </c>
      <c r="P17" s="68">
        <v>3.0026055215263856</v>
      </c>
      <c r="Q17" s="73">
        <v>78.282743911334165</v>
      </c>
      <c r="R17" s="73">
        <v>90.103114029305303</v>
      </c>
      <c r="S17" s="37"/>
      <c r="T17" s="73">
        <v>58.79035322894223</v>
      </c>
      <c r="U17" s="37"/>
      <c r="V17" s="39">
        <v>4448.5249999999996</v>
      </c>
      <c r="W17" s="39">
        <v>4594.6210000000001</v>
      </c>
      <c r="X17" s="89">
        <v>4659.080078125</v>
      </c>
      <c r="Y17" s="39"/>
      <c r="Z17" s="63">
        <v>6.1977864901231596</v>
      </c>
      <c r="AA17" s="87">
        <f t="shared" si="0"/>
        <v>288.75983564605082</v>
      </c>
      <c r="AB17" s="39"/>
      <c r="AC17" s="34">
        <v>10</v>
      </c>
      <c r="AD17" s="39"/>
      <c r="AE17" s="39"/>
      <c r="AF17" s="37"/>
      <c r="AG17" s="39"/>
      <c r="AH17" s="34"/>
      <c r="AJ17" s="34"/>
      <c r="AK17" s="34"/>
      <c r="AL17" s="34"/>
      <c r="AM17" s="34"/>
      <c r="AN17" s="34"/>
      <c r="AO17" s="34"/>
    </row>
    <row r="18" spans="1:41" s="40" customFormat="1" x14ac:dyDescent="0.2">
      <c r="A18" s="32">
        <v>140</v>
      </c>
      <c r="B18" s="32" t="s">
        <v>50</v>
      </c>
      <c r="C18" s="34" t="s">
        <v>51</v>
      </c>
      <c r="D18" s="34" t="s">
        <v>46</v>
      </c>
      <c r="E18" s="34" t="s">
        <v>41</v>
      </c>
      <c r="F18" s="34" t="s">
        <v>47</v>
      </c>
      <c r="G18" s="41" t="s">
        <v>71</v>
      </c>
      <c r="H18" s="91">
        <v>0.46486374735832214</v>
      </c>
      <c r="I18" s="35"/>
      <c r="J18" s="62">
        <v>0.51227293784022854</v>
      </c>
      <c r="K18" s="62">
        <v>1.2765426192225482E-2</v>
      </c>
      <c r="L18" s="62">
        <v>0.4871766533964606</v>
      </c>
      <c r="M18" s="62">
        <v>0.53736922228399653</v>
      </c>
      <c r="N18" s="37"/>
      <c r="O18" s="68">
        <v>84.044887892802961</v>
      </c>
      <c r="P18" s="68">
        <v>1.7015575310809545</v>
      </c>
      <c r="Q18" s="73">
        <v>80.699698225461461</v>
      </c>
      <c r="R18" s="73">
        <v>87.390077560144448</v>
      </c>
      <c r="S18" s="37"/>
      <c r="T18" s="73">
        <v>60.952301881063754</v>
      </c>
      <c r="U18" s="37"/>
      <c r="V18" s="39">
        <v>4448.5249999999996</v>
      </c>
      <c r="W18" s="39">
        <v>4594.6210000000001</v>
      </c>
      <c r="X18" s="89">
        <v>4659.080078125</v>
      </c>
      <c r="Y18" s="39"/>
      <c r="Z18" s="63">
        <v>29.154838671813859</v>
      </c>
      <c r="AA18" s="87">
        <f t="shared" si="0"/>
        <v>1358.3472803679629</v>
      </c>
      <c r="AB18" s="39"/>
      <c r="AC18" s="34">
        <v>10</v>
      </c>
      <c r="AD18" s="39"/>
      <c r="AE18" s="39"/>
      <c r="AF18" s="37"/>
      <c r="AG18" s="39"/>
      <c r="AH18" s="34"/>
      <c r="AJ18" s="34"/>
      <c r="AK18" s="34"/>
      <c r="AL18" s="34"/>
      <c r="AM18" s="34"/>
      <c r="AN18" s="34"/>
      <c r="AO18" s="34"/>
    </row>
    <row r="19" spans="1:41" s="40" customFormat="1" x14ac:dyDescent="0.2">
      <c r="A19" s="32">
        <v>140</v>
      </c>
      <c r="B19" s="32" t="s">
        <v>50</v>
      </c>
      <c r="C19" s="34" t="s">
        <v>51</v>
      </c>
      <c r="D19" s="34" t="s">
        <v>46</v>
      </c>
      <c r="E19" s="34" t="s">
        <v>41</v>
      </c>
      <c r="F19" s="34" t="s">
        <v>47</v>
      </c>
      <c r="G19" s="41" t="s">
        <v>72</v>
      </c>
      <c r="H19" s="91">
        <v>0.46486374735832214</v>
      </c>
      <c r="I19" s="35"/>
      <c r="J19" s="62">
        <v>0.40923436249760436</v>
      </c>
      <c r="K19" s="62">
        <v>1.9461603859654845E-2</v>
      </c>
      <c r="L19" s="62">
        <v>0.37096747036236644</v>
      </c>
      <c r="M19" s="62">
        <v>0.44750125463284229</v>
      </c>
      <c r="N19" s="37"/>
      <c r="O19" s="68">
        <v>73.688992910281144</v>
      </c>
      <c r="P19" s="68">
        <v>3.453896134830063</v>
      </c>
      <c r="Q19" s="73">
        <v>66.897678494933615</v>
      </c>
      <c r="R19" s="73">
        <v>80.480307325628686</v>
      </c>
      <c r="S19" s="37"/>
      <c r="T19" s="73">
        <v>55.535344742173507</v>
      </c>
      <c r="U19" s="37"/>
      <c r="V19" s="39">
        <v>4448.5249999999996</v>
      </c>
      <c r="W19" s="39">
        <v>4594.6210000000001</v>
      </c>
      <c r="X19" s="89">
        <v>4659.080078125</v>
      </c>
      <c r="Y19" s="39"/>
      <c r="Z19" s="63">
        <v>8.5094101827391757</v>
      </c>
      <c r="AA19" s="87">
        <f t="shared" si="0"/>
        <v>396.46023458994108</v>
      </c>
      <c r="AB19" s="39"/>
      <c r="AC19" s="34">
        <v>10</v>
      </c>
      <c r="AD19" s="39"/>
      <c r="AE19" s="39"/>
      <c r="AF19" s="37"/>
      <c r="AG19" s="39"/>
      <c r="AH19" s="34"/>
      <c r="AJ19" s="34"/>
      <c r="AK19" s="34"/>
      <c r="AL19" s="34"/>
      <c r="AM19" s="34"/>
      <c r="AN19" s="34"/>
      <c r="AO19" s="34"/>
    </row>
    <row r="20" spans="1:41" s="40" customFormat="1" x14ac:dyDescent="0.2">
      <c r="A20" s="32">
        <v>140</v>
      </c>
      <c r="B20" s="32" t="s">
        <v>50</v>
      </c>
      <c r="C20" s="34" t="s">
        <v>51</v>
      </c>
      <c r="D20" s="34" t="s">
        <v>46</v>
      </c>
      <c r="E20" s="34" t="s">
        <v>41</v>
      </c>
      <c r="F20" s="34" t="s">
        <v>47</v>
      </c>
      <c r="G20" s="41" t="s">
        <v>73</v>
      </c>
      <c r="H20" s="91">
        <v>0.46486374735832214</v>
      </c>
      <c r="I20" s="35"/>
      <c r="J20" s="62">
        <v>0.45230049136368894</v>
      </c>
      <c r="K20" s="62">
        <v>1.1903714528499608E-2</v>
      </c>
      <c r="L20" s="62">
        <v>0.42889829536598856</v>
      </c>
      <c r="M20" s="62">
        <v>0.47570268736138932</v>
      </c>
      <c r="N20" s="37"/>
      <c r="O20" s="68">
        <v>77.832852962972026</v>
      </c>
      <c r="P20" s="68">
        <v>1.6493713001077381</v>
      </c>
      <c r="Q20" s="73">
        <v>74.590259204049929</v>
      </c>
      <c r="R20" s="73">
        <v>81.075446721894139</v>
      </c>
      <c r="S20" s="37"/>
      <c r="T20" s="73">
        <v>58.111770819818823</v>
      </c>
      <c r="U20" s="37"/>
      <c r="V20" s="39">
        <v>4448.5249999999996</v>
      </c>
      <c r="W20" s="39">
        <v>4594.6210000000001</v>
      </c>
      <c r="X20" s="89">
        <v>4659.080078125</v>
      </c>
      <c r="Y20" s="39"/>
      <c r="Z20" s="63">
        <v>21.339037357927111</v>
      </c>
      <c r="AA20" s="87">
        <f t="shared" si="0"/>
        <v>994.20283840683351</v>
      </c>
      <c r="AB20" s="39"/>
      <c r="AC20" s="34">
        <v>10</v>
      </c>
      <c r="AD20" s="39"/>
      <c r="AE20" s="39"/>
      <c r="AF20" s="37"/>
      <c r="AG20" s="39"/>
      <c r="AH20" s="34"/>
      <c r="AJ20" s="34"/>
      <c r="AK20" s="34"/>
      <c r="AL20" s="34"/>
      <c r="AM20" s="34"/>
      <c r="AN20" s="34"/>
      <c r="AO20" s="34"/>
    </row>
    <row r="21" spans="1:41" s="40" customFormat="1" x14ac:dyDescent="0.2">
      <c r="A21" s="32">
        <v>140</v>
      </c>
      <c r="B21" s="32" t="s">
        <v>50</v>
      </c>
      <c r="C21" s="34" t="s">
        <v>51</v>
      </c>
      <c r="D21" s="34" t="s">
        <v>46</v>
      </c>
      <c r="E21" s="34" t="s">
        <v>41</v>
      </c>
      <c r="F21" s="34" t="s">
        <v>47</v>
      </c>
      <c r="G21" s="41" t="s">
        <v>74</v>
      </c>
      <c r="H21" s="91">
        <v>0.46486374735832214</v>
      </c>
      <c r="I21" s="35"/>
      <c r="J21" s="62">
        <v>0.42380447531043353</v>
      </c>
      <c r="K21" s="62">
        <v>2.2980273196398386E-2</v>
      </c>
      <c r="L21" s="62">
        <v>0.37859561188188529</v>
      </c>
      <c r="M21" s="62">
        <v>0.46901333873898177</v>
      </c>
      <c r="N21" s="37"/>
      <c r="O21" s="68">
        <v>76.387583347378722</v>
      </c>
      <c r="P21" s="68">
        <v>3.3029122688719403</v>
      </c>
      <c r="Q21" s="73">
        <v>69.889796815262557</v>
      </c>
      <c r="R21" s="73">
        <v>82.885369879494903</v>
      </c>
      <c r="S21" s="37"/>
      <c r="T21" s="73">
        <v>55.480806793317228</v>
      </c>
      <c r="U21" s="37"/>
      <c r="V21" s="39">
        <v>4448.5249999999996</v>
      </c>
      <c r="W21" s="39">
        <v>4594.6210000000001</v>
      </c>
      <c r="X21" s="89">
        <v>4659.080078125</v>
      </c>
      <c r="Y21" s="39"/>
      <c r="Z21" s="63">
        <v>8.0613152393220773</v>
      </c>
      <c r="AA21" s="87">
        <f t="shared" si="0"/>
        <v>375.58313235010957</v>
      </c>
      <c r="AB21" s="39"/>
      <c r="AC21" s="34">
        <v>10</v>
      </c>
      <c r="AD21" s="39"/>
      <c r="AE21" s="39"/>
      <c r="AF21" s="37"/>
      <c r="AG21" s="39"/>
      <c r="AH21" s="34"/>
      <c r="AJ21" s="34"/>
      <c r="AK21" s="34"/>
      <c r="AL21" s="34"/>
      <c r="AM21" s="34"/>
      <c r="AN21" s="34"/>
      <c r="AO21" s="34"/>
    </row>
    <row r="22" spans="1:41" s="40" customFormat="1" x14ac:dyDescent="0.2">
      <c r="A22" s="32">
        <v>140</v>
      </c>
      <c r="B22" s="32" t="s">
        <v>50</v>
      </c>
      <c r="C22" s="34" t="s">
        <v>51</v>
      </c>
      <c r="D22" s="34" t="s">
        <v>46</v>
      </c>
      <c r="E22" s="34" t="s">
        <v>41</v>
      </c>
      <c r="F22" s="34" t="s">
        <v>47</v>
      </c>
      <c r="G22" s="41" t="s">
        <v>75</v>
      </c>
      <c r="H22" s="91">
        <v>0.46486374735832214</v>
      </c>
      <c r="I22" s="35"/>
      <c r="J22" s="62">
        <v>0.36993400827892237</v>
      </c>
      <c r="K22" s="62">
        <v>3.5252590841419885E-2</v>
      </c>
      <c r="L22" s="62">
        <v>0.30060450066943506</v>
      </c>
      <c r="M22" s="62">
        <v>0.43926351588840967</v>
      </c>
      <c r="N22" s="37"/>
      <c r="O22" s="68">
        <v>66.004979522685517</v>
      </c>
      <c r="P22" s="68">
        <v>4.7238817923326177</v>
      </c>
      <c r="Q22" s="73">
        <v>56.714757418412745</v>
      </c>
      <c r="R22" s="73">
        <v>75.295201626958288</v>
      </c>
      <c r="S22" s="37"/>
      <c r="T22" s="73">
        <v>56.046378766283553</v>
      </c>
      <c r="U22" s="37"/>
      <c r="V22" s="39">
        <v>4448.5249999999996</v>
      </c>
      <c r="W22" s="39">
        <v>4594.6210000000001</v>
      </c>
      <c r="X22" s="89">
        <v>4659.080078125</v>
      </c>
      <c r="Y22" s="39"/>
      <c r="Z22" s="63">
        <v>6.2097333883412063</v>
      </c>
      <c r="AA22" s="87">
        <f t="shared" si="0"/>
        <v>289.31645120088166</v>
      </c>
      <c r="AB22" s="39"/>
      <c r="AC22" s="34">
        <v>10</v>
      </c>
      <c r="AD22" s="39"/>
      <c r="AE22" s="39"/>
      <c r="AF22" s="37"/>
      <c r="AG22" s="39"/>
      <c r="AH22" s="34"/>
      <c r="AJ22" s="34"/>
      <c r="AK22" s="34"/>
      <c r="AL22" s="34"/>
      <c r="AM22" s="34"/>
      <c r="AN22" s="34"/>
      <c r="AO22" s="34"/>
    </row>
    <row r="23" spans="1:41" s="40" customFormat="1" x14ac:dyDescent="0.2">
      <c r="A23" s="32">
        <v>140</v>
      </c>
      <c r="B23" s="32" t="s">
        <v>50</v>
      </c>
      <c r="C23" s="34" t="s">
        <v>51</v>
      </c>
      <c r="D23" s="34" t="s">
        <v>46</v>
      </c>
      <c r="E23" s="34" t="s">
        <v>41</v>
      </c>
      <c r="F23" s="34" t="s">
        <v>47</v>
      </c>
      <c r="G23" s="42" t="s">
        <v>76</v>
      </c>
      <c r="H23" s="91">
        <v>0.46486374735832214</v>
      </c>
      <c r="I23" s="35"/>
      <c r="J23" s="30">
        <v>0.40258931933567865</v>
      </c>
      <c r="K23" s="30">
        <v>3.0631713155637834E-2</v>
      </c>
      <c r="L23" s="30">
        <v>0.34226596284567157</v>
      </c>
      <c r="M23" s="30">
        <v>0.46291267582568574</v>
      </c>
      <c r="N23" s="37"/>
      <c r="O23" s="73">
        <v>74.984872781995932</v>
      </c>
      <c r="P23" s="73">
        <v>5.2962734123842576</v>
      </c>
      <c r="Q23" s="73">
        <v>64.554865570172751</v>
      </c>
      <c r="R23" s="73">
        <v>85.414879993819127</v>
      </c>
      <c r="S23" s="37"/>
      <c r="T23" s="73">
        <v>53.689404862515332</v>
      </c>
      <c r="U23" s="37"/>
      <c r="V23" s="39">
        <v>4448.5249999999996</v>
      </c>
      <c r="W23" s="39">
        <v>4594.6210000000001</v>
      </c>
      <c r="X23" s="89">
        <v>4659.080078125</v>
      </c>
      <c r="Y23" s="39"/>
      <c r="Z23" s="63">
        <v>2.5649937384024302</v>
      </c>
      <c r="AA23" s="87">
        <f t="shared" si="0"/>
        <v>119.50511227106131</v>
      </c>
      <c r="AB23" s="39"/>
      <c r="AC23" s="34">
        <v>10</v>
      </c>
      <c r="AD23" s="39"/>
      <c r="AE23" s="39"/>
      <c r="AF23" s="37"/>
      <c r="AG23" s="39"/>
      <c r="AH23" s="34"/>
      <c r="AJ23" s="34"/>
      <c r="AK23" s="34"/>
      <c r="AL23" s="34"/>
      <c r="AM23" s="34"/>
      <c r="AN23" s="34"/>
      <c r="AO23" s="34"/>
    </row>
    <row r="24" spans="1:41" s="40" customFormat="1" x14ac:dyDescent="0.2">
      <c r="A24" s="32">
        <v>140</v>
      </c>
      <c r="B24" s="32" t="s">
        <v>50</v>
      </c>
      <c r="C24" s="34" t="s">
        <v>51</v>
      </c>
      <c r="D24" s="34" t="s">
        <v>46</v>
      </c>
      <c r="E24" s="34" t="s">
        <v>41</v>
      </c>
      <c r="F24" s="34" t="s">
        <v>47</v>
      </c>
      <c r="G24" s="42" t="s">
        <v>77</v>
      </c>
      <c r="H24" s="91">
        <v>0.46486374735832214</v>
      </c>
      <c r="I24" s="35"/>
      <c r="J24" s="30">
        <v>0.48113032002482259</v>
      </c>
      <c r="K24" s="30">
        <v>2.7846093164552794E-2</v>
      </c>
      <c r="L24" s="30">
        <v>0.42638481171825293</v>
      </c>
      <c r="M24" s="30">
        <v>0.53587582833139225</v>
      </c>
      <c r="N24" s="37"/>
      <c r="O24" s="73">
        <v>80.581109935019995</v>
      </c>
      <c r="P24" s="73">
        <v>4.0528646286356418</v>
      </c>
      <c r="Q24" s="73">
        <v>72.613165100488729</v>
      </c>
      <c r="R24" s="73">
        <v>88.549054769551248</v>
      </c>
      <c r="S24" s="37"/>
      <c r="T24" s="73">
        <v>59.707581642000527</v>
      </c>
      <c r="U24" s="37"/>
      <c r="V24" s="39">
        <v>4448.5249999999996</v>
      </c>
      <c r="W24" s="39">
        <v>4594.6210000000001</v>
      </c>
      <c r="X24" s="89">
        <v>4659.080078125</v>
      </c>
      <c r="Y24" s="39"/>
      <c r="Z24" s="63">
        <v>3.5651614062194503</v>
      </c>
      <c r="AA24" s="87">
        <f t="shared" si="0"/>
        <v>166.10372483017153</v>
      </c>
      <c r="AB24" s="39"/>
      <c r="AC24" s="34">
        <v>10</v>
      </c>
      <c r="AD24" s="39"/>
      <c r="AE24" s="39"/>
      <c r="AF24" s="37"/>
      <c r="AG24" s="39"/>
      <c r="AH24" s="34"/>
      <c r="AJ24" s="34"/>
      <c r="AK24" s="34"/>
      <c r="AL24" s="34"/>
      <c r="AM24" s="34"/>
      <c r="AN24" s="34"/>
      <c r="AO24" s="34"/>
    </row>
    <row r="25" spans="1:41" s="40" customFormat="1" x14ac:dyDescent="0.2">
      <c r="A25" s="32">
        <v>140</v>
      </c>
      <c r="B25" s="32" t="s">
        <v>50</v>
      </c>
      <c r="C25" s="34" t="s">
        <v>51</v>
      </c>
      <c r="D25" s="34" t="s">
        <v>46</v>
      </c>
      <c r="E25" s="34" t="s">
        <v>41</v>
      </c>
      <c r="F25" s="34" t="s">
        <v>47</v>
      </c>
      <c r="G25" s="42" t="s">
        <v>78</v>
      </c>
      <c r="H25" s="91">
        <v>0.46486374735832214</v>
      </c>
      <c r="I25" s="35"/>
      <c r="J25" s="30">
        <v>0.36779112743215175</v>
      </c>
      <c r="K25" s="30">
        <v>3.2632465322922584E-2</v>
      </c>
      <c r="L25" s="30">
        <v>0.30363356868586816</v>
      </c>
      <c r="M25" s="30">
        <v>0.43194868617843535</v>
      </c>
      <c r="N25" s="37"/>
      <c r="O25" s="73">
        <v>67.935221130556513</v>
      </c>
      <c r="P25" s="73">
        <v>4.8285930099944787</v>
      </c>
      <c r="Q25" s="73">
        <v>58.441891814643519</v>
      </c>
      <c r="R25" s="73">
        <v>77.428550446469501</v>
      </c>
      <c r="S25" s="37"/>
      <c r="T25" s="73">
        <v>54.138504491703699</v>
      </c>
      <c r="U25" s="37"/>
      <c r="V25" s="39">
        <v>4448.5249999999996</v>
      </c>
      <c r="W25" s="39">
        <v>4594.6210000000001</v>
      </c>
      <c r="X25" s="89">
        <v>4659.080078125</v>
      </c>
      <c r="Y25" s="39"/>
      <c r="Z25" s="63">
        <v>2.8212096741249542</v>
      </c>
      <c r="AA25" s="87">
        <f t="shared" si="0"/>
        <v>131.44241788929097</v>
      </c>
      <c r="AB25" s="39"/>
      <c r="AC25" s="34">
        <v>10</v>
      </c>
      <c r="AD25" s="39"/>
      <c r="AE25" s="39"/>
      <c r="AF25" s="37"/>
      <c r="AG25" s="39"/>
      <c r="AH25" s="34"/>
      <c r="AJ25" s="34"/>
      <c r="AK25" s="34"/>
      <c r="AL25" s="34"/>
      <c r="AM25" s="34"/>
      <c r="AN25" s="34"/>
      <c r="AO25" s="34"/>
    </row>
    <row r="26" spans="1:41" s="40" customFormat="1" x14ac:dyDescent="0.2">
      <c r="A26" s="32">
        <v>140</v>
      </c>
      <c r="B26" s="32" t="s">
        <v>50</v>
      </c>
      <c r="C26" s="34" t="s">
        <v>51</v>
      </c>
      <c r="D26" s="34" t="s">
        <v>46</v>
      </c>
      <c r="E26" s="34" t="s">
        <v>41</v>
      </c>
      <c r="F26" s="34" t="s">
        <v>47</v>
      </c>
      <c r="G26" s="42" t="s">
        <v>79</v>
      </c>
      <c r="H26" s="91">
        <v>0.46486374735832214</v>
      </c>
      <c r="I26" s="35"/>
      <c r="J26" s="30">
        <v>0.44095779013064285</v>
      </c>
      <c r="K26" s="30">
        <v>6.6933586582013066E-2</v>
      </c>
      <c r="L26" s="30">
        <v>0.30920892051548576</v>
      </c>
      <c r="M26" s="30">
        <v>0.57270665974579993</v>
      </c>
      <c r="N26" s="37"/>
      <c r="O26" s="73">
        <v>74.275750756553478</v>
      </c>
      <c r="P26" s="73">
        <v>10.109698913048698</v>
      </c>
      <c r="Q26" s="73">
        <v>54.376303080733301</v>
      </c>
      <c r="R26" s="73">
        <v>94.175198432373648</v>
      </c>
      <c r="S26" s="37"/>
      <c r="T26" s="73">
        <v>59.367665171898167</v>
      </c>
      <c r="U26" s="37"/>
      <c r="V26" s="39">
        <v>4448.5249999999996</v>
      </c>
      <c r="W26" s="39">
        <v>4594.6210000000001</v>
      </c>
      <c r="X26" s="89">
        <v>4659.080078125</v>
      </c>
      <c r="Y26" s="39"/>
      <c r="Z26" s="63">
        <v>0.53326505790314982</v>
      </c>
      <c r="AA26" s="87">
        <f t="shared" si="0"/>
        <v>24.845246076367399</v>
      </c>
      <c r="AB26" s="39"/>
      <c r="AC26" s="34">
        <v>10</v>
      </c>
      <c r="AD26" s="39"/>
      <c r="AE26" s="39"/>
      <c r="AF26" s="37"/>
      <c r="AG26" s="39"/>
      <c r="AH26" s="34"/>
      <c r="AJ26" s="34"/>
      <c r="AK26" s="34"/>
      <c r="AL26" s="34"/>
      <c r="AM26" s="34"/>
      <c r="AN26" s="34"/>
      <c r="AO26" s="34"/>
    </row>
    <row r="27" spans="1:41" s="40" customFormat="1" x14ac:dyDescent="0.2">
      <c r="A27" s="32">
        <v>148</v>
      </c>
      <c r="B27" s="32" t="s">
        <v>164</v>
      </c>
      <c r="C27" s="34" t="s">
        <v>165</v>
      </c>
      <c r="D27" s="34" t="s">
        <v>46</v>
      </c>
      <c r="E27" s="34" t="s">
        <v>162</v>
      </c>
      <c r="F27" s="34" t="s">
        <v>166</v>
      </c>
      <c r="G27" s="42" t="s">
        <v>167</v>
      </c>
      <c r="H27" s="91">
        <v>0.53344196081161499</v>
      </c>
      <c r="I27" s="35"/>
      <c r="J27" s="62">
        <v>0.62873884835427574</v>
      </c>
      <c r="K27" s="62">
        <v>1.4825320875468775E-2</v>
      </c>
      <c r="L27" s="62">
        <v>0.59957825566755929</v>
      </c>
      <c r="M27" s="62">
        <v>0.65789944104099218</v>
      </c>
      <c r="N27" s="37"/>
      <c r="O27" s="71">
        <v>93.457419845728992</v>
      </c>
      <c r="P27" s="71">
        <v>1.3009997654275611</v>
      </c>
      <c r="Q27" s="31">
        <v>90.898424693865394</v>
      </c>
      <c r="R27" s="31">
        <v>96.016414997592591</v>
      </c>
      <c r="S27" s="37"/>
      <c r="T27" s="31">
        <v>67.275434031042209</v>
      </c>
      <c r="U27" s="37"/>
      <c r="V27" s="89">
        <v>14009.4130859375</v>
      </c>
      <c r="W27" s="89">
        <v>14452.54296875</v>
      </c>
      <c r="X27" s="89">
        <v>14899.994140625</v>
      </c>
      <c r="Y27" s="39"/>
      <c r="Z27" s="64">
        <v>5.7434977211440907</v>
      </c>
      <c r="AA27" s="87">
        <f t="shared" si="0"/>
        <v>855.78082391739986</v>
      </c>
      <c r="AB27" s="39"/>
      <c r="AC27" s="34">
        <v>10</v>
      </c>
      <c r="AD27" s="39"/>
      <c r="AE27" s="39"/>
      <c r="AF27" s="37"/>
      <c r="AG27" s="39"/>
      <c r="AH27" s="34"/>
      <c r="AJ27" s="34"/>
      <c r="AK27" s="34"/>
      <c r="AL27" s="34"/>
      <c r="AM27" s="34"/>
      <c r="AN27" s="34"/>
      <c r="AO27" s="34"/>
    </row>
    <row r="28" spans="1:41" s="40" customFormat="1" x14ac:dyDescent="0.2">
      <c r="A28" s="32">
        <v>148</v>
      </c>
      <c r="B28" s="32" t="s">
        <v>164</v>
      </c>
      <c r="C28" s="34" t="s">
        <v>165</v>
      </c>
      <c r="D28" s="34" t="s">
        <v>46</v>
      </c>
      <c r="E28" s="34" t="s">
        <v>162</v>
      </c>
      <c r="F28" s="34" t="s">
        <v>166</v>
      </c>
      <c r="G28" s="42" t="s">
        <v>168</v>
      </c>
      <c r="H28" s="91">
        <v>0.53344196081161499</v>
      </c>
      <c r="I28" s="35"/>
      <c r="J28" s="62">
        <v>0.59118818815111274</v>
      </c>
      <c r="K28" s="62">
        <v>1.4885019566738796E-2</v>
      </c>
      <c r="L28" s="62">
        <v>0.56194399748123725</v>
      </c>
      <c r="M28" s="62">
        <v>0.62043237882098823</v>
      </c>
      <c r="N28" s="37"/>
      <c r="O28" s="71">
        <v>91.439247721052837</v>
      </c>
      <c r="P28" s="71">
        <v>1.3592680167223889</v>
      </c>
      <c r="Q28" s="31">
        <v>88.7687310398845</v>
      </c>
      <c r="R28" s="31">
        <v>94.109764402221188</v>
      </c>
      <c r="S28" s="37"/>
      <c r="T28" s="31">
        <v>64.653658345332005</v>
      </c>
      <c r="U28" s="37"/>
      <c r="V28" s="89">
        <v>14009.4130859375</v>
      </c>
      <c r="W28" s="89">
        <v>14452.54296875</v>
      </c>
      <c r="X28" s="89">
        <v>14899.994140625</v>
      </c>
      <c r="Y28" s="39"/>
      <c r="Z28" s="64">
        <v>9.5732426382493205</v>
      </c>
      <c r="AA28" s="87">
        <f t="shared" si="0"/>
        <v>1426.4125921669629</v>
      </c>
      <c r="AB28" s="39"/>
      <c r="AC28" s="34">
        <v>10</v>
      </c>
      <c r="AD28" s="39"/>
      <c r="AE28" s="39"/>
      <c r="AF28" s="37"/>
      <c r="AG28" s="39"/>
      <c r="AH28" s="34"/>
      <c r="AJ28" s="34"/>
      <c r="AK28" s="34"/>
      <c r="AL28" s="34"/>
      <c r="AM28" s="34"/>
      <c r="AN28" s="34"/>
      <c r="AO28" s="34"/>
    </row>
    <row r="29" spans="1:41" s="40" customFormat="1" x14ac:dyDescent="0.2">
      <c r="A29" s="32">
        <v>148</v>
      </c>
      <c r="B29" s="32" t="s">
        <v>164</v>
      </c>
      <c r="C29" s="34" t="s">
        <v>165</v>
      </c>
      <c r="D29" s="34" t="s">
        <v>46</v>
      </c>
      <c r="E29" s="34" t="s">
        <v>162</v>
      </c>
      <c r="F29" s="34" t="s">
        <v>166</v>
      </c>
      <c r="G29" s="42" t="s">
        <v>169</v>
      </c>
      <c r="H29" s="91">
        <v>0.53344196081161499</v>
      </c>
      <c r="I29" s="35"/>
      <c r="J29" s="62">
        <v>0.50408210157669497</v>
      </c>
      <c r="K29" s="62">
        <v>3.2210556129344634E-2</v>
      </c>
      <c r="L29" s="62">
        <v>0.44068133589117908</v>
      </c>
      <c r="M29" s="62">
        <v>0.56748286726221087</v>
      </c>
      <c r="N29" s="37"/>
      <c r="O29" s="71">
        <v>85.382725527475571</v>
      </c>
      <c r="P29" s="71">
        <v>4.3381544022303782</v>
      </c>
      <c r="Q29" s="31">
        <v>76.843838162136763</v>
      </c>
      <c r="R29" s="31">
        <v>93.92161289281438</v>
      </c>
      <c r="S29" s="37"/>
      <c r="T29" s="31">
        <v>59.037949241206292</v>
      </c>
      <c r="U29" s="37"/>
      <c r="V29" s="89">
        <v>14009.4130859375</v>
      </c>
      <c r="W29" s="89">
        <v>14452.54296875</v>
      </c>
      <c r="X29" s="89">
        <v>14899.994140625</v>
      </c>
      <c r="Y29" s="39"/>
      <c r="Z29" s="64">
        <v>1.1090738881928524</v>
      </c>
      <c r="AA29" s="87">
        <f t="shared" si="0"/>
        <v>165.25194435593687</v>
      </c>
      <c r="AB29" s="39"/>
      <c r="AC29" s="34">
        <v>10</v>
      </c>
      <c r="AD29" s="39"/>
      <c r="AE29" s="39"/>
      <c r="AF29" s="37"/>
      <c r="AG29" s="39"/>
      <c r="AH29" s="34"/>
      <c r="AJ29" s="34"/>
      <c r="AK29" s="34"/>
      <c r="AL29" s="34"/>
      <c r="AM29" s="34"/>
      <c r="AN29" s="34"/>
      <c r="AO29" s="34"/>
    </row>
    <row r="30" spans="1:41" s="40" customFormat="1" x14ac:dyDescent="0.2">
      <c r="A30" s="32">
        <v>148</v>
      </c>
      <c r="B30" s="32" t="s">
        <v>164</v>
      </c>
      <c r="C30" s="34" t="s">
        <v>165</v>
      </c>
      <c r="D30" s="34" t="s">
        <v>46</v>
      </c>
      <c r="E30" s="34" t="s">
        <v>162</v>
      </c>
      <c r="F30" s="34" t="s">
        <v>166</v>
      </c>
      <c r="G30" s="42" t="s">
        <v>170</v>
      </c>
      <c r="H30" s="91">
        <v>0.53344196081161499</v>
      </c>
      <c r="I30" s="35"/>
      <c r="J30" s="62">
        <v>0.66216867819805003</v>
      </c>
      <c r="K30" s="62">
        <v>1.202232484215905E-2</v>
      </c>
      <c r="L30" s="62">
        <v>0.63854209025151365</v>
      </c>
      <c r="M30" s="62">
        <v>0.68579526614458641</v>
      </c>
      <c r="N30" s="37"/>
      <c r="O30" s="71">
        <v>95.592933035975932</v>
      </c>
      <c r="P30" s="71">
        <v>1.091971334940139</v>
      </c>
      <c r="Q30" s="31">
        <v>93.446962342388645</v>
      </c>
      <c r="R30" s="31">
        <v>97.738903729563233</v>
      </c>
      <c r="S30" s="37"/>
      <c r="T30" s="31">
        <v>69.269626652092143</v>
      </c>
      <c r="U30" s="37"/>
      <c r="V30" s="89">
        <v>14009.4130859375</v>
      </c>
      <c r="W30" s="89">
        <v>14452.54296875</v>
      </c>
      <c r="X30" s="89">
        <v>14899.994140625</v>
      </c>
      <c r="Y30" s="39"/>
      <c r="Z30" s="64">
        <v>10.148566498057283</v>
      </c>
      <c r="AA30" s="87">
        <f t="shared" si="0"/>
        <v>1512.135813567967</v>
      </c>
      <c r="AB30" s="39"/>
      <c r="AC30" s="34">
        <v>10</v>
      </c>
      <c r="AD30" s="39"/>
      <c r="AE30" s="39"/>
      <c r="AF30" s="37"/>
      <c r="AG30" s="39"/>
      <c r="AH30" s="34"/>
      <c r="AJ30" s="34"/>
      <c r="AK30" s="34"/>
      <c r="AL30" s="34"/>
      <c r="AM30" s="34"/>
      <c r="AN30" s="34"/>
      <c r="AO30" s="34"/>
    </row>
    <row r="31" spans="1:41" s="40" customFormat="1" x14ac:dyDescent="0.2">
      <c r="A31" s="32">
        <v>148</v>
      </c>
      <c r="B31" s="32" t="s">
        <v>164</v>
      </c>
      <c r="C31" s="34" t="s">
        <v>165</v>
      </c>
      <c r="D31" s="34" t="s">
        <v>46</v>
      </c>
      <c r="E31" s="34" t="s">
        <v>162</v>
      </c>
      <c r="F31" s="34" t="s">
        <v>166</v>
      </c>
      <c r="G31" s="42" t="s">
        <v>171</v>
      </c>
      <c r="H31" s="91">
        <v>0.53344196081161499</v>
      </c>
      <c r="I31" s="35"/>
      <c r="J31" s="62">
        <v>0.60059785630882456</v>
      </c>
      <c r="K31" s="62">
        <v>2.0174657098830786E-2</v>
      </c>
      <c r="L31" s="62">
        <v>0.56088017794611278</v>
      </c>
      <c r="M31" s="62">
        <v>0.64031553467153635</v>
      </c>
      <c r="N31" s="37"/>
      <c r="O31" s="71">
        <v>93.198413731939795</v>
      </c>
      <c r="P31" s="71">
        <v>2.0047513541630284</v>
      </c>
      <c r="Q31" s="31">
        <v>89.251676541225763</v>
      </c>
      <c r="R31" s="31">
        <v>97.145150922653812</v>
      </c>
      <c r="S31" s="37"/>
      <c r="T31" s="31">
        <v>64.442926897477363</v>
      </c>
      <c r="U31" s="37"/>
      <c r="V31" s="89">
        <v>14009.4130859375</v>
      </c>
      <c r="W31" s="89">
        <v>14452.54296875</v>
      </c>
      <c r="X31" s="89">
        <v>14899.994140625</v>
      </c>
      <c r="Y31" s="39"/>
      <c r="Z31" s="64">
        <v>3.426301748814411</v>
      </c>
      <c r="AA31" s="87">
        <f t="shared" si="0"/>
        <v>510.51875981347911</v>
      </c>
      <c r="AB31" s="39"/>
      <c r="AC31" s="34">
        <v>10</v>
      </c>
      <c r="AD31" s="39"/>
      <c r="AE31" s="39"/>
      <c r="AF31" s="37"/>
      <c r="AG31" s="39"/>
      <c r="AH31" s="34"/>
      <c r="AJ31" s="34"/>
      <c r="AK31" s="34"/>
      <c r="AL31" s="34"/>
      <c r="AM31" s="34"/>
      <c r="AN31" s="34"/>
      <c r="AO31" s="34"/>
    </row>
    <row r="32" spans="1:41" s="40" customFormat="1" x14ac:dyDescent="0.2">
      <c r="A32" s="32">
        <v>148</v>
      </c>
      <c r="B32" s="32" t="s">
        <v>164</v>
      </c>
      <c r="C32" s="34" t="s">
        <v>165</v>
      </c>
      <c r="D32" s="34" t="s">
        <v>46</v>
      </c>
      <c r="E32" s="34" t="s">
        <v>162</v>
      </c>
      <c r="F32" s="34" t="s">
        <v>166</v>
      </c>
      <c r="G32" s="42" t="s">
        <v>172</v>
      </c>
      <c r="H32" s="91">
        <v>0.53344196081161499</v>
      </c>
      <c r="I32" s="35"/>
      <c r="J32" s="62">
        <v>0.6235061359069386</v>
      </c>
      <c r="K32" s="62">
        <v>1.4922523301827027E-2</v>
      </c>
      <c r="L32" s="62">
        <v>0.59417729917710327</v>
      </c>
      <c r="M32" s="62">
        <v>0.65283497263677392</v>
      </c>
      <c r="N32" s="37"/>
      <c r="O32" s="71">
        <v>91.222115989736494</v>
      </c>
      <c r="P32" s="71">
        <v>1.6047101422000487</v>
      </c>
      <c r="Q32" s="31">
        <v>88.068206908319027</v>
      </c>
      <c r="R32" s="31">
        <v>94.376025071153975</v>
      </c>
      <c r="S32" s="37"/>
      <c r="T32" s="31">
        <v>68.350325920645162</v>
      </c>
      <c r="U32" s="37"/>
      <c r="V32" s="89">
        <v>14009.4130859375</v>
      </c>
      <c r="W32" s="89">
        <v>14452.54296875</v>
      </c>
      <c r="X32" s="89">
        <v>14899.994140625</v>
      </c>
      <c r="Y32" s="39"/>
      <c r="Z32" s="64">
        <v>7.7060739884120624</v>
      </c>
      <c r="AA32" s="87">
        <f t="shared" si="0"/>
        <v>1148.2045727456245</v>
      </c>
      <c r="AB32" s="39"/>
      <c r="AC32" s="34">
        <v>10</v>
      </c>
      <c r="AD32" s="39"/>
      <c r="AE32" s="39"/>
      <c r="AF32" s="37"/>
      <c r="AG32" s="39"/>
      <c r="AH32" s="34"/>
      <c r="AJ32" s="34"/>
      <c r="AK32" s="34"/>
      <c r="AL32" s="34"/>
      <c r="AM32" s="34"/>
      <c r="AN32" s="34"/>
      <c r="AO32" s="34"/>
    </row>
    <row r="33" spans="1:41" s="40" customFormat="1" x14ac:dyDescent="0.2">
      <c r="A33" s="32">
        <v>148</v>
      </c>
      <c r="B33" s="32" t="s">
        <v>164</v>
      </c>
      <c r="C33" s="34" t="s">
        <v>165</v>
      </c>
      <c r="D33" s="34" t="s">
        <v>46</v>
      </c>
      <c r="E33" s="34" t="s">
        <v>162</v>
      </c>
      <c r="F33" s="34" t="s">
        <v>166</v>
      </c>
      <c r="G33" s="42" t="s">
        <v>173</v>
      </c>
      <c r="H33" s="91">
        <v>0.53344196081161499</v>
      </c>
      <c r="I33" s="35"/>
      <c r="J33" s="62">
        <v>0.5829380297069382</v>
      </c>
      <c r="K33" s="62">
        <v>3.2325193481383525E-2</v>
      </c>
      <c r="L33" s="62">
        <v>0.51927607069990944</v>
      </c>
      <c r="M33" s="62">
        <v>0.64659998871396696</v>
      </c>
      <c r="N33" s="37"/>
      <c r="O33" s="71">
        <v>90.064346084628795</v>
      </c>
      <c r="P33" s="71">
        <v>3.4422424575667785</v>
      </c>
      <c r="Q33" s="31">
        <v>83.285116801683429</v>
      </c>
      <c r="R33" s="31">
        <v>96.843575367574175</v>
      </c>
      <c r="S33" s="37"/>
      <c r="T33" s="31">
        <v>64.724616904360971</v>
      </c>
      <c r="U33" s="37"/>
      <c r="V33" s="89">
        <v>14009.4130859375</v>
      </c>
      <c r="W33" s="89">
        <v>14452.54296875</v>
      </c>
      <c r="X33" s="89">
        <v>14899.994140625</v>
      </c>
      <c r="Y33" s="39"/>
      <c r="Z33" s="64">
        <v>1.1225310661588439</v>
      </c>
      <c r="AA33" s="87">
        <f t="shared" si="0"/>
        <v>167.2570630843631</v>
      </c>
      <c r="AB33" s="39"/>
      <c r="AC33" s="34">
        <v>10</v>
      </c>
      <c r="AD33" s="39"/>
      <c r="AE33" s="39"/>
      <c r="AF33" s="37"/>
      <c r="AG33" s="39"/>
      <c r="AH33" s="34"/>
      <c r="AJ33" s="34"/>
      <c r="AK33" s="34"/>
      <c r="AL33" s="34"/>
      <c r="AM33" s="34"/>
      <c r="AN33" s="34"/>
      <c r="AO33" s="34"/>
    </row>
    <row r="34" spans="1:41" s="40" customFormat="1" x14ac:dyDescent="0.2">
      <c r="A34" s="32">
        <v>148</v>
      </c>
      <c r="B34" s="32" t="s">
        <v>164</v>
      </c>
      <c r="C34" s="34" t="s">
        <v>165</v>
      </c>
      <c r="D34" s="34" t="s">
        <v>46</v>
      </c>
      <c r="E34" s="34" t="s">
        <v>162</v>
      </c>
      <c r="F34" s="34" t="s">
        <v>166</v>
      </c>
      <c r="G34" s="42" t="s">
        <v>174</v>
      </c>
      <c r="H34" s="91">
        <v>0.53344196081161499</v>
      </c>
      <c r="I34" s="35"/>
      <c r="J34" s="62">
        <v>0.60844835528984798</v>
      </c>
      <c r="K34" s="62">
        <v>1.9411576678553324E-2</v>
      </c>
      <c r="L34" s="62">
        <v>0.5701741836743508</v>
      </c>
      <c r="M34" s="62">
        <v>0.64672252690534515</v>
      </c>
      <c r="N34" s="37"/>
      <c r="O34" s="71">
        <v>92.503982926942996</v>
      </c>
      <c r="P34" s="71">
        <v>2.5403888307829119</v>
      </c>
      <c r="Q34" s="31">
        <v>87.495050386862289</v>
      </c>
      <c r="R34" s="31">
        <v>97.512915467023703</v>
      </c>
      <c r="S34" s="37"/>
      <c r="T34" s="31">
        <v>65.775368372017368</v>
      </c>
      <c r="U34" s="37"/>
      <c r="V34" s="89">
        <v>14009.4130859375</v>
      </c>
      <c r="W34" s="89">
        <v>14452.54296875</v>
      </c>
      <c r="X34" s="89">
        <v>14899.994140625</v>
      </c>
      <c r="Y34" s="39"/>
      <c r="Z34" s="65">
        <v>2.4155194689839385</v>
      </c>
      <c r="AA34" s="87">
        <f t="shared" si="0"/>
        <v>359.91225934426296</v>
      </c>
      <c r="AB34" s="39"/>
      <c r="AC34" s="34">
        <v>10</v>
      </c>
      <c r="AD34" s="39"/>
      <c r="AE34" s="39"/>
      <c r="AF34" s="37"/>
      <c r="AG34" s="39"/>
      <c r="AH34" s="34"/>
      <c r="AJ34" s="34"/>
      <c r="AK34" s="34"/>
      <c r="AL34" s="34"/>
      <c r="AM34" s="34"/>
      <c r="AN34" s="34"/>
      <c r="AO34" s="34"/>
    </row>
    <row r="35" spans="1:41" s="40" customFormat="1" x14ac:dyDescent="0.2">
      <c r="A35" s="32">
        <v>148</v>
      </c>
      <c r="B35" s="32" t="s">
        <v>164</v>
      </c>
      <c r="C35" s="34" t="s">
        <v>165</v>
      </c>
      <c r="D35" s="34" t="s">
        <v>46</v>
      </c>
      <c r="E35" s="34" t="s">
        <v>162</v>
      </c>
      <c r="F35" s="34" t="s">
        <v>166</v>
      </c>
      <c r="G35" s="42" t="s">
        <v>181</v>
      </c>
      <c r="H35" s="91">
        <v>0.53344196081161499</v>
      </c>
      <c r="I35" s="35"/>
      <c r="J35" s="30">
        <v>0.58343864130622403</v>
      </c>
      <c r="K35" s="30">
        <v>2.7324694835651812E-2</v>
      </c>
      <c r="L35" s="30">
        <v>0.52961292142692273</v>
      </c>
      <c r="M35" s="30">
        <v>0.63726436118552532</v>
      </c>
      <c r="N35" s="37"/>
      <c r="O35" s="31">
        <v>90.149632321277565</v>
      </c>
      <c r="P35" s="31">
        <v>2.6154374364691306</v>
      </c>
      <c r="Q35" s="31">
        <v>84.997596638392437</v>
      </c>
      <c r="R35" s="31">
        <v>95.301668004162693</v>
      </c>
      <c r="S35" s="37"/>
      <c r="T35" s="31">
        <v>64.718915239382284</v>
      </c>
      <c r="U35" s="37"/>
      <c r="V35" s="89">
        <v>14009.4130859375</v>
      </c>
      <c r="W35" s="89">
        <v>14452.54296875</v>
      </c>
      <c r="X35" s="89">
        <v>14899.994140625</v>
      </c>
      <c r="Y35" s="39"/>
      <c r="Z35" s="65">
        <v>2.5428520307870892</v>
      </c>
      <c r="AA35" s="87">
        <f t="shared" si="0"/>
        <v>378.8848035920401</v>
      </c>
      <c r="AB35" s="39"/>
      <c r="AC35" s="34">
        <v>10</v>
      </c>
      <c r="AD35" s="39"/>
      <c r="AE35" s="39"/>
      <c r="AF35" s="37"/>
      <c r="AG35" s="39"/>
      <c r="AH35" s="34"/>
      <c r="AJ35" s="34"/>
      <c r="AK35" s="34"/>
      <c r="AL35" s="34"/>
      <c r="AM35" s="34"/>
      <c r="AN35" s="34"/>
      <c r="AO35" s="34"/>
    </row>
    <row r="36" spans="1:41" s="40" customFormat="1" x14ac:dyDescent="0.2">
      <c r="A36" s="32">
        <v>148</v>
      </c>
      <c r="B36" s="32" t="s">
        <v>164</v>
      </c>
      <c r="C36" s="34" t="s">
        <v>165</v>
      </c>
      <c r="D36" s="34" t="s">
        <v>46</v>
      </c>
      <c r="E36" s="34" t="s">
        <v>162</v>
      </c>
      <c r="F36" s="34" t="s">
        <v>166</v>
      </c>
      <c r="G36" s="42" t="s">
        <v>182</v>
      </c>
      <c r="H36" s="91">
        <v>0.53344196081161499</v>
      </c>
      <c r="I36" s="35"/>
      <c r="J36" s="30">
        <v>0.39590000977457751</v>
      </c>
      <c r="K36" s="30">
        <v>1.8028374645826389E-2</v>
      </c>
      <c r="L36" s="30">
        <v>0.36022779039292535</v>
      </c>
      <c r="M36" s="30">
        <v>0.43157222915622967</v>
      </c>
      <c r="N36" s="37"/>
      <c r="O36" s="31">
        <v>73.665729499046662</v>
      </c>
      <c r="P36" s="31">
        <v>2.8833298066691433</v>
      </c>
      <c r="Q36" s="31">
        <v>67.960568860121867</v>
      </c>
      <c r="R36" s="31">
        <v>79.370890137971458</v>
      </c>
      <c r="S36" s="37"/>
      <c r="T36" s="31">
        <v>53.742766475922977</v>
      </c>
      <c r="U36" s="37"/>
      <c r="V36" s="89">
        <v>14009.4130859375</v>
      </c>
      <c r="W36" s="89">
        <v>14452.54296875</v>
      </c>
      <c r="X36" s="89">
        <v>14899.994140625</v>
      </c>
      <c r="Y36" s="39"/>
      <c r="Z36" s="65">
        <v>2.7886525546124568</v>
      </c>
      <c r="AA36" s="87">
        <f t="shared" si="0"/>
        <v>415.50906723964545</v>
      </c>
      <c r="AB36" s="39"/>
      <c r="AC36" s="34">
        <v>10</v>
      </c>
      <c r="AD36" s="39"/>
      <c r="AE36" s="39"/>
      <c r="AF36" s="37"/>
      <c r="AG36" s="39"/>
      <c r="AH36" s="34"/>
      <c r="AJ36" s="34"/>
      <c r="AK36" s="34"/>
      <c r="AL36" s="34"/>
      <c r="AM36" s="34"/>
      <c r="AN36" s="34"/>
      <c r="AO36" s="34"/>
    </row>
    <row r="37" spans="1:41" s="40" customFormat="1" x14ac:dyDescent="0.2">
      <c r="A37" s="32">
        <v>148</v>
      </c>
      <c r="B37" s="32" t="s">
        <v>164</v>
      </c>
      <c r="C37" s="34" t="s">
        <v>165</v>
      </c>
      <c r="D37" s="34" t="s">
        <v>46</v>
      </c>
      <c r="E37" s="34" t="s">
        <v>162</v>
      </c>
      <c r="F37" s="34" t="s">
        <v>166</v>
      </c>
      <c r="G37" s="42" t="s">
        <v>183</v>
      </c>
      <c r="H37" s="91">
        <v>0.53344196081161499</v>
      </c>
      <c r="I37" s="35"/>
      <c r="J37" s="30">
        <v>0.5437052527486822</v>
      </c>
      <c r="K37" s="30">
        <v>1.8472359577470919E-2</v>
      </c>
      <c r="L37" s="30">
        <v>0.50717979072654051</v>
      </c>
      <c r="M37" s="30">
        <v>0.58023071477082389</v>
      </c>
      <c r="N37" s="37"/>
      <c r="O37" s="31">
        <v>90.488503411887706</v>
      </c>
      <c r="P37" s="31">
        <v>1.7324689592555835</v>
      </c>
      <c r="Q37" s="31">
        <v>87.062886402298687</v>
      </c>
      <c r="R37" s="31">
        <v>93.914120421476738</v>
      </c>
      <c r="S37" s="37"/>
      <c r="T37" s="31">
        <v>60.085561397101664</v>
      </c>
      <c r="U37" s="37"/>
      <c r="V37" s="89">
        <v>14009.4130859375</v>
      </c>
      <c r="W37" s="89">
        <v>14452.54296875</v>
      </c>
      <c r="X37" s="89">
        <v>14899.994140625</v>
      </c>
      <c r="Y37" s="39"/>
      <c r="Z37" s="65">
        <v>5.2084359602129755</v>
      </c>
      <c r="AA37" s="87">
        <f t="shared" si="0"/>
        <v>776.05665288993873</v>
      </c>
      <c r="AB37" s="39"/>
      <c r="AC37" s="34">
        <v>10</v>
      </c>
      <c r="AD37" s="39"/>
      <c r="AE37" s="39"/>
      <c r="AF37" s="37"/>
      <c r="AG37" s="39"/>
      <c r="AH37" s="34"/>
      <c r="AJ37" s="34"/>
      <c r="AK37" s="34"/>
      <c r="AL37" s="34"/>
      <c r="AM37" s="34"/>
      <c r="AN37" s="34"/>
      <c r="AO37" s="34"/>
    </row>
    <row r="38" spans="1:41" s="40" customFormat="1" x14ac:dyDescent="0.2">
      <c r="A38" s="32">
        <v>148</v>
      </c>
      <c r="B38" s="32" t="s">
        <v>164</v>
      </c>
      <c r="C38" s="34" t="s">
        <v>165</v>
      </c>
      <c r="D38" s="34" t="s">
        <v>46</v>
      </c>
      <c r="E38" s="34" t="s">
        <v>162</v>
      </c>
      <c r="F38" s="34" t="s">
        <v>166</v>
      </c>
      <c r="G38" s="42" t="s">
        <v>184</v>
      </c>
      <c r="H38" s="91">
        <v>0.53344196081161499</v>
      </c>
      <c r="I38" s="35"/>
      <c r="J38" s="30">
        <v>0.46938233378307487</v>
      </c>
      <c r="K38" s="30">
        <v>2.9876910268351767E-2</v>
      </c>
      <c r="L38" s="30">
        <v>0.41022306745179643</v>
      </c>
      <c r="M38" s="30">
        <v>0.52854160011435336</v>
      </c>
      <c r="N38" s="37"/>
      <c r="O38" s="31">
        <v>79.081692884857659</v>
      </c>
      <c r="P38" s="31">
        <v>3.851578137694267</v>
      </c>
      <c r="Q38" s="31">
        <v>71.455183490244991</v>
      </c>
      <c r="R38" s="31">
        <v>86.708202279470328</v>
      </c>
      <c r="S38" s="37"/>
      <c r="T38" s="31">
        <v>59.354107968640982</v>
      </c>
      <c r="U38" s="37"/>
      <c r="V38" s="89">
        <v>14009.4130859375</v>
      </c>
      <c r="W38" s="89">
        <v>14452.54296875</v>
      </c>
      <c r="X38" s="89">
        <v>14899.994140625</v>
      </c>
      <c r="Y38" s="39"/>
      <c r="Z38" s="65">
        <v>2.0967887214017948</v>
      </c>
      <c r="AA38" s="87">
        <f t="shared" si="0"/>
        <v>312.42139663015325</v>
      </c>
      <c r="AB38" s="39"/>
      <c r="AC38" s="34">
        <v>10</v>
      </c>
      <c r="AD38" s="39"/>
      <c r="AE38" s="39"/>
      <c r="AF38" s="37"/>
      <c r="AG38" s="39"/>
      <c r="AH38" s="34"/>
      <c r="AJ38" s="34"/>
      <c r="AK38" s="34"/>
      <c r="AL38" s="34"/>
      <c r="AM38" s="34"/>
      <c r="AN38" s="34"/>
      <c r="AO38" s="34"/>
    </row>
    <row r="39" spans="1:41" s="40" customFormat="1" x14ac:dyDescent="0.2">
      <c r="A39" s="32">
        <v>148</v>
      </c>
      <c r="B39" s="32" t="s">
        <v>164</v>
      </c>
      <c r="C39" s="34" t="s">
        <v>165</v>
      </c>
      <c r="D39" s="34" t="s">
        <v>46</v>
      </c>
      <c r="E39" s="34" t="s">
        <v>162</v>
      </c>
      <c r="F39" s="34" t="s">
        <v>166</v>
      </c>
      <c r="G39" s="42" t="s">
        <v>185</v>
      </c>
      <c r="H39" s="91">
        <v>0.53344196081161499</v>
      </c>
      <c r="I39" s="35"/>
      <c r="J39" s="30">
        <v>0.43029284164930409</v>
      </c>
      <c r="K39" s="30">
        <v>1.1921380589855788E-2</v>
      </c>
      <c r="L39" s="30">
        <v>0.40685983877181159</v>
      </c>
      <c r="M39" s="30">
        <v>0.4537258445267966</v>
      </c>
      <c r="N39" s="37"/>
      <c r="O39" s="31">
        <v>76.301894186643793</v>
      </c>
      <c r="P39" s="31">
        <v>1.6293424149884754</v>
      </c>
      <c r="Q39" s="31">
        <v>73.099212650636616</v>
      </c>
      <c r="R39" s="31">
        <v>79.504575722650969</v>
      </c>
      <c r="S39" s="37"/>
      <c r="T39" s="31">
        <v>56.393467847174939</v>
      </c>
      <c r="U39" s="37"/>
      <c r="V39" s="89">
        <v>14009.4130859375</v>
      </c>
      <c r="W39" s="89">
        <v>14452.54296875</v>
      </c>
      <c r="X39" s="89">
        <v>14899.994140625</v>
      </c>
      <c r="Y39" s="39"/>
      <c r="Z39" s="65">
        <v>31.123004582055273</v>
      </c>
      <c r="AA39" s="87">
        <f t="shared" si="0"/>
        <v>4637.325859112686</v>
      </c>
      <c r="AB39" s="39"/>
      <c r="AC39" s="34">
        <v>10</v>
      </c>
      <c r="AD39" s="39"/>
      <c r="AE39" s="39"/>
      <c r="AF39" s="37"/>
      <c r="AG39" s="39"/>
      <c r="AH39" s="34"/>
      <c r="AJ39" s="34"/>
      <c r="AK39" s="34"/>
      <c r="AL39" s="34"/>
      <c r="AM39" s="34"/>
      <c r="AN39" s="34"/>
      <c r="AO39" s="34"/>
    </row>
    <row r="40" spans="1:41" s="40" customFormat="1" x14ac:dyDescent="0.2">
      <c r="A40" s="32">
        <v>148</v>
      </c>
      <c r="B40" s="32" t="s">
        <v>164</v>
      </c>
      <c r="C40" s="34" t="s">
        <v>165</v>
      </c>
      <c r="D40" s="34" t="s">
        <v>46</v>
      </c>
      <c r="E40" s="34" t="s">
        <v>162</v>
      </c>
      <c r="F40" s="34" t="s">
        <v>166</v>
      </c>
      <c r="G40" s="42" t="s">
        <v>175</v>
      </c>
      <c r="H40" s="91">
        <v>0.53344196081161499</v>
      </c>
      <c r="I40" s="35"/>
      <c r="J40" s="30">
        <v>0.61175148359705567</v>
      </c>
      <c r="K40" s="30">
        <v>3.502743705835059E-2</v>
      </c>
      <c r="L40" s="30">
        <v>0.54285515437897125</v>
      </c>
      <c r="M40" s="30">
        <v>0.68064781281514009</v>
      </c>
      <c r="N40" s="37"/>
      <c r="O40" s="31">
        <v>90.328077215865562</v>
      </c>
      <c r="P40" s="31">
        <v>3.894814476099933</v>
      </c>
      <c r="Q40" s="31">
        <v>82.667270633250638</v>
      </c>
      <c r="R40" s="31">
        <v>97.988883798480501</v>
      </c>
      <c r="S40" s="37"/>
      <c r="T40" s="31">
        <v>67.725507112821106</v>
      </c>
      <c r="U40" s="37"/>
      <c r="V40" s="89">
        <v>14009.4130859375</v>
      </c>
      <c r="W40" s="89">
        <v>14452.54296875</v>
      </c>
      <c r="X40" s="89">
        <v>14899.994140625</v>
      </c>
      <c r="Y40" s="39"/>
      <c r="Z40" s="65">
        <v>1.7350988214844438</v>
      </c>
      <c r="AA40" s="87">
        <f t="shared" si="0"/>
        <v>258.52962273523559</v>
      </c>
      <c r="AB40" s="39"/>
      <c r="AC40" s="34">
        <v>10</v>
      </c>
      <c r="AD40" s="39"/>
      <c r="AE40" s="39"/>
      <c r="AF40" s="37"/>
      <c r="AG40" s="39"/>
      <c r="AH40" s="34"/>
      <c r="AJ40" s="34"/>
      <c r="AK40" s="34"/>
      <c r="AL40" s="34"/>
      <c r="AM40" s="34"/>
      <c r="AN40" s="34"/>
      <c r="AO40" s="34"/>
    </row>
    <row r="41" spans="1:41" s="40" customFormat="1" x14ac:dyDescent="0.2">
      <c r="A41" s="32">
        <v>148</v>
      </c>
      <c r="B41" s="32" t="s">
        <v>164</v>
      </c>
      <c r="C41" s="34" t="s">
        <v>165</v>
      </c>
      <c r="D41" s="34" t="s">
        <v>46</v>
      </c>
      <c r="E41" s="34" t="s">
        <v>162</v>
      </c>
      <c r="F41" s="34" t="s">
        <v>166</v>
      </c>
      <c r="G41" s="42" t="s">
        <v>176</v>
      </c>
      <c r="H41" s="91">
        <v>0.53344196081161499</v>
      </c>
      <c r="I41" s="35"/>
      <c r="J41" s="30">
        <v>0.70012162882080864</v>
      </c>
      <c r="K41" s="30">
        <v>1.1879656092294502E-2</v>
      </c>
      <c r="L41" s="30">
        <v>0.67662083530622863</v>
      </c>
      <c r="M41" s="30">
        <v>0.72362242233538865</v>
      </c>
      <c r="N41" s="37"/>
      <c r="O41" s="31">
        <v>98.564524901018331</v>
      </c>
      <c r="P41" s="31">
        <v>1.0200357925889054</v>
      </c>
      <c r="Q41" s="31">
        <v>96.546650784724548</v>
      </c>
      <c r="R41" s="31">
        <v>100.5823990173121</v>
      </c>
      <c r="S41" s="37"/>
      <c r="T41" s="31">
        <v>71.031806780775668</v>
      </c>
      <c r="U41" s="37"/>
      <c r="V41" s="89">
        <v>14009.4130859375</v>
      </c>
      <c r="W41" s="89">
        <v>14452.54296875</v>
      </c>
      <c r="X41" s="89">
        <v>14899.994140625</v>
      </c>
      <c r="Y41" s="39"/>
      <c r="Z41" s="65">
        <v>1.1609028030066229</v>
      </c>
      <c r="AA41" s="87">
        <f t="shared" si="0"/>
        <v>172.97444962633818</v>
      </c>
      <c r="AB41" s="39"/>
      <c r="AC41" s="34">
        <v>10</v>
      </c>
      <c r="AD41" s="39"/>
      <c r="AE41" s="39"/>
      <c r="AF41" s="37"/>
      <c r="AG41" s="39"/>
      <c r="AH41" s="34"/>
      <c r="AJ41" s="34"/>
      <c r="AK41" s="34"/>
      <c r="AL41" s="34"/>
      <c r="AM41" s="34"/>
      <c r="AN41" s="34"/>
      <c r="AO41" s="34"/>
    </row>
    <row r="42" spans="1:41" s="40" customFormat="1" x14ac:dyDescent="0.2">
      <c r="A42" s="32">
        <v>148</v>
      </c>
      <c r="B42" s="32" t="s">
        <v>164</v>
      </c>
      <c r="C42" s="34" t="s">
        <v>165</v>
      </c>
      <c r="D42" s="34" t="s">
        <v>46</v>
      </c>
      <c r="E42" s="34" t="s">
        <v>162</v>
      </c>
      <c r="F42" s="34" t="s">
        <v>166</v>
      </c>
      <c r="G42" s="42" t="s">
        <v>186</v>
      </c>
      <c r="H42" s="91">
        <v>0.53344196081161499</v>
      </c>
      <c r="I42" s="35"/>
      <c r="J42" s="30">
        <v>0.392860322803262</v>
      </c>
      <c r="K42" s="30">
        <v>3.6292119592733721E-2</v>
      </c>
      <c r="L42" s="30">
        <v>0.32124759378828111</v>
      </c>
      <c r="M42" s="30">
        <v>0.46447305181824289</v>
      </c>
      <c r="N42" s="37"/>
      <c r="O42" s="31">
        <v>73.197545673569849</v>
      </c>
      <c r="P42" s="31">
        <v>6.0256388674254504</v>
      </c>
      <c r="Q42" s="31">
        <v>61.307569331668041</v>
      </c>
      <c r="R42" s="31">
        <v>85.087522015471663</v>
      </c>
      <c r="S42" s="37"/>
      <c r="T42" s="31">
        <v>53.671242551663298</v>
      </c>
      <c r="U42" s="37"/>
      <c r="V42" s="89">
        <v>14009.4130859375</v>
      </c>
      <c r="W42" s="89">
        <v>14452.54296875</v>
      </c>
      <c r="X42" s="89">
        <v>14899.994140625</v>
      </c>
      <c r="Y42" s="39"/>
      <c r="Z42" s="65">
        <v>1.8931089915754884</v>
      </c>
      <c r="AA42" s="87">
        <f t="shared" ref="AA42:AA73" si="1">X42*(Z42/100)</f>
        <v>282.07312882039281</v>
      </c>
      <c r="AB42" s="39"/>
      <c r="AC42" s="34">
        <v>10</v>
      </c>
      <c r="AD42" s="39"/>
      <c r="AE42" s="39"/>
      <c r="AF42" s="37"/>
      <c r="AG42" s="39"/>
      <c r="AH42" s="34"/>
      <c r="AJ42" s="34"/>
      <c r="AK42" s="34"/>
      <c r="AL42" s="34"/>
      <c r="AM42" s="34"/>
      <c r="AN42" s="34"/>
      <c r="AO42" s="34"/>
    </row>
    <row r="43" spans="1:41" s="40" customFormat="1" x14ac:dyDescent="0.2">
      <c r="A43" s="32">
        <v>148</v>
      </c>
      <c r="B43" s="32" t="s">
        <v>164</v>
      </c>
      <c r="C43" s="34" t="s">
        <v>165</v>
      </c>
      <c r="D43" s="34" t="s">
        <v>46</v>
      </c>
      <c r="E43" s="34" t="s">
        <v>162</v>
      </c>
      <c r="F43" s="34" t="s">
        <v>166</v>
      </c>
      <c r="G43" s="42" t="s">
        <v>177</v>
      </c>
      <c r="H43" s="91">
        <v>0.53344196081161499</v>
      </c>
      <c r="I43" s="35"/>
      <c r="J43" s="30">
        <v>0.45601222966571509</v>
      </c>
      <c r="K43" s="30">
        <v>2.6345971594816869E-2</v>
      </c>
      <c r="L43" s="30">
        <v>0.4039633833435915</v>
      </c>
      <c r="M43" s="30">
        <v>0.50806107598783867</v>
      </c>
      <c r="N43" s="37"/>
      <c r="O43" s="31">
        <v>78.343775762692985</v>
      </c>
      <c r="P43" s="31">
        <v>3.7799251391052127</v>
      </c>
      <c r="Q43" s="31">
        <v>70.876192266431843</v>
      </c>
      <c r="R43" s="31">
        <v>85.811359258954113</v>
      </c>
      <c r="S43" s="37"/>
      <c r="T43" s="31">
        <v>58.206567812993583</v>
      </c>
      <c r="U43" s="37"/>
      <c r="V43" s="89">
        <v>14009.4130859375</v>
      </c>
      <c r="W43" s="89">
        <v>14452.54296875</v>
      </c>
      <c r="X43" s="89">
        <v>14899.994140625</v>
      </c>
      <c r="Y43" s="39"/>
      <c r="Z43" s="65">
        <v>3.9314605274870122</v>
      </c>
      <c r="AA43" s="87">
        <f t="shared" si="1"/>
        <v>585.78738823654953</v>
      </c>
      <c r="AB43" s="39"/>
      <c r="AC43" s="34">
        <v>10</v>
      </c>
      <c r="AD43" s="39"/>
      <c r="AE43" s="39"/>
      <c r="AF43" s="37"/>
      <c r="AG43" s="39"/>
      <c r="AH43" s="34"/>
      <c r="AJ43" s="34"/>
      <c r="AK43" s="34"/>
      <c r="AL43" s="34"/>
      <c r="AM43" s="34"/>
      <c r="AN43" s="34"/>
      <c r="AO43" s="34"/>
    </row>
    <row r="44" spans="1:41" s="40" customFormat="1" x14ac:dyDescent="0.2">
      <c r="A44" s="32">
        <v>148</v>
      </c>
      <c r="B44" s="32" t="s">
        <v>164</v>
      </c>
      <c r="C44" s="34" t="s">
        <v>165</v>
      </c>
      <c r="D44" s="34" t="s">
        <v>46</v>
      </c>
      <c r="E44" s="34" t="s">
        <v>162</v>
      </c>
      <c r="F44" s="34" t="s">
        <v>166</v>
      </c>
      <c r="G44" s="42" t="s">
        <v>178</v>
      </c>
      <c r="H44" s="91">
        <v>0.53344196081161499</v>
      </c>
      <c r="I44" s="35"/>
      <c r="J44" s="30">
        <v>0.71327043192488915</v>
      </c>
      <c r="K44" s="30">
        <v>2.0810780653344706E-2</v>
      </c>
      <c r="L44" s="30">
        <v>0.67222732601030377</v>
      </c>
      <c r="M44" s="30">
        <v>0.75431353783947452</v>
      </c>
      <c r="N44" s="37"/>
      <c r="O44" s="31">
        <v>100</v>
      </c>
      <c r="P44" s="31"/>
      <c r="Q44" s="31"/>
      <c r="R44" s="31"/>
      <c r="S44" s="37"/>
      <c r="T44" s="31">
        <v>71.327043192488929</v>
      </c>
      <c r="U44" s="37"/>
      <c r="V44" s="89">
        <v>14009.4130859375</v>
      </c>
      <c r="W44" s="89">
        <v>14452.54296875</v>
      </c>
      <c r="X44" s="89">
        <v>14899.994140625</v>
      </c>
      <c r="Y44" s="39"/>
      <c r="Z44" s="65">
        <v>0.70563107411798787</v>
      </c>
      <c r="AA44" s="87">
        <f t="shared" si="1"/>
        <v>105.13898869800944</v>
      </c>
      <c r="AB44" s="39"/>
      <c r="AC44" s="34">
        <v>10</v>
      </c>
      <c r="AD44" s="39"/>
      <c r="AE44" s="39"/>
      <c r="AF44" s="37"/>
      <c r="AG44" s="39"/>
      <c r="AH44" s="34"/>
      <c r="AJ44" s="34"/>
      <c r="AK44" s="34"/>
      <c r="AL44" s="34"/>
      <c r="AM44" s="34"/>
      <c r="AN44" s="34"/>
      <c r="AO44" s="34"/>
    </row>
    <row r="45" spans="1:41" s="40" customFormat="1" x14ac:dyDescent="0.2">
      <c r="A45" s="32">
        <v>148</v>
      </c>
      <c r="B45" s="32" t="s">
        <v>164</v>
      </c>
      <c r="C45" s="34" t="s">
        <v>165</v>
      </c>
      <c r="D45" s="34" t="s">
        <v>46</v>
      </c>
      <c r="E45" s="34" t="s">
        <v>162</v>
      </c>
      <c r="F45" s="34" t="s">
        <v>166</v>
      </c>
      <c r="G45" s="42" t="s">
        <v>179</v>
      </c>
      <c r="H45" s="91">
        <v>0.53344196081161499</v>
      </c>
      <c r="I45" s="35"/>
      <c r="J45" s="30">
        <v>0.50705291899132399</v>
      </c>
      <c r="K45" s="30">
        <v>3.9173017520390006E-2</v>
      </c>
      <c r="L45" s="30">
        <v>0.4296009013489393</v>
      </c>
      <c r="M45" s="30">
        <v>0.58450493663370873</v>
      </c>
      <c r="N45" s="37"/>
      <c r="O45" s="31">
        <v>85.580222552850344</v>
      </c>
      <c r="P45" s="31">
        <v>5.8091114594884328</v>
      </c>
      <c r="Q45" s="31">
        <v>74.094576776068294</v>
      </c>
      <c r="R45" s="31">
        <v>97.065868329632409</v>
      </c>
      <c r="S45" s="37"/>
      <c r="T45" s="31">
        <v>59.248843233399143</v>
      </c>
      <c r="U45" s="37"/>
      <c r="V45" s="89">
        <v>14009.4130859375</v>
      </c>
      <c r="W45" s="89">
        <v>14452.54296875</v>
      </c>
      <c r="X45" s="89">
        <v>14899.994140625</v>
      </c>
      <c r="Y45" s="39"/>
      <c r="Z45" s="65">
        <v>1.3598551400531784</v>
      </c>
      <c r="AA45" s="87">
        <f t="shared" si="1"/>
        <v>202.61833618891146</v>
      </c>
      <c r="AB45" s="39"/>
      <c r="AC45" s="34">
        <v>10</v>
      </c>
      <c r="AD45" s="39"/>
      <c r="AE45" s="39"/>
      <c r="AF45" s="37"/>
      <c r="AG45" s="39"/>
      <c r="AH45" s="34"/>
      <c r="AJ45" s="34"/>
      <c r="AK45" s="34"/>
      <c r="AL45" s="34"/>
      <c r="AM45" s="34"/>
      <c r="AN45" s="34"/>
      <c r="AO45" s="34"/>
    </row>
    <row r="46" spans="1:41" s="40" customFormat="1" x14ac:dyDescent="0.2">
      <c r="A46" s="32">
        <v>148</v>
      </c>
      <c r="B46" s="32" t="s">
        <v>164</v>
      </c>
      <c r="C46" s="34" t="s">
        <v>165</v>
      </c>
      <c r="D46" s="34" t="s">
        <v>46</v>
      </c>
      <c r="E46" s="34" t="s">
        <v>162</v>
      </c>
      <c r="F46" s="34" t="s">
        <v>166</v>
      </c>
      <c r="G46" s="42" t="s">
        <v>187</v>
      </c>
      <c r="H46" s="91">
        <v>0.53344196081161499</v>
      </c>
      <c r="I46" s="35"/>
      <c r="J46" s="30">
        <v>0.51708599190759508</v>
      </c>
      <c r="K46" s="30">
        <v>2.7118213439930209E-2</v>
      </c>
      <c r="L46" s="30">
        <v>0.46379129043202655</v>
      </c>
      <c r="M46" s="30">
        <v>0.57038069338316366</v>
      </c>
      <c r="N46" s="37"/>
      <c r="O46" s="31">
        <v>84.617103929879974</v>
      </c>
      <c r="P46" s="31">
        <v>3.4471941497389658</v>
      </c>
      <c r="Q46" s="31">
        <v>77.842425223791238</v>
      </c>
      <c r="R46" s="31">
        <v>91.39178263596871</v>
      </c>
      <c r="S46" s="37"/>
      <c r="T46" s="31">
        <v>61.108920997354275</v>
      </c>
      <c r="U46" s="37"/>
      <c r="V46" s="89">
        <v>14009.4130859375</v>
      </c>
      <c r="W46" s="89">
        <v>14452.54296875</v>
      </c>
      <c r="X46" s="89">
        <v>14899.994140625</v>
      </c>
      <c r="Y46" s="39"/>
      <c r="Z46" s="65">
        <v>3.170553902135957</v>
      </c>
      <c r="AA46" s="87">
        <f t="shared" si="1"/>
        <v>472.41234564361491</v>
      </c>
      <c r="AB46" s="39"/>
      <c r="AC46" s="34">
        <v>10</v>
      </c>
      <c r="AD46" s="39"/>
      <c r="AE46" s="39"/>
      <c r="AF46" s="37"/>
      <c r="AG46" s="39"/>
      <c r="AH46" s="34"/>
      <c r="AJ46" s="34"/>
      <c r="AK46" s="34"/>
      <c r="AL46" s="34"/>
      <c r="AM46" s="34"/>
      <c r="AN46" s="34"/>
      <c r="AO46" s="34"/>
    </row>
    <row r="47" spans="1:41" s="40" customFormat="1" x14ac:dyDescent="0.2">
      <c r="A47" s="32">
        <v>148</v>
      </c>
      <c r="B47" s="32" t="s">
        <v>164</v>
      </c>
      <c r="C47" s="34" t="s">
        <v>165</v>
      </c>
      <c r="D47" s="34" t="s">
        <v>46</v>
      </c>
      <c r="E47" s="34" t="s">
        <v>162</v>
      </c>
      <c r="F47" s="34" t="s">
        <v>166</v>
      </c>
      <c r="G47" s="42" t="s">
        <v>188</v>
      </c>
      <c r="H47" s="91">
        <v>0.53344196081161499</v>
      </c>
      <c r="I47" s="35"/>
      <c r="J47" s="30">
        <v>0.4286443184309579</v>
      </c>
      <c r="K47" s="30">
        <v>8.0223577983661809E-2</v>
      </c>
      <c r="L47" s="30">
        <v>0.27036224319432967</v>
      </c>
      <c r="M47" s="30">
        <v>0.58692639366758614</v>
      </c>
      <c r="N47" s="37"/>
      <c r="O47" s="31">
        <v>71.500311312894411</v>
      </c>
      <c r="P47" s="31">
        <v>11.422782967309807</v>
      </c>
      <c r="Q47" s="31">
        <v>48.963024414376555</v>
      </c>
      <c r="R47" s="31">
        <v>94.037598211412259</v>
      </c>
      <c r="S47" s="37"/>
      <c r="T47" s="31">
        <v>59.949993302148876</v>
      </c>
      <c r="U47" s="37"/>
      <c r="V47" s="89">
        <v>14009.4130859375</v>
      </c>
      <c r="W47" s="89">
        <v>14452.54296875</v>
      </c>
      <c r="X47" s="89">
        <v>14899.994140625</v>
      </c>
      <c r="Y47" s="39"/>
      <c r="Z47" s="65">
        <v>0.67220589232034333</v>
      </c>
      <c r="AA47" s="87">
        <f t="shared" si="1"/>
        <v>100.15863856866716</v>
      </c>
      <c r="AB47" s="39"/>
      <c r="AC47" s="34">
        <v>10</v>
      </c>
      <c r="AD47" s="39"/>
      <c r="AE47" s="39"/>
      <c r="AF47" s="37"/>
      <c r="AG47" s="39"/>
      <c r="AH47" s="34"/>
      <c r="AJ47" s="34"/>
      <c r="AK47" s="34"/>
      <c r="AL47" s="34"/>
      <c r="AM47" s="34"/>
      <c r="AN47" s="34"/>
      <c r="AO47" s="34"/>
    </row>
    <row r="48" spans="1:41" s="40" customFormat="1" x14ac:dyDescent="0.2">
      <c r="A48" s="32">
        <v>148</v>
      </c>
      <c r="B48" s="32" t="s">
        <v>164</v>
      </c>
      <c r="C48" s="34" t="s">
        <v>165</v>
      </c>
      <c r="D48" s="34" t="s">
        <v>46</v>
      </c>
      <c r="E48" s="34" t="s">
        <v>162</v>
      </c>
      <c r="F48" s="34" t="s">
        <v>166</v>
      </c>
      <c r="G48" s="42" t="s">
        <v>180</v>
      </c>
      <c r="H48" s="91">
        <v>0.53344196081161499</v>
      </c>
      <c r="I48" s="35"/>
      <c r="J48" s="30">
        <v>0.36218867775176422</v>
      </c>
      <c r="K48" s="30">
        <v>7.1506188398215334E-2</v>
      </c>
      <c r="L48" s="30">
        <v>0.22121889964484454</v>
      </c>
      <c r="M48" s="30">
        <v>0.50315845585868391</v>
      </c>
      <c r="N48" s="37"/>
      <c r="O48" s="31">
        <v>60.021205117071354</v>
      </c>
      <c r="P48" s="31">
        <v>10.64707988726369</v>
      </c>
      <c r="Q48" s="31">
        <v>39.031182815285931</v>
      </c>
      <c r="R48" s="31">
        <v>81.011227418856777</v>
      </c>
      <c r="S48" s="37"/>
      <c r="T48" s="31">
        <v>60.343453125493774</v>
      </c>
      <c r="U48" s="37"/>
      <c r="V48" s="89">
        <v>14009.4130859375</v>
      </c>
      <c r="W48" s="89">
        <v>14452.54296875</v>
      </c>
      <c r="X48" s="89">
        <v>14899.994140625</v>
      </c>
      <c r="Y48" s="39"/>
      <c r="Z48" s="65">
        <v>0.36664198073647647</v>
      </c>
      <c r="AA48" s="87">
        <f t="shared" si="1"/>
        <v>54.629633646806433</v>
      </c>
      <c r="AB48" s="39"/>
      <c r="AC48" s="34">
        <v>10</v>
      </c>
      <c r="AD48" s="39"/>
      <c r="AE48" s="39"/>
      <c r="AF48" s="37"/>
      <c r="AG48" s="39"/>
      <c r="AH48" s="34"/>
      <c r="AJ48" s="34"/>
      <c r="AK48" s="34"/>
      <c r="AL48" s="34"/>
      <c r="AM48" s="34"/>
      <c r="AN48" s="34"/>
      <c r="AO48" s="34"/>
    </row>
    <row r="49" spans="1:41" s="40" customFormat="1" x14ac:dyDescent="0.2">
      <c r="A49" s="32">
        <v>384</v>
      </c>
      <c r="B49" s="32" t="s">
        <v>48</v>
      </c>
      <c r="C49" s="34" t="s">
        <v>49</v>
      </c>
      <c r="D49" s="34" t="s">
        <v>46</v>
      </c>
      <c r="E49" s="34" t="s">
        <v>41</v>
      </c>
      <c r="F49" s="34" t="s">
        <v>45</v>
      </c>
      <c r="G49" s="41" t="s">
        <v>85</v>
      </c>
      <c r="H49" s="91">
        <v>0.23587100207805634</v>
      </c>
      <c r="I49" s="35"/>
      <c r="J49" s="62">
        <v>0.15764658451596253</v>
      </c>
      <c r="K49" s="62">
        <v>1.0313787812900896E-2</v>
      </c>
      <c r="L49" s="62">
        <v>0.13738187752884257</v>
      </c>
      <c r="M49" s="62">
        <v>0.17791129150308249</v>
      </c>
      <c r="N49" s="37"/>
      <c r="O49" s="71">
        <v>32.664075826553912</v>
      </c>
      <c r="P49" s="71">
        <v>1.9736622805614803</v>
      </c>
      <c r="Q49" s="72">
        <v>28.786190365590564</v>
      </c>
      <c r="R49" s="72">
        <v>36.54196128751726</v>
      </c>
      <c r="S49" s="37"/>
      <c r="T49" s="72">
        <v>48.262986331854343</v>
      </c>
      <c r="U49" s="37"/>
      <c r="V49" s="89">
        <v>23695.919921875</v>
      </c>
      <c r="W49" s="89">
        <v>23695.919921875</v>
      </c>
      <c r="X49" s="89">
        <v>24294.75</v>
      </c>
      <c r="Y49" s="39"/>
      <c r="Z49" s="63">
        <v>28.810030061130032</v>
      </c>
      <c r="AA49" s="87">
        <f t="shared" si="1"/>
        <v>6999.3247782763883</v>
      </c>
      <c r="AB49" s="39"/>
      <c r="AC49" s="34">
        <v>10</v>
      </c>
      <c r="AD49" s="39"/>
      <c r="AE49" s="39"/>
      <c r="AF49" s="37"/>
      <c r="AG49" s="39"/>
      <c r="AH49" s="34"/>
      <c r="AJ49" s="34"/>
      <c r="AK49" s="34"/>
      <c r="AL49" s="34"/>
      <c r="AM49" s="34"/>
      <c r="AN49" s="34"/>
      <c r="AO49" s="34"/>
    </row>
    <row r="50" spans="1:41" s="40" customFormat="1" x14ac:dyDescent="0.2">
      <c r="A50" s="32">
        <v>384</v>
      </c>
      <c r="B50" s="32" t="s">
        <v>48</v>
      </c>
      <c r="C50" s="34" t="s">
        <v>49</v>
      </c>
      <c r="D50" s="34" t="s">
        <v>46</v>
      </c>
      <c r="E50" s="34" t="s">
        <v>41</v>
      </c>
      <c r="F50" s="34" t="s">
        <v>45</v>
      </c>
      <c r="G50" s="41" t="s">
        <v>86</v>
      </c>
      <c r="H50" s="91">
        <v>0.23587100207805634</v>
      </c>
      <c r="I50" s="35"/>
      <c r="J50" s="62">
        <v>0.1580111656409085</v>
      </c>
      <c r="K50" s="62">
        <v>1.8121681879850114E-2</v>
      </c>
      <c r="L50" s="62">
        <v>0.12240537462884042</v>
      </c>
      <c r="M50" s="62">
        <v>0.19361695665297657</v>
      </c>
      <c r="N50" s="37"/>
      <c r="O50" s="71">
        <v>32.841851965885105</v>
      </c>
      <c r="P50" s="71">
        <v>3.4668017856956612</v>
      </c>
      <c r="Q50" s="72">
        <v>26.030220425271995</v>
      </c>
      <c r="R50" s="72">
        <v>39.653483506498219</v>
      </c>
      <c r="S50" s="37"/>
      <c r="T50" s="72">
        <v>48.112745226744408</v>
      </c>
      <c r="U50" s="37"/>
      <c r="V50" s="39">
        <v>23695.919000000002</v>
      </c>
      <c r="W50" s="89">
        <v>23695.919921875</v>
      </c>
      <c r="X50" s="89">
        <v>24294.75</v>
      </c>
      <c r="Y50" s="39"/>
      <c r="Z50" s="63">
        <v>9.0923471568183363</v>
      </c>
      <c r="AA50" s="87">
        <f t="shared" si="1"/>
        <v>2208.963010881123</v>
      </c>
      <c r="AB50" s="39"/>
      <c r="AC50" s="34">
        <v>10</v>
      </c>
      <c r="AD50" s="39"/>
      <c r="AE50" s="39"/>
      <c r="AF50" s="37"/>
      <c r="AG50" s="39"/>
      <c r="AH50" s="34"/>
      <c r="AJ50" s="34"/>
      <c r="AK50" s="34"/>
      <c r="AL50" s="34"/>
      <c r="AM50" s="34"/>
      <c r="AN50" s="34"/>
      <c r="AO50" s="34"/>
    </row>
    <row r="51" spans="1:41" s="40" customFormat="1" x14ac:dyDescent="0.2">
      <c r="A51" s="32">
        <v>384</v>
      </c>
      <c r="B51" s="32" t="s">
        <v>48</v>
      </c>
      <c r="C51" s="34" t="s">
        <v>49</v>
      </c>
      <c r="D51" s="34" t="s">
        <v>46</v>
      </c>
      <c r="E51" s="34" t="s">
        <v>41</v>
      </c>
      <c r="F51" s="34" t="s">
        <v>45</v>
      </c>
      <c r="G51" s="41" t="s">
        <v>87</v>
      </c>
      <c r="H51" s="91">
        <v>0.23587100207805634</v>
      </c>
      <c r="I51" s="35"/>
      <c r="J51" s="62">
        <v>0.26202494458337833</v>
      </c>
      <c r="K51" s="62">
        <v>2.1546069079879635E-2</v>
      </c>
      <c r="L51" s="62">
        <v>0.21968593091456434</v>
      </c>
      <c r="M51" s="62">
        <v>0.30436395825219231</v>
      </c>
      <c r="N51" s="37"/>
      <c r="O51" s="71">
        <v>51.415630170930726</v>
      </c>
      <c r="P51" s="71">
        <v>4.2237936050951985</v>
      </c>
      <c r="Q51" s="72">
        <v>43.115682068222164</v>
      </c>
      <c r="R51" s="72">
        <v>59.715578273639295</v>
      </c>
      <c r="S51" s="37"/>
      <c r="T51" s="72">
        <v>50.962118661636381</v>
      </c>
      <c r="U51" s="37"/>
      <c r="V51" s="39">
        <v>23695.919000000002</v>
      </c>
      <c r="W51" s="89">
        <v>23695.919921875</v>
      </c>
      <c r="X51" s="89">
        <v>24294.75</v>
      </c>
      <c r="Y51" s="39"/>
      <c r="Z51" s="63">
        <v>7.2158534542975508</v>
      </c>
      <c r="AA51" s="87">
        <f t="shared" si="1"/>
        <v>1753.0735570879542</v>
      </c>
      <c r="AB51" s="39"/>
      <c r="AC51" s="34">
        <v>10</v>
      </c>
      <c r="AD51" s="39"/>
      <c r="AE51" s="39"/>
      <c r="AF51" s="37"/>
      <c r="AG51" s="39"/>
      <c r="AH51" s="34"/>
      <c r="AJ51" s="34"/>
      <c r="AK51" s="34"/>
      <c r="AL51" s="34"/>
      <c r="AM51" s="34"/>
      <c r="AN51" s="34"/>
      <c r="AO51" s="34"/>
    </row>
    <row r="52" spans="1:41" s="40" customFormat="1" x14ac:dyDescent="0.2">
      <c r="A52" s="32">
        <v>384</v>
      </c>
      <c r="B52" s="32" t="s">
        <v>48</v>
      </c>
      <c r="C52" s="34" t="s">
        <v>49</v>
      </c>
      <c r="D52" s="34" t="s">
        <v>46</v>
      </c>
      <c r="E52" s="34" t="s">
        <v>41</v>
      </c>
      <c r="F52" s="34" t="s">
        <v>45</v>
      </c>
      <c r="G52" s="41" t="s">
        <v>88</v>
      </c>
      <c r="H52" s="91">
        <v>0.23587100207805634</v>
      </c>
      <c r="I52" s="35"/>
      <c r="J52" s="62">
        <v>0.20837249965454008</v>
      </c>
      <c r="K52" s="62">
        <v>1.1863045758306334E-2</v>
      </c>
      <c r="L52" s="62">
        <v>0.18506378411492319</v>
      </c>
      <c r="M52" s="62">
        <v>0.23168121519415696</v>
      </c>
      <c r="N52" s="37"/>
      <c r="O52" s="71">
        <v>42.07831890555908</v>
      </c>
      <c r="P52" s="71">
        <v>2.1812733719227224</v>
      </c>
      <c r="Q52" s="72">
        <v>37.79251561556601</v>
      </c>
      <c r="R52" s="72">
        <v>46.364122195552156</v>
      </c>
      <c r="S52" s="37"/>
      <c r="T52" s="72">
        <v>49.520157904172216</v>
      </c>
      <c r="U52" s="37"/>
      <c r="V52" s="39">
        <v>23695.919000000002</v>
      </c>
      <c r="W52" s="89">
        <v>23695.919921875</v>
      </c>
      <c r="X52" s="89">
        <v>24294.75</v>
      </c>
      <c r="Y52" s="39"/>
      <c r="Z52" s="63">
        <v>16.018760255327578</v>
      </c>
      <c r="AA52" s="87">
        <f t="shared" si="1"/>
        <v>3891.7177571311963</v>
      </c>
      <c r="AB52" s="39"/>
      <c r="AC52" s="34">
        <v>10</v>
      </c>
      <c r="AD52" s="39"/>
      <c r="AE52" s="39"/>
      <c r="AF52" s="37"/>
      <c r="AG52" s="39"/>
      <c r="AH52" s="34"/>
      <c r="AJ52" s="34"/>
      <c r="AK52" s="34"/>
      <c r="AL52" s="34"/>
      <c r="AM52" s="34"/>
      <c r="AN52" s="34"/>
      <c r="AO52" s="34"/>
    </row>
    <row r="53" spans="1:41" s="40" customFormat="1" x14ac:dyDescent="0.2">
      <c r="A53" s="32">
        <v>384</v>
      </c>
      <c r="B53" s="32" t="s">
        <v>48</v>
      </c>
      <c r="C53" s="34" t="s">
        <v>49</v>
      </c>
      <c r="D53" s="34" t="s">
        <v>46</v>
      </c>
      <c r="E53" s="34" t="s">
        <v>41</v>
      </c>
      <c r="F53" s="34" t="s">
        <v>45</v>
      </c>
      <c r="G53" s="41" t="s">
        <v>89</v>
      </c>
      <c r="H53" s="91">
        <v>0.23587100207805634</v>
      </c>
      <c r="I53" s="35"/>
      <c r="J53" s="62">
        <v>0.32674138025057664</v>
      </c>
      <c r="K53" s="62">
        <v>1.6181630396884302E-2</v>
      </c>
      <c r="L53" s="62">
        <v>0.29494743562854708</v>
      </c>
      <c r="M53" s="62">
        <v>0.3585353248726062</v>
      </c>
      <c r="N53" s="37"/>
      <c r="O53" s="71">
        <v>59.020039728499185</v>
      </c>
      <c r="P53" s="71">
        <v>2.4140002457262049</v>
      </c>
      <c r="Q53" s="72">
        <v>54.276970689858764</v>
      </c>
      <c r="R53" s="72">
        <v>63.763108767139606</v>
      </c>
      <c r="S53" s="37"/>
      <c r="T53" s="72">
        <v>55.361091207941357</v>
      </c>
      <c r="U53" s="37"/>
      <c r="V53" s="39">
        <v>23695.919000000002</v>
      </c>
      <c r="W53" s="89">
        <v>23695.919921875</v>
      </c>
      <c r="X53" s="89">
        <v>24294.75</v>
      </c>
      <c r="Y53" s="39"/>
      <c r="Z53" s="63">
        <v>15.203586051093144</v>
      </c>
      <c r="AA53" s="87">
        <f t="shared" si="1"/>
        <v>3693.6732221479515</v>
      </c>
      <c r="AB53" s="39"/>
      <c r="AC53" s="34">
        <v>10</v>
      </c>
      <c r="AD53" s="39"/>
      <c r="AE53" s="39"/>
      <c r="AF53" s="37"/>
      <c r="AG53" s="39"/>
      <c r="AH53" s="34"/>
      <c r="AJ53" s="34"/>
      <c r="AK53" s="34"/>
      <c r="AL53" s="34"/>
      <c r="AM53" s="34"/>
      <c r="AN53" s="34"/>
      <c r="AO53" s="34"/>
    </row>
    <row r="54" spans="1:41" s="40" customFormat="1" x14ac:dyDescent="0.2">
      <c r="A54" s="32">
        <v>384</v>
      </c>
      <c r="B54" s="32" t="s">
        <v>48</v>
      </c>
      <c r="C54" s="34" t="s">
        <v>49</v>
      </c>
      <c r="D54" s="34" t="s">
        <v>46</v>
      </c>
      <c r="E54" s="34" t="s">
        <v>41</v>
      </c>
      <c r="F54" s="34" t="s">
        <v>45</v>
      </c>
      <c r="G54" s="41" t="s">
        <v>90</v>
      </c>
      <c r="H54" s="91">
        <v>0.23587100207805634</v>
      </c>
      <c r="I54" s="35"/>
      <c r="J54" s="62">
        <v>0.23975560574597787</v>
      </c>
      <c r="K54" s="62">
        <v>3.7966203692534006E-2</v>
      </c>
      <c r="L54" s="62">
        <v>0.16512290149927705</v>
      </c>
      <c r="M54" s="62">
        <v>0.31438830999267869</v>
      </c>
      <c r="N54" s="37"/>
      <c r="O54" s="71">
        <v>45.16794855533221</v>
      </c>
      <c r="P54" s="71">
        <v>7.059161973034958</v>
      </c>
      <c r="Q54" s="72">
        <v>31.291282032925121</v>
      </c>
      <c r="R54" s="72">
        <v>59.044615077739302</v>
      </c>
      <c r="S54" s="37"/>
      <c r="T54" s="72">
        <v>53.080915431053825</v>
      </c>
      <c r="U54" s="37"/>
      <c r="V54" s="39">
        <v>23695.919000000002</v>
      </c>
      <c r="W54" s="89">
        <v>23695.919921875</v>
      </c>
      <c r="X54" s="89">
        <v>24294.75</v>
      </c>
      <c r="Y54" s="39"/>
      <c r="Z54" s="63">
        <v>0.72612331234942895</v>
      </c>
      <c r="AA54" s="87">
        <f t="shared" si="1"/>
        <v>176.40984342701287</v>
      </c>
      <c r="AB54" s="39"/>
      <c r="AC54" s="34">
        <v>10</v>
      </c>
      <c r="AD54" s="39"/>
      <c r="AE54" s="39"/>
      <c r="AF54" s="37"/>
      <c r="AG54" s="39"/>
      <c r="AH54" s="34"/>
      <c r="AJ54" s="34"/>
      <c r="AK54" s="34"/>
      <c r="AL54" s="34"/>
      <c r="AM54" s="34"/>
      <c r="AN54" s="34"/>
      <c r="AO54" s="34"/>
    </row>
    <row r="55" spans="1:41" s="40" customFormat="1" x14ac:dyDescent="0.2">
      <c r="A55" s="32">
        <v>384</v>
      </c>
      <c r="B55" s="32" t="s">
        <v>48</v>
      </c>
      <c r="C55" s="34" t="s">
        <v>49</v>
      </c>
      <c r="D55" s="34" t="s">
        <v>46</v>
      </c>
      <c r="E55" s="34" t="s">
        <v>41</v>
      </c>
      <c r="F55" s="34" t="s">
        <v>45</v>
      </c>
      <c r="G55" s="41" t="s">
        <v>91</v>
      </c>
      <c r="H55" s="91">
        <v>0.23587100207805634</v>
      </c>
      <c r="I55" s="58"/>
      <c r="J55" s="62">
        <v>0.29741730467684441</v>
      </c>
      <c r="K55" s="62">
        <v>1.2224812774027174E-2</v>
      </c>
      <c r="L55" s="62">
        <v>0.2733977831070688</v>
      </c>
      <c r="M55" s="62">
        <v>0.32143682624662001</v>
      </c>
      <c r="N55" s="58"/>
      <c r="O55" s="71">
        <v>57.45198439228907</v>
      </c>
      <c r="P55" s="71">
        <v>2.1340831872572439</v>
      </c>
      <c r="Q55" s="72">
        <v>53.258901185573052</v>
      </c>
      <c r="R55" s="72">
        <v>61.645067599005088</v>
      </c>
      <c r="S55" s="60"/>
      <c r="T55" s="72">
        <v>51.767977698741127</v>
      </c>
      <c r="U55" s="60"/>
      <c r="V55" s="39">
        <v>23695.919000000002</v>
      </c>
      <c r="W55" s="89">
        <v>23695.919921875</v>
      </c>
      <c r="X55" s="89">
        <v>24294.75</v>
      </c>
      <c r="Y55" s="39"/>
      <c r="Z55" s="63">
        <v>22.858570560548298</v>
      </c>
      <c r="AA55" s="87">
        <f t="shared" si="1"/>
        <v>5553.432571258807</v>
      </c>
      <c r="AB55" s="39"/>
      <c r="AC55" s="34">
        <v>10</v>
      </c>
      <c r="AD55" s="39"/>
      <c r="AE55" s="39"/>
      <c r="AF55" s="37"/>
      <c r="AG55" s="39"/>
      <c r="AH55" s="34"/>
      <c r="AJ55" s="34"/>
      <c r="AK55" s="34"/>
      <c r="AL55" s="34"/>
      <c r="AM55" s="34"/>
      <c r="AN55" s="34"/>
      <c r="AO55" s="34"/>
    </row>
    <row r="56" spans="1:41" s="40" customFormat="1" ht="15" customHeight="1" x14ac:dyDescent="0.3">
      <c r="A56" s="32">
        <v>384</v>
      </c>
      <c r="B56" s="32" t="s">
        <v>48</v>
      </c>
      <c r="C56" s="34" t="s">
        <v>49</v>
      </c>
      <c r="D56" s="34" t="s">
        <v>46</v>
      </c>
      <c r="E56" s="34" t="s">
        <v>41</v>
      </c>
      <c r="F56" s="34" t="s">
        <v>45</v>
      </c>
      <c r="G56" s="41" t="s">
        <v>92</v>
      </c>
      <c r="H56" s="91">
        <v>0.23587100207805634</v>
      </c>
      <c r="I56" s="28"/>
      <c r="J56" s="62">
        <v>0.20602064140460186</v>
      </c>
      <c r="K56" s="62">
        <v>0.12894301683217524</v>
      </c>
      <c r="L56" s="62">
        <v>-4.8955304688519774E-2</v>
      </c>
      <c r="M56" s="62">
        <v>0.46099658749772349</v>
      </c>
      <c r="N56" s="28"/>
      <c r="O56" s="71">
        <v>34.522939484264704</v>
      </c>
      <c r="P56" s="71">
        <v>20.985002470307652</v>
      </c>
      <c r="Q56" s="72">
        <v>-6.9734593908857949</v>
      </c>
      <c r="R56" s="72">
        <v>76.019338359415201</v>
      </c>
      <c r="S56" s="28"/>
      <c r="T56" s="72">
        <v>59.676448321703454</v>
      </c>
      <c r="U56" s="28"/>
      <c r="V56" s="39">
        <v>23695.919000000002</v>
      </c>
      <c r="W56" s="89">
        <v>23695.919921875</v>
      </c>
      <c r="X56" s="89">
        <v>24294.75</v>
      </c>
      <c r="Y56" s="39"/>
      <c r="Z56" s="63">
        <v>7.4729148431963488E-2</v>
      </c>
      <c r="AA56" s="87">
        <f t="shared" si="1"/>
        <v>18.155259788674449</v>
      </c>
      <c r="AB56" s="39"/>
      <c r="AC56" s="34">
        <v>10</v>
      </c>
      <c r="AD56" s="39"/>
      <c r="AE56" s="39"/>
      <c r="AF56" s="37"/>
      <c r="AG56" s="39"/>
      <c r="AH56" s="34"/>
      <c r="AJ56" s="34"/>
      <c r="AK56" s="34"/>
      <c r="AL56" s="34"/>
      <c r="AM56" s="34"/>
      <c r="AN56" s="34"/>
      <c r="AO56" s="34"/>
    </row>
    <row r="57" spans="1:41" s="40" customFormat="1" ht="15" customHeight="1" x14ac:dyDescent="0.3">
      <c r="A57" s="32">
        <v>231</v>
      </c>
      <c r="B57" s="32" t="s">
        <v>163</v>
      </c>
      <c r="C57" s="34" t="s">
        <v>152</v>
      </c>
      <c r="D57" s="34" t="s">
        <v>46</v>
      </c>
      <c r="E57" s="34" t="s">
        <v>162</v>
      </c>
      <c r="F57" s="33">
        <v>2016</v>
      </c>
      <c r="G57" s="41" t="s">
        <v>153</v>
      </c>
      <c r="H57" s="91">
        <v>0.48879027366638184</v>
      </c>
      <c r="I57" s="28"/>
      <c r="J57" s="62">
        <v>0.63245112440984919</v>
      </c>
      <c r="K57" s="62">
        <v>1.7937037704169077E-2</v>
      </c>
      <c r="L57" s="62">
        <v>0.59706113529727511</v>
      </c>
      <c r="M57" s="62">
        <v>0.66784111352242326</v>
      </c>
      <c r="N57" s="28"/>
      <c r="O57" s="71">
        <v>95.204097862922936</v>
      </c>
      <c r="P57" s="71">
        <v>1.4321409389344637</v>
      </c>
      <c r="Q57" s="72">
        <v>92.378466726250792</v>
      </c>
      <c r="R57" s="72">
        <v>98.029728999595065</v>
      </c>
      <c r="S57" s="28"/>
      <c r="T57" s="72">
        <v>66.431082128467494</v>
      </c>
      <c r="U57" s="28"/>
      <c r="V57" s="89">
        <v>102403.1953125</v>
      </c>
      <c r="W57" s="89">
        <v>102403.1953125</v>
      </c>
      <c r="X57" s="89">
        <v>104957.4375</v>
      </c>
      <c r="Y57" s="39"/>
      <c r="Z57" s="64">
        <v>0.69226068229250803</v>
      </c>
      <c r="AA57" s="87">
        <f t="shared" si="1"/>
        <v>726.57907295423263</v>
      </c>
      <c r="AB57" s="39"/>
      <c r="AC57" s="34">
        <v>10</v>
      </c>
      <c r="AD57" s="39"/>
      <c r="AE57" s="39"/>
      <c r="AF57" s="37"/>
      <c r="AG57" s="39"/>
      <c r="AH57" s="34"/>
      <c r="AJ57" s="34"/>
      <c r="AK57" s="34"/>
      <c r="AL57" s="34"/>
      <c r="AM57" s="34"/>
      <c r="AN57" s="34"/>
      <c r="AO57" s="34"/>
    </row>
    <row r="58" spans="1:41" s="40" customFormat="1" ht="15" customHeight="1" x14ac:dyDescent="0.3">
      <c r="A58" s="32">
        <v>231</v>
      </c>
      <c r="B58" s="32" t="s">
        <v>163</v>
      </c>
      <c r="C58" s="34" t="s">
        <v>152</v>
      </c>
      <c r="D58" s="34" t="s">
        <v>46</v>
      </c>
      <c r="E58" s="34" t="s">
        <v>162</v>
      </c>
      <c r="F58" s="33">
        <v>2016</v>
      </c>
      <c r="G58" s="41" t="s">
        <v>154</v>
      </c>
      <c r="H58" s="109">
        <v>0.48879027366638184</v>
      </c>
      <c r="I58" s="28"/>
      <c r="J58" s="62">
        <v>0.45095496773133925</v>
      </c>
      <c r="K58" s="62">
        <v>1.2043158663864195E-2</v>
      </c>
      <c r="L58" s="62">
        <v>0.42730013810453377</v>
      </c>
      <c r="M58" s="62">
        <v>0.47460979735814474</v>
      </c>
      <c r="N58" s="28"/>
      <c r="O58" s="71">
        <v>78.393892654978117</v>
      </c>
      <c r="P58" s="71">
        <v>1.3364786796525008</v>
      </c>
      <c r="Q58" s="72">
        <v>75.768819254434376</v>
      </c>
      <c r="R58" s="72">
        <v>81.018966055521858</v>
      </c>
      <c r="S58" s="28"/>
      <c r="T58" s="72">
        <v>57.524247420146835</v>
      </c>
      <c r="U58" s="28"/>
      <c r="V58" s="89">
        <v>1756.8170166015625</v>
      </c>
      <c r="W58" s="89">
        <v>1979.7860107421875</v>
      </c>
      <c r="X58" s="89">
        <v>2025.136962890625</v>
      </c>
      <c r="Y58" s="39"/>
      <c r="Z58" s="64">
        <v>26.7689927230468</v>
      </c>
      <c r="AA58" s="87">
        <f t="shared" si="1"/>
        <v>542.10876622792239</v>
      </c>
      <c r="AB58" s="39"/>
      <c r="AC58" s="34">
        <v>10</v>
      </c>
      <c r="AD58" s="39"/>
      <c r="AE58" s="39"/>
      <c r="AF58" s="37"/>
      <c r="AG58" s="39"/>
      <c r="AH58" s="34"/>
      <c r="AJ58" s="34"/>
      <c r="AK58" s="34"/>
      <c r="AL58" s="34"/>
      <c r="AM58" s="34"/>
      <c r="AN58" s="34"/>
      <c r="AO58" s="34"/>
    </row>
    <row r="59" spans="1:41" s="40" customFormat="1" ht="15" customHeight="1" x14ac:dyDescent="0.3">
      <c r="A59" s="32">
        <v>231</v>
      </c>
      <c r="B59" s="32" t="s">
        <v>163</v>
      </c>
      <c r="C59" s="34" t="s">
        <v>152</v>
      </c>
      <c r="D59" s="34" t="s">
        <v>46</v>
      </c>
      <c r="E59" s="34" t="s">
        <v>162</v>
      </c>
      <c r="F59" s="33">
        <v>2016</v>
      </c>
      <c r="G59" s="41" t="s">
        <v>155</v>
      </c>
      <c r="H59" s="109">
        <v>0.48879027366638184</v>
      </c>
      <c r="I59" s="28"/>
      <c r="J59" s="62">
        <v>0.25677447315904994</v>
      </c>
      <c r="K59" s="62">
        <v>4.4124658787091639E-2</v>
      </c>
      <c r="L59" s="62">
        <v>0.16992029242492074</v>
      </c>
      <c r="M59" s="62">
        <v>0.34362865389317915</v>
      </c>
      <c r="N59" s="28"/>
      <c r="O59" s="71">
        <v>49.731246877682189</v>
      </c>
      <c r="P59" s="71">
        <v>7.7127033336625512</v>
      </c>
      <c r="Q59" s="72">
        <v>34.549701054904816</v>
      </c>
      <c r="R59" s="72">
        <v>64.912792700459562</v>
      </c>
      <c r="S59" s="28"/>
      <c r="T59" s="72">
        <v>51.632422124988423</v>
      </c>
      <c r="U59" s="28"/>
      <c r="V59" s="89">
        <v>1756.8170166015625</v>
      </c>
      <c r="W59" s="89">
        <v>1979.7860107421875</v>
      </c>
      <c r="X59" s="89">
        <v>2025.136962890625</v>
      </c>
      <c r="Y59" s="39"/>
      <c r="Z59" s="64">
        <v>2.4145946199850199</v>
      </c>
      <c r="AA59" s="87">
        <f t="shared" si="1"/>
        <v>48.898848153285066</v>
      </c>
      <c r="AB59" s="39"/>
      <c r="AC59" s="34">
        <v>10</v>
      </c>
      <c r="AD59" s="39"/>
      <c r="AE59" s="39"/>
      <c r="AF59" s="37"/>
      <c r="AG59" s="39"/>
      <c r="AH59" s="34"/>
      <c r="AJ59" s="34"/>
      <c r="AK59" s="34"/>
      <c r="AL59" s="34"/>
      <c r="AM59" s="34"/>
      <c r="AN59" s="34"/>
      <c r="AO59" s="34"/>
    </row>
    <row r="60" spans="1:41" s="40" customFormat="1" ht="15" customHeight="1" x14ac:dyDescent="0.3">
      <c r="A60" s="32">
        <v>231</v>
      </c>
      <c r="B60" s="32" t="s">
        <v>163</v>
      </c>
      <c r="C60" s="34" t="s">
        <v>152</v>
      </c>
      <c r="D60" s="34" t="s">
        <v>46</v>
      </c>
      <c r="E60" s="34" t="s">
        <v>162</v>
      </c>
      <c r="F60" s="33">
        <v>2016</v>
      </c>
      <c r="G60" s="41" t="s">
        <v>156</v>
      </c>
      <c r="H60" s="109">
        <v>0.48879027366638184</v>
      </c>
      <c r="I60" s="28"/>
      <c r="J60" s="62">
        <v>0.45063741328411688</v>
      </c>
      <c r="K60" s="62">
        <v>3.5403047646399788E-2</v>
      </c>
      <c r="L60" s="62">
        <v>0.38100443660401279</v>
      </c>
      <c r="M60" s="62">
        <v>0.52027038996422104</v>
      </c>
      <c r="N60" s="28"/>
      <c r="O60" s="71">
        <v>81.954487498244745</v>
      </c>
      <c r="P60" s="71">
        <v>5.4625589476957872</v>
      </c>
      <c r="Q60" s="72">
        <v>71.210377453886011</v>
      </c>
      <c r="R60" s="72">
        <v>92.69859754260348</v>
      </c>
      <c r="S60" s="28"/>
      <c r="T60" s="72">
        <v>54.986301182564098</v>
      </c>
      <c r="U60" s="28"/>
      <c r="V60" s="89">
        <v>1756.8170166015625</v>
      </c>
      <c r="W60" s="89">
        <v>1979.7860107421875</v>
      </c>
      <c r="X60" s="89">
        <v>2025.136962890625</v>
      </c>
      <c r="Y60" s="39"/>
      <c r="Z60" s="64">
        <v>2.2542570196121399</v>
      </c>
      <c r="AA60" s="87">
        <f t="shared" si="1"/>
        <v>45.651792142722009</v>
      </c>
      <c r="AB60" s="39"/>
      <c r="AC60" s="34">
        <v>10</v>
      </c>
      <c r="AD60" s="39"/>
      <c r="AE60" s="39"/>
      <c r="AF60" s="37"/>
      <c r="AG60" s="39"/>
      <c r="AH60" s="34"/>
      <c r="AJ60" s="34"/>
      <c r="AK60" s="34"/>
      <c r="AL60" s="34"/>
      <c r="AM60" s="34"/>
      <c r="AN60" s="34"/>
      <c r="AO60" s="34"/>
    </row>
    <row r="61" spans="1:41" s="40" customFormat="1" ht="15" customHeight="1" x14ac:dyDescent="0.3">
      <c r="A61" s="32">
        <v>231</v>
      </c>
      <c r="B61" s="32" t="s">
        <v>163</v>
      </c>
      <c r="C61" s="34" t="s">
        <v>152</v>
      </c>
      <c r="D61" s="34" t="s">
        <v>46</v>
      </c>
      <c r="E61" s="34" t="s">
        <v>162</v>
      </c>
      <c r="F61" s="33">
        <v>2016</v>
      </c>
      <c r="G61" s="41" t="s">
        <v>157</v>
      </c>
      <c r="H61" s="109">
        <v>0.48879027366638184</v>
      </c>
      <c r="I61" s="28"/>
      <c r="J61" s="62">
        <v>0.53713878618989974</v>
      </c>
      <c r="K61" s="62">
        <v>1.2951550541421795E-2</v>
      </c>
      <c r="L61" s="62">
        <v>0.51170440156345365</v>
      </c>
      <c r="M61" s="62">
        <v>0.56257317081634584</v>
      </c>
      <c r="N61" s="28"/>
      <c r="O61" s="71">
        <v>88.101190944991643</v>
      </c>
      <c r="P61" s="71">
        <v>1.20510260605507</v>
      </c>
      <c r="Q61" s="72">
        <v>85.734598381521437</v>
      </c>
      <c r="R61" s="72">
        <v>90.467783508461835</v>
      </c>
      <c r="S61" s="28"/>
      <c r="T61" s="72">
        <v>60.968391054472413</v>
      </c>
      <c r="U61" s="28"/>
      <c r="V61" s="89">
        <v>1756.8170166015625</v>
      </c>
      <c r="W61" s="89">
        <v>1979.7860107421875</v>
      </c>
      <c r="X61" s="89">
        <v>2025.136962890625</v>
      </c>
      <c r="Y61" s="39"/>
      <c r="Z61" s="64">
        <v>37.199334762681801</v>
      </c>
      <c r="AA61" s="87">
        <f t="shared" si="1"/>
        <v>753.33747822849068</v>
      </c>
      <c r="AB61" s="39"/>
      <c r="AC61" s="34">
        <v>10</v>
      </c>
      <c r="AD61" s="39"/>
      <c r="AE61" s="39"/>
      <c r="AF61" s="37"/>
      <c r="AG61" s="39"/>
      <c r="AH61" s="34"/>
      <c r="AJ61" s="34"/>
      <c r="AK61" s="34"/>
      <c r="AL61" s="34"/>
      <c r="AM61" s="34"/>
      <c r="AN61" s="34"/>
      <c r="AO61" s="34"/>
    </row>
    <row r="62" spans="1:41" s="40" customFormat="1" ht="15" customHeight="1" x14ac:dyDescent="0.3">
      <c r="A62" s="32">
        <v>231</v>
      </c>
      <c r="B62" s="32" t="s">
        <v>163</v>
      </c>
      <c r="C62" s="34" t="s">
        <v>152</v>
      </c>
      <c r="D62" s="34" t="s">
        <v>46</v>
      </c>
      <c r="E62" s="34" t="s">
        <v>162</v>
      </c>
      <c r="F62" s="33">
        <v>2016</v>
      </c>
      <c r="G62" s="41" t="s">
        <v>158</v>
      </c>
      <c r="H62" s="109">
        <v>0.48879027366638184</v>
      </c>
      <c r="I62" s="28"/>
      <c r="J62" s="62">
        <v>0.4885102413464904</v>
      </c>
      <c r="K62" s="62">
        <v>2.0619304107444551E-2</v>
      </c>
      <c r="L62" s="62">
        <v>0.44784861326578768</v>
      </c>
      <c r="M62" s="62">
        <v>0.52917186942719319</v>
      </c>
      <c r="N62" s="28"/>
      <c r="O62" s="71">
        <v>87.726244368777756</v>
      </c>
      <c r="P62" s="71">
        <v>1.858865337608264</v>
      </c>
      <c r="Q62" s="72">
        <v>84.060529434070148</v>
      </c>
      <c r="R62" s="72">
        <v>91.391959303485351</v>
      </c>
      <c r="S62" s="28"/>
      <c r="T62" s="72">
        <v>55.685757991978249</v>
      </c>
      <c r="U62" s="28"/>
      <c r="V62" s="89">
        <v>1756.8170166015625</v>
      </c>
      <c r="W62" s="89">
        <v>1979.7860107421875</v>
      </c>
      <c r="X62" s="89">
        <v>2025.136962890625</v>
      </c>
      <c r="Y62" s="39"/>
      <c r="Z62" s="64">
        <v>4.2879970998925003</v>
      </c>
      <c r="AA62" s="87">
        <f t="shared" si="1"/>
        <v>86.837814237601052</v>
      </c>
      <c r="AB62" s="39"/>
      <c r="AC62" s="34">
        <v>10</v>
      </c>
      <c r="AD62" s="39"/>
      <c r="AE62" s="39"/>
      <c r="AF62" s="37"/>
      <c r="AG62" s="39"/>
      <c r="AH62" s="34"/>
      <c r="AJ62" s="34"/>
      <c r="AK62" s="34"/>
      <c r="AL62" s="34"/>
      <c r="AM62" s="34"/>
      <c r="AN62" s="34"/>
      <c r="AO62" s="34"/>
    </row>
    <row r="63" spans="1:41" s="40" customFormat="1" ht="15" customHeight="1" x14ac:dyDescent="0.3">
      <c r="A63" s="32">
        <v>231</v>
      </c>
      <c r="B63" s="32" t="s">
        <v>163</v>
      </c>
      <c r="C63" s="34" t="s">
        <v>152</v>
      </c>
      <c r="D63" s="34" t="s">
        <v>46</v>
      </c>
      <c r="E63" s="34" t="s">
        <v>162</v>
      </c>
      <c r="F63" s="33">
        <v>2016</v>
      </c>
      <c r="G63" s="41" t="s">
        <v>159</v>
      </c>
      <c r="H63" s="109">
        <v>0.48879027366638184</v>
      </c>
      <c r="I63" s="28"/>
      <c r="J63" s="62">
        <v>0.57365626365157829</v>
      </c>
      <c r="K63" s="62">
        <v>1.560896361557914E-2</v>
      </c>
      <c r="L63" s="62">
        <v>0.54288760902430988</v>
      </c>
      <c r="M63" s="62">
        <v>0.6044249182788467</v>
      </c>
      <c r="N63" s="28"/>
      <c r="O63" s="71">
        <v>90.643976068903555</v>
      </c>
      <c r="P63" s="71">
        <v>1.7222757537084239</v>
      </c>
      <c r="Q63" s="72">
        <v>87.248996802895007</v>
      </c>
      <c r="R63" s="72">
        <v>94.038955334912103</v>
      </c>
      <c r="S63" s="28"/>
      <c r="T63" s="72">
        <v>63.286749823894553</v>
      </c>
      <c r="U63" s="28"/>
      <c r="V63" s="89">
        <v>1756.8170166015625</v>
      </c>
      <c r="W63" s="89">
        <v>1979.7860107421875</v>
      </c>
      <c r="X63" s="89">
        <v>2025.136962890625</v>
      </c>
      <c r="Y63" s="39"/>
      <c r="Z63" s="65">
        <v>3.2657628281922602</v>
      </c>
      <c r="AA63" s="87">
        <f t="shared" si="1"/>
        <v>66.13617015406372</v>
      </c>
      <c r="AB63" s="39"/>
      <c r="AC63" s="34">
        <v>10</v>
      </c>
      <c r="AD63" s="39"/>
      <c r="AE63" s="39"/>
      <c r="AF63" s="37"/>
      <c r="AG63" s="39"/>
      <c r="AH63" s="34"/>
      <c r="AJ63" s="34"/>
      <c r="AK63" s="34"/>
      <c r="AL63" s="34"/>
      <c r="AM63" s="34"/>
      <c r="AN63" s="34"/>
      <c r="AO63" s="34"/>
    </row>
    <row r="64" spans="1:41" s="40" customFormat="1" ht="15" customHeight="1" x14ac:dyDescent="0.3">
      <c r="A64" s="32">
        <v>231</v>
      </c>
      <c r="B64" s="32" t="s">
        <v>163</v>
      </c>
      <c r="C64" s="34" t="s">
        <v>152</v>
      </c>
      <c r="D64" s="34" t="s">
        <v>46</v>
      </c>
      <c r="E64" s="34" t="s">
        <v>162</v>
      </c>
      <c r="F64" s="33">
        <v>2016</v>
      </c>
      <c r="G64" s="41" t="s">
        <v>160</v>
      </c>
      <c r="H64" s="109">
        <v>0.48879027366638184</v>
      </c>
      <c r="I64" s="28"/>
      <c r="J64" s="62">
        <v>0.42754685064463516</v>
      </c>
      <c r="K64" s="62">
        <v>1.5581521913643828E-2</v>
      </c>
      <c r="L64" s="62">
        <v>0.39691743218657766</v>
      </c>
      <c r="M64" s="62">
        <v>0.45817626910269266</v>
      </c>
      <c r="N64" s="28"/>
      <c r="O64" s="71">
        <v>77.366803169000192</v>
      </c>
      <c r="P64" s="71">
        <v>2.0940021989696951</v>
      </c>
      <c r="Q64" s="72">
        <v>73.250512734740781</v>
      </c>
      <c r="R64" s="72">
        <v>81.48309360325959</v>
      </c>
      <c r="S64" s="28"/>
      <c r="T64" s="72">
        <v>55.262313179814484</v>
      </c>
      <c r="U64" s="28"/>
      <c r="V64" s="89">
        <v>1756.8170166015625</v>
      </c>
      <c r="W64" s="89">
        <v>1979.7860107421875</v>
      </c>
      <c r="X64" s="89">
        <v>2025.136962890625</v>
      </c>
      <c r="Y64" s="39"/>
      <c r="Z64" s="65">
        <v>7.0202235051249504</v>
      </c>
      <c r="AA64" s="87">
        <f t="shared" si="1"/>
        <v>142.1691410798212</v>
      </c>
      <c r="AB64" s="39"/>
      <c r="AC64" s="34">
        <v>10</v>
      </c>
      <c r="AD64" s="39"/>
      <c r="AE64" s="39"/>
      <c r="AF64" s="37"/>
      <c r="AG64" s="39"/>
      <c r="AH64" s="34"/>
      <c r="AJ64" s="34"/>
      <c r="AK64" s="34"/>
      <c r="AL64" s="34"/>
      <c r="AM64" s="34"/>
      <c r="AN64" s="34"/>
      <c r="AO64" s="34"/>
    </row>
    <row r="65" spans="1:41" s="40" customFormat="1" ht="15" customHeight="1" x14ac:dyDescent="0.3">
      <c r="A65" s="32">
        <v>231</v>
      </c>
      <c r="B65" s="32" t="s">
        <v>163</v>
      </c>
      <c r="C65" s="34" t="s">
        <v>152</v>
      </c>
      <c r="D65" s="34" t="s">
        <v>46</v>
      </c>
      <c r="E65" s="34" t="s">
        <v>162</v>
      </c>
      <c r="F65" s="33">
        <v>2016</v>
      </c>
      <c r="G65" s="43" t="s">
        <v>161</v>
      </c>
      <c r="H65" s="109">
        <v>0.48879027366638184</v>
      </c>
      <c r="I65" s="28"/>
      <c r="J65" s="62">
        <v>0.42258054984267063</v>
      </c>
      <c r="K65" s="62">
        <v>3.350632690427114E-2</v>
      </c>
      <c r="L65" s="62">
        <v>0.35662730164369011</v>
      </c>
      <c r="M65" s="62">
        <v>0.48853379804165115</v>
      </c>
      <c r="N65" s="28"/>
      <c r="O65" s="74">
        <v>78.435661279875163</v>
      </c>
      <c r="P65" s="74">
        <v>5.7103070547617589</v>
      </c>
      <c r="Q65" s="72">
        <v>67.195596096034208</v>
      </c>
      <c r="R65" s="72">
        <v>89.675726463716131</v>
      </c>
      <c r="S65" s="28"/>
      <c r="T65" s="72">
        <v>53.876074090178584</v>
      </c>
      <c r="U65" s="28"/>
      <c r="V65" s="89">
        <v>1756.8170166015625</v>
      </c>
      <c r="W65" s="89">
        <v>1979.7860107421875</v>
      </c>
      <c r="X65" s="89">
        <v>2025.136962890625</v>
      </c>
      <c r="Y65" s="39"/>
      <c r="Z65" s="65">
        <v>2.8705286582744001</v>
      </c>
      <c r="AA65" s="87">
        <f t="shared" si="1"/>
        <v>58.132136889083199</v>
      </c>
      <c r="AB65" s="39"/>
      <c r="AC65" s="34">
        <v>10</v>
      </c>
      <c r="AD65" s="39"/>
      <c r="AE65" s="39"/>
      <c r="AF65" s="37"/>
      <c r="AG65" s="39"/>
      <c r="AH65" s="34"/>
      <c r="AJ65" s="34"/>
      <c r="AK65" s="34"/>
      <c r="AL65" s="34"/>
      <c r="AM65" s="34"/>
      <c r="AN65" s="34"/>
      <c r="AO65" s="34"/>
    </row>
    <row r="66" spans="1:41" s="40" customFormat="1" ht="15" customHeight="1" x14ac:dyDescent="0.3">
      <c r="A66" s="32">
        <v>231</v>
      </c>
      <c r="B66" s="32" t="s">
        <v>163</v>
      </c>
      <c r="C66" s="34" t="s">
        <v>152</v>
      </c>
      <c r="D66" s="34" t="s">
        <v>46</v>
      </c>
      <c r="E66" s="34" t="s">
        <v>162</v>
      </c>
      <c r="F66" s="33">
        <v>2016</v>
      </c>
      <c r="G66" s="43" t="s">
        <v>142</v>
      </c>
      <c r="H66" s="109">
        <v>0.48879027366638184</v>
      </c>
      <c r="I66" s="28"/>
      <c r="J66" s="62">
        <v>0.49542266954330733</v>
      </c>
      <c r="K66" s="62">
        <v>1.980103616636936E-2</v>
      </c>
      <c r="L66" s="62">
        <v>0.45653397942396751</v>
      </c>
      <c r="M66" s="62">
        <v>0.53431135966264709</v>
      </c>
      <c r="N66" s="28"/>
      <c r="O66" s="74">
        <v>83.98516251401108</v>
      </c>
      <c r="P66" s="74">
        <v>2.3856042133972264</v>
      </c>
      <c r="Q66" s="72">
        <v>79.299901489147928</v>
      </c>
      <c r="R66" s="72">
        <v>88.670423538874232</v>
      </c>
      <c r="S66" s="28"/>
      <c r="T66" s="72">
        <v>58.989308910446745</v>
      </c>
      <c r="U66" s="28"/>
      <c r="V66" s="89">
        <v>1756.8170166015625</v>
      </c>
      <c r="W66" s="89">
        <v>1979.7860107421875</v>
      </c>
      <c r="X66" s="89">
        <v>2025.136962890625</v>
      </c>
      <c r="Y66" s="39"/>
      <c r="Z66" s="65">
        <v>13.2260481009007</v>
      </c>
      <c r="AA66" s="87">
        <f t="shared" si="1"/>
        <v>267.84558882103363</v>
      </c>
      <c r="AB66" s="39"/>
      <c r="AC66" s="34">
        <v>10</v>
      </c>
      <c r="AD66" s="39"/>
      <c r="AE66" s="39"/>
      <c r="AF66" s="37"/>
      <c r="AG66" s="39"/>
      <c r="AH66" s="34"/>
      <c r="AJ66" s="34"/>
      <c r="AK66" s="34"/>
      <c r="AL66" s="34"/>
      <c r="AM66" s="34"/>
      <c r="AN66" s="34"/>
      <c r="AO66" s="34"/>
    </row>
    <row r="67" spans="1:41" s="40" customFormat="1" ht="15" customHeight="1" x14ac:dyDescent="0.3">
      <c r="A67" s="32">
        <v>266</v>
      </c>
      <c r="B67" s="32" t="s">
        <v>189</v>
      </c>
      <c r="C67" s="34" t="s">
        <v>190</v>
      </c>
      <c r="D67" s="34" t="s">
        <v>46</v>
      </c>
      <c r="E67" s="34" t="s">
        <v>162</v>
      </c>
      <c r="F67" s="33">
        <v>2012</v>
      </c>
      <c r="G67" s="43" t="s">
        <v>191</v>
      </c>
      <c r="H67" s="109">
        <v>6.5788686275482178E-2</v>
      </c>
      <c r="I67" s="28"/>
      <c r="J67" s="62">
        <v>4.21787E-2</v>
      </c>
      <c r="K67" s="62">
        <v>7.8533000000000006E-3</v>
      </c>
      <c r="L67" s="62">
        <v>2.6727399999999998E-2</v>
      </c>
      <c r="M67" s="62">
        <v>5.7630099999999997E-2</v>
      </c>
      <c r="N67" s="28"/>
      <c r="O67" s="74">
        <v>10.30899</v>
      </c>
      <c r="P67" s="71">
        <v>1.9300120000000001</v>
      </c>
      <c r="Q67" s="31">
        <v>6.5116940000000003</v>
      </c>
      <c r="R67" s="31">
        <v>14.10629</v>
      </c>
      <c r="S67" s="28"/>
      <c r="T67" s="74">
        <v>40.914499999999997</v>
      </c>
      <c r="U67" s="28"/>
      <c r="V67" s="89">
        <v>102403.1953125</v>
      </c>
      <c r="W67" s="89">
        <v>102403.1953125</v>
      </c>
      <c r="X67" s="89">
        <v>104957.4375</v>
      </c>
      <c r="Y67" s="39"/>
      <c r="Z67" s="65">
        <v>27.62387</v>
      </c>
      <c r="AA67" s="87">
        <f t="shared" si="1"/>
        <v>28993.306090331251</v>
      </c>
      <c r="AB67" s="39"/>
      <c r="AC67" s="34">
        <v>10</v>
      </c>
      <c r="AD67" s="39"/>
      <c r="AE67" s="39"/>
      <c r="AF67" s="37"/>
      <c r="AG67" s="39"/>
      <c r="AH67" s="34"/>
      <c r="AJ67" s="34"/>
      <c r="AK67" s="34"/>
      <c r="AL67" s="34"/>
      <c r="AM67" s="34"/>
      <c r="AN67" s="34"/>
      <c r="AO67" s="34"/>
    </row>
    <row r="68" spans="1:41" s="40" customFormat="1" ht="15" customHeight="1" x14ac:dyDescent="0.3">
      <c r="A68" s="32">
        <v>266</v>
      </c>
      <c r="B68" s="32" t="s">
        <v>189</v>
      </c>
      <c r="C68" s="34" t="s">
        <v>190</v>
      </c>
      <c r="D68" s="34" t="s">
        <v>46</v>
      </c>
      <c r="E68" s="34" t="s">
        <v>162</v>
      </c>
      <c r="F68" s="33">
        <v>2012</v>
      </c>
      <c r="G68" s="43" t="s">
        <v>192</v>
      </c>
      <c r="H68" s="109">
        <v>6.5788686275482178E-2</v>
      </c>
      <c r="I68" s="28"/>
      <c r="J68" s="62">
        <v>0.17230470000000001</v>
      </c>
      <c r="K68" s="62">
        <v>1.9909799999999998E-2</v>
      </c>
      <c r="L68" s="62">
        <v>0.13313220000000001</v>
      </c>
      <c r="M68" s="62">
        <v>0.2114772</v>
      </c>
      <c r="N68" s="28"/>
      <c r="O68" s="74">
        <v>36.905709999999999</v>
      </c>
      <c r="P68" s="71">
        <v>4.3205720000000003</v>
      </c>
      <c r="Q68" s="31">
        <v>28.404979999999998</v>
      </c>
      <c r="R68" s="31">
        <v>45.40643</v>
      </c>
      <c r="S68" s="28"/>
      <c r="T68" s="74">
        <v>46.687809999999999</v>
      </c>
      <c r="U68" s="28"/>
      <c r="V68" s="89">
        <v>102403.1953125</v>
      </c>
      <c r="W68" s="89">
        <v>102403.1953125</v>
      </c>
      <c r="X68" s="89">
        <v>104957.4375</v>
      </c>
      <c r="Y68" s="39"/>
      <c r="Z68" s="65">
        <v>6.6318999999999999</v>
      </c>
      <c r="AA68" s="87">
        <f t="shared" si="1"/>
        <v>6960.6722975625007</v>
      </c>
      <c r="AB68" s="39"/>
      <c r="AC68" s="34">
        <v>10</v>
      </c>
      <c r="AD68" s="39"/>
      <c r="AE68" s="39"/>
      <c r="AF68" s="37"/>
      <c r="AG68" s="39"/>
      <c r="AH68" s="34"/>
      <c r="AJ68" s="34"/>
      <c r="AK68" s="34"/>
      <c r="AL68" s="34"/>
      <c r="AM68" s="34"/>
      <c r="AN68" s="34"/>
      <c r="AO68" s="34"/>
    </row>
    <row r="69" spans="1:41" s="40" customFormat="1" ht="15" customHeight="1" x14ac:dyDescent="0.3">
      <c r="A69" s="32">
        <v>266</v>
      </c>
      <c r="B69" s="32" t="s">
        <v>189</v>
      </c>
      <c r="C69" s="34" t="s">
        <v>190</v>
      </c>
      <c r="D69" s="34" t="s">
        <v>46</v>
      </c>
      <c r="E69" s="34" t="s">
        <v>162</v>
      </c>
      <c r="F69" s="33">
        <v>2012</v>
      </c>
      <c r="G69" s="43" t="s">
        <v>193</v>
      </c>
      <c r="H69" s="109">
        <v>6.5788686275482178E-2</v>
      </c>
      <c r="I69" s="28"/>
      <c r="J69" s="62">
        <v>8.6212300000000006E-2</v>
      </c>
      <c r="K69" s="62">
        <v>1.62846E-2</v>
      </c>
      <c r="L69" s="62">
        <v>5.4144699999999997E-2</v>
      </c>
      <c r="M69" s="62">
        <v>0.11827989999999999</v>
      </c>
      <c r="N69" s="28"/>
      <c r="O69" s="74">
        <v>19.28022</v>
      </c>
      <c r="P69" s="71">
        <v>3.3914249999999999</v>
      </c>
      <c r="Q69" s="31">
        <v>12.60182</v>
      </c>
      <c r="R69" s="31">
        <v>25.95862</v>
      </c>
      <c r="S69" s="28"/>
      <c r="T69" s="74">
        <v>44.715409999999999</v>
      </c>
      <c r="U69" s="28"/>
      <c r="V69" s="89">
        <v>102403.1953125</v>
      </c>
      <c r="W69" s="89">
        <v>102403.1953125</v>
      </c>
      <c r="X69" s="89">
        <v>104957.4375</v>
      </c>
      <c r="Y69" s="39"/>
      <c r="Z69" s="65">
        <v>9.5579300000000007</v>
      </c>
      <c r="AA69" s="87">
        <f t="shared" si="1"/>
        <v>10031.758406043751</v>
      </c>
      <c r="AB69" s="39"/>
      <c r="AC69" s="34">
        <v>10</v>
      </c>
      <c r="AD69" s="39"/>
      <c r="AE69" s="39"/>
      <c r="AF69" s="37"/>
      <c r="AG69" s="39"/>
      <c r="AH69" s="34"/>
      <c r="AJ69" s="34"/>
      <c r="AK69" s="34"/>
      <c r="AL69" s="34"/>
      <c r="AM69" s="34"/>
      <c r="AN69" s="34"/>
      <c r="AO69" s="34"/>
    </row>
    <row r="70" spans="1:41" s="40" customFormat="1" ht="15" customHeight="1" x14ac:dyDescent="0.3">
      <c r="A70" s="32">
        <v>266</v>
      </c>
      <c r="B70" s="32" t="s">
        <v>189</v>
      </c>
      <c r="C70" s="34" t="s">
        <v>190</v>
      </c>
      <c r="D70" s="34" t="s">
        <v>46</v>
      </c>
      <c r="E70" s="34" t="s">
        <v>162</v>
      </c>
      <c r="F70" s="33">
        <v>2012</v>
      </c>
      <c r="G70" s="43" t="s">
        <v>194</v>
      </c>
      <c r="H70" s="109">
        <v>6.5788686275482178E-2</v>
      </c>
      <c r="I70" s="28"/>
      <c r="J70" s="62">
        <v>0.01</v>
      </c>
      <c r="K70" s="62">
        <v>4.4508999999999998E-3</v>
      </c>
      <c r="L70" s="62">
        <v>1.2390999999999999E-3</v>
      </c>
      <c r="M70" s="62">
        <v>1.87609E-2</v>
      </c>
      <c r="N70" s="28"/>
      <c r="O70" s="74">
        <v>2.5928849999999999</v>
      </c>
      <c r="P70" s="71">
        <v>1.285596</v>
      </c>
      <c r="Q70" s="31">
        <v>6.2416199999999998E-2</v>
      </c>
      <c r="R70" s="31">
        <v>5.1233529999999998</v>
      </c>
      <c r="S70" s="28"/>
      <c r="T70" s="74">
        <v>38.567050000000002</v>
      </c>
      <c r="U70" s="28"/>
      <c r="V70" s="89">
        <v>102403.1953125</v>
      </c>
      <c r="W70" s="89">
        <v>102403.1953125</v>
      </c>
      <c r="X70" s="89">
        <v>104957.4375</v>
      </c>
      <c r="Y70" s="39"/>
      <c r="Z70" s="65">
        <v>6.0231899999999996</v>
      </c>
      <c r="AA70" s="87">
        <f t="shared" si="1"/>
        <v>6321.7858797562494</v>
      </c>
      <c r="AB70" s="39"/>
      <c r="AC70" s="34">
        <v>10</v>
      </c>
      <c r="AD70" s="39"/>
      <c r="AE70" s="39"/>
      <c r="AF70" s="37"/>
      <c r="AG70" s="39"/>
      <c r="AH70" s="34"/>
      <c r="AJ70" s="34"/>
      <c r="AK70" s="34"/>
      <c r="AL70" s="34"/>
      <c r="AM70" s="34"/>
      <c r="AN70" s="34"/>
      <c r="AO70" s="34"/>
    </row>
    <row r="71" spans="1:41" s="40" customFormat="1" ht="15" customHeight="1" x14ac:dyDescent="0.3">
      <c r="A71" s="32">
        <v>266</v>
      </c>
      <c r="B71" s="32" t="s">
        <v>189</v>
      </c>
      <c r="C71" s="34" t="s">
        <v>190</v>
      </c>
      <c r="D71" s="34" t="s">
        <v>46</v>
      </c>
      <c r="E71" s="34" t="s">
        <v>162</v>
      </c>
      <c r="F71" s="33">
        <v>2012</v>
      </c>
      <c r="G71" s="43" t="s">
        <v>195</v>
      </c>
      <c r="H71" s="109">
        <v>6.5788686275482178E-2</v>
      </c>
      <c r="I71" s="28"/>
      <c r="J71" s="62">
        <v>6.7934900000000006E-2</v>
      </c>
      <c r="K71" s="62">
        <v>1.28386E-2</v>
      </c>
      <c r="L71" s="62">
        <v>4.2674999999999998E-2</v>
      </c>
      <c r="M71" s="62">
        <v>9.3194700000000005E-2</v>
      </c>
      <c r="N71" s="28"/>
      <c r="O71" s="74">
        <v>14.27993</v>
      </c>
      <c r="P71" s="71">
        <v>2.6311209999999998</v>
      </c>
      <c r="Q71" s="31">
        <v>9.1031980000000008</v>
      </c>
      <c r="R71" s="31">
        <v>19.456659999999999</v>
      </c>
      <c r="S71" s="28"/>
      <c r="T71" s="74">
        <v>47.573680000000003</v>
      </c>
      <c r="U71" s="28"/>
      <c r="V71" s="89">
        <v>102403.1953125</v>
      </c>
      <c r="W71" s="89">
        <v>102403.1953125</v>
      </c>
      <c r="X71" s="89">
        <v>104957.4375</v>
      </c>
      <c r="Y71" s="39"/>
      <c r="Z71" s="65">
        <v>12.90185</v>
      </c>
      <c r="AA71" s="87">
        <f t="shared" si="1"/>
        <v>13541.451150093751</v>
      </c>
      <c r="AB71" s="39"/>
      <c r="AC71" s="34">
        <v>10</v>
      </c>
      <c r="AD71" s="39"/>
      <c r="AE71" s="39"/>
      <c r="AF71" s="37"/>
      <c r="AG71" s="39"/>
      <c r="AH71" s="34"/>
      <c r="AJ71" s="34"/>
      <c r="AK71" s="34"/>
      <c r="AL71" s="34"/>
      <c r="AM71" s="34"/>
      <c r="AN71" s="34"/>
      <c r="AO71" s="34"/>
    </row>
    <row r="72" spans="1:41" s="40" customFormat="1" ht="15" customHeight="1" x14ac:dyDescent="0.3">
      <c r="A72" s="32">
        <v>266</v>
      </c>
      <c r="B72" s="32" t="s">
        <v>189</v>
      </c>
      <c r="C72" s="34" t="s">
        <v>190</v>
      </c>
      <c r="D72" s="34" t="s">
        <v>46</v>
      </c>
      <c r="E72" s="34" t="s">
        <v>162</v>
      </c>
      <c r="F72" s="33">
        <v>2012</v>
      </c>
      <c r="G72" s="43" t="s">
        <v>196</v>
      </c>
      <c r="H72" s="109">
        <v>6.5788686275482178E-2</v>
      </c>
      <c r="I72" s="28"/>
      <c r="J72" s="62">
        <v>0.16758200000000001</v>
      </c>
      <c r="K72" s="62">
        <v>3.7056699999999998E-2</v>
      </c>
      <c r="L72" s="62">
        <v>9.4660800000000003E-2</v>
      </c>
      <c r="M72" s="62">
        <v>0.2405032</v>
      </c>
      <c r="N72" s="28"/>
      <c r="O72" s="74">
        <v>35.654980000000002</v>
      </c>
      <c r="P72" s="71">
        <v>7.9549820000000002</v>
      </c>
      <c r="Q72" s="31">
        <v>20.000969999999999</v>
      </c>
      <c r="R72" s="31">
        <v>51.308979999999998</v>
      </c>
      <c r="S72" s="28"/>
      <c r="T72" s="74">
        <v>47.001010000000001</v>
      </c>
      <c r="U72" s="28"/>
      <c r="V72" s="89">
        <v>102403.1953125</v>
      </c>
      <c r="W72" s="89">
        <v>102403.1953125</v>
      </c>
      <c r="X72" s="89">
        <v>104957.4375</v>
      </c>
      <c r="Y72" s="39"/>
      <c r="Z72" s="65">
        <v>2.7616399999999999</v>
      </c>
      <c r="AA72" s="87">
        <f t="shared" si="1"/>
        <v>2898.5465769749999</v>
      </c>
      <c r="AB72" s="39"/>
      <c r="AC72" s="34">
        <v>10</v>
      </c>
      <c r="AD72" s="39"/>
      <c r="AE72" s="39"/>
      <c r="AF72" s="37"/>
      <c r="AG72" s="39"/>
      <c r="AH72" s="34"/>
      <c r="AJ72" s="34"/>
      <c r="AK72" s="34"/>
      <c r="AL72" s="34"/>
      <c r="AM72" s="34"/>
      <c r="AN72" s="34"/>
      <c r="AO72" s="34"/>
    </row>
    <row r="73" spans="1:41" s="40" customFormat="1" ht="15" customHeight="1" x14ac:dyDescent="0.3">
      <c r="A73" s="32">
        <v>266</v>
      </c>
      <c r="B73" s="32" t="s">
        <v>189</v>
      </c>
      <c r="C73" s="34" t="s">
        <v>190</v>
      </c>
      <c r="D73" s="34" t="s">
        <v>46</v>
      </c>
      <c r="E73" s="34" t="s">
        <v>162</v>
      </c>
      <c r="F73" s="33">
        <v>2012</v>
      </c>
      <c r="G73" s="43" t="s">
        <v>197</v>
      </c>
      <c r="H73" s="109">
        <v>6.5788686275482178E-2</v>
      </c>
      <c r="I73" s="28"/>
      <c r="J73" s="62">
        <v>5.6892400000000003E-2</v>
      </c>
      <c r="K73" s="62">
        <v>7.2836999999999997E-3</v>
      </c>
      <c r="L73" s="62">
        <v>4.2561799999999997E-2</v>
      </c>
      <c r="M73" s="62">
        <v>7.1223099999999998E-2</v>
      </c>
      <c r="N73" s="28"/>
      <c r="O73" s="74">
        <v>13.486520000000001</v>
      </c>
      <c r="P73" s="71">
        <v>1.7721199999999999</v>
      </c>
      <c r="Q73" s="31">
        <v>9.9998729999999991</v>
      </c>
      <c r="R73" s="31">
        <v>16.97316</v>
      </c>
      <c r="S73" s="28"/>
      <c r="T73" s="74">
        <v>42.18468</v>
      </c>
      <c r="U73" s="28"/>
      <c r="V73" s="89">
        <v>102403.1953125</v>
      </c>
      <c r="W73" s="89">
        <v>102403.1953125</v>
      </c>
      <c r="X73" s="89">
        <v>104957.4375</v>
      </c>
      <c r="Y73" s="39"/>
      <c r="Z73" s="65">
        <v>23.055050000000001</v>
      </c>
      <c r="AA73" s="87">
        <f t="shared" si="1"/>
        <v>24197.989694343752</v>
      </c>
      <c r="AB73" s="39"/>
      <c r="AC73" s="34">
        <v>10</v>
      </c>
      <c r="AD73" s="39"/>
      <c r="AE73" s="39"/>
      <c r="AF73" s="37"/>
      <c r="AG73" s="39"/>
      <c r="AH73" s="34"/>
      <c r="AJ73" s="34"/>
      <c r="AK73" s="34"/>
      <c r="AL73" s="34"/>
      <c r="AM73" s="34"/>
      <c r="AN73" s="34"/>
      <c r="AO73" s="34"/>
    </row>
    <row r="74" spans="1:41" s="40" customFormat="1" ht="15" customHeight="1" x14ac:dyDescent="0.3">
      <c r="A74" s="32">
        <v>266</v>
      </c>
      <c r="B74" s="32" t="s">
        <v>189</v>
      </c>
      <c r="C74" s="34" t="s">
        <v>190</v>
      </c>
      <c r="D74" s="34" t="s">
        <v>46</v>
      </c>
      <c r="E74" s="34" t="s">
        <v>162</v>
      </c>
      <c r="F74" s="33">
        <v>2012</v>
      </c>
      <c r="G74" s="43" t="s">
        <v>198</v>
      </c>
      <c r="H74" s="109">
        <v>6.5788686275482178E-2</v>
      </c>
      <c r="I74" s="28"/>
      <c r="J74" s="62">
        <v>0.58178439999999998</v>
      </c>
      <c r="K74" s="62">
        <v>5.2641899999999998E-2</v>
      </c>
      <c r="L74" s="62">
        <v>0.47746050000000001</v>
      </c>
      <c r="M74" s="62">
        <v>0.68610839999999995</v>
      </c>
      <c r="N74" s="28"/>
      <c r="O74" s="74">
        <v>87.32038</v>
      </c>
      <c r="P74" s="71">
        <v>6.9017850000000003</v>
      </c>
      <c r="Q74" s="31">
        <v>73.642660000000006</v>
      </c>
      <c r="R74" s="31">
        <v>100.99809999999999</v>
      </c>
      <c r="S74" s="28"/>
      <c r="T74" s="74">
        <v>66.626419999999996</v>
      </c>
      <c r="U74" s="28"/>
      <c r="V74" s="89">
        <v>102403.1953125</v>
      </c>
      <c r="W74" s="89">
        <v>102403.1953125</v>
      </c>
      <c r="X74" s="89">
        <v>104957.4375</v>
      </c>
      <c r="Y74" s="39"/>
      <c r="Z74" s="65">
        <v>0.39756000000000002</v>
      </c>
      <c r="AA74" s="87">
        <f t="shared" ref="AA74:AA105" si="2">X74*(Z74/100)</f>
        <v>417.26878852499999</v>
      </c>
      <c r="AB74" s="39"/>
      <c r="AC74" s="34">
        <v>10</v>
      </c>
      <c r="AD74" s="39"/>
      <c r="AE74" s="39"/>
      <c r="AF74" s="37"/>
      <c r="AG74" s="39"/>
      <c r="AH74" s="34"/>
      <c r="AJ74" s="34"/>
      <c r="AK74" s="34"/>
      <c r="AL74" s="34"/>
      <c r="AM74" s="34"/>
      <c r="AN74" s="34"/>
      <c r="AO74" s="34"/>
    </row>
    <row r="75" spans="1:41" s="40" customFormat="1" ht="15" customHeight="1" x14ac:dyDescent="0.3">
      <c r="A75" s="32">
        <v>266</v>
      </c>
      <c r="B75" s="32" t="s">
        <v>189</v>
      </c>
      <c r="C75" s="34" t="s">
        <v>190</v>
      </c>
      <c r="D75" s="34" t="s">
        <v>46</v>
      </c>
      <c r="E75" s="34" t="s">
        <v>162</v>
      </c>
      <c r="F75" s="33">
        <v>2012</v>
      </c>
      <c r="G75" s="43" t="s">
        <v>199</v>
      </c>
      <c r="H75" s="109">
        <v>6.5788686275482178E-2</v>
      </c>
      <c r="I75" s="28"/>
      <c r="J75" s="62">
        <v>0.1067265</v>
      </c>
      <c r="K75" s="62">
        <v>1.56683E-2</v>
      </c>
      <c r="L75" s="62">
        <v>7.5899099999999997E-2</v>
      </c>
      <c r="M75" s="62">
        <v>0.1375538</v>
      </c>
      <c r="N75" s="28"/>
      <c r="O75" s="74">
        <v>22.342310000000001</v>
      </c>
      <c r="P75" s="71">
        <v>3.1476099999999998</v>
      </c>
      <c r="Q75" s="31">
        <v>16.14939</v>
      </c>
      <c r="R75" s="31">
        <v>28.535229999999999</v>
      </c>
      <c r="S75" s="28"/>
      <c r="T75" s="74">
        <v>47.768770000000004</v>
      </c>
      <c r="U75" s="28"/>
      <c r="V75" s="89">
        <v>102403.1953125</v>
      </c>
      <c r="W75" s="89">
        <v>102403.1953125</v>
      </c>
      <c r="X75" s="89">
        <v>104957.4375</v>
      </c>
      <c r="Y75" s="39"/>
      <c r="Z75" s="65">
        <v>11.04701</v>
      </c>
      <c r="AA75" s="87">
        <f t="shared" si="2"/>
        <v>11594.65861636875</v>
      </c>
      <c r="AB75" s="39"/>
      <c r="AC75" s="34">
        <v>10</v>
      </c>
      <c r="AD75" s="39"/>
      <c r="AE75" s="39"/>
      <c r="AF75" s="37"/>
      <c r="AG75" s="39"/>
      <c r="AH75" s="34"/>
      <c r="AJ75" s="34"/>
      <c r="AK75" s="34"/>
      <c r="AL75" s="34"/>
      <c r="AM75" s="34"/>
      <c r="AN75" s="34"/>
      <c r="AO75" s="34"/>
    </row>
    <row r="76" spans="1:41" s="40" customFormat="1" x14ac:dyDescent="0.2">
      <c r="A76" s="32">
        <v>288</v>
      </c>
      <c r="B76" s="32" t="s">
        <v>200</v>
      </c>
      <c r="C76" s="34" t="s">
        <v>201</v>
      </c>
      <c r="D76" s="34" t="s">
        <v>46</v>
      </c>
      <c r="E76" s="34" t="s">
        <v>162</v>
      </c>
      <c r="F76" s="33">
        <v>2014</v>
      </c>
      <c r="G76" s="41" t="s">
        <v>85</v>
      </c>
      <c r="H76" s="91">
        <v>0.13787317276000977</v>
      </c>
      <c r="I76" s="35"/>
      <c r="J76" s="62">
        <v>8.6737713688841242E-2</v>
      </c>
      <c r="K76" s="62">
        <v>6.8026490959754229E-3</v>
      </c>
      <c r="L76" s="62">
        <v>7.3362829705400173E-2</v>
      </c>
      <c r="M76" s="62">
        <v>0.10011259767228231</v>
      </c>
      <c r="N76" s="37"/>
      <c r="O76" s="71">
        <v>20.052357631917992</v>
      </c>
      <c r="P76" s="71">
        <v>1.4498632150748234</v>
      </c>
      <c r="Q76" s="72">
        <v>17.201739876997017</v>
      </c>
      <c r="R76" s="72">
        <v>22.902975386838964</v>
      </c>
      <c r="S76" s="37"/>
      <c r="T76" s="72">
        <v>43.25561875615962</v>
      </c>
      <c r="U76" s="37"/>
      <c r="V76" s="89">
        <v>26962.5625</v>
      </c>
      <c r="W76" s="89">
        <v>28206.728515625</v>
      </c>
      <c r="X76" s="89">
        <v>28833.62890625</v>
      </c>
      <c r="Y76" s="39"/>
      <c r="Z76" s="60">
        <v>47.238572491818452</v>
      </c>
      <c r="AA76" s="87">
        <f t="shared" si="2"/>
        <v>13620.594692900826</v>
      </c>
      <c r="AB76" s="39"/>
      <c r="AC76" s="34">
        <v>10</v>
      </c>
      <c r="AD76" s="39"/>
      <c r="AE76" s="39"/>
      <c r="AF76" s="37"/>
      <c r="AG76" s="39"/>
      <c r="AH76" s="34"/>
      <c r="AJ76" s="34"/>
      <c r="AK76" s="34"/>
      <c r="AL76" s="34"/>
      <c r="AM76" s="34"/>
      <c r="AN76" s="34"/>
      <c r="AO76" s="34"/>
    </row>
    <row r="77" spans="1:41" s="40" customFormat="1" x14ac:dyDescent="0.2">
      <c r="A77" s="32">
        <v>288</v>
      </c>
      <c r="B77" s="32" t="s">
        <v>200</v>
      </c>
      <c r="C77" s="34" t="s">
        <v>201</v>
      </c>
      <c r="D77" s="34" t="s">
        <v>46</v>
      </c>
      <c r="E77" s="34" t="s">
        <v>162</v>
      </c>
      <c r="F77" s="33">
        <v>2014</v>
      </c>
      <c r="G77" s="41" t="s">
        <v>202</v>
      </c>
      <c r="H77" s="91">
        <v>0.13787317276000977</v>
      </c>
      <c r="I77" s="1"/>
      <c r="J77" s="62">
        <v>9.1639397887693347E-2</v>
      </c>
      <c r="K77" s="62">
        <v>1.4518124126006228E-2</v>
      </c>
      <c r="L77" s="62">
        <v>6.3079971295625606E-2</v>
      </c>
      <c r="M77" s="62">
        <v>0.12019882447976109</v>
      </c>
      <c r="N77" s="82"/>
      <c r="O77" s="71">
        <v>20.352268438713661</v>
      </c>
      <c r="P77" s="71">
        <v>2.9169696971320049</v>
      </c>
      <c r="Q77" s="72">
        <v>14.614131664741583</v>
      </c>
      <c r="R77" s="72">
        <v>26.090405212685742</v>
      </c>
      <c r="S77" s="82"/>
      <c r="T77" s="72">
        <v>45.026625982084042</v>
      </c>
      <c r="U77" s="1"/>
      <c r="V77" s="89">
        <v>26962.5625</v>
      </c>
      <c r="W77" s="89">
        <v>28206.728515625</v>
      </c>
      <c r="X77" s="89">
        <v>28833.62890625</v>
      </c>
      <c r="Y77" s="1"/>
      <c r="Z77" s="70">
        <v>8.2525215565983725</v>
      </c>
      <c r="AA77" s="87">
        <f t="shared" si="2"/>
        <v>2379.5014410378608</v>
      </c>
      <c r="AB77" s="1"/>
      <c r="AC77" s="34">
        <v>10</v>
      </c>
      <c r="AD77" s="1"/>
      <c r="AE77" s="39"/>
      <c r="AF77" s="37"/>
      <c r="AG77" s="39"/>
      <c r="AH77" s="34"/>
      <c r="AJ77" s="34"/>
      <c r="AK77" s="34"/>
      <c r="AL77" s="34"/>
      <c r="AM77" s="34"/>
      <c r="AN77" s="34"/>
      <c r="AO77" s="34"/>
    </row>
    <row r="78" spans="1:41" s="40" customFormat="1" x14ac:dyDescent="0.2">
      <c r="A78" s="32">
        <v>288</v>
      </c>
      <c r="B78" s="32" t="s">
        <v>200</v>
      </c>
      <c r="C78" s="34" t="s">
        <v>201</v>
      </c>
      <c r="D78" s="34" t="s">
        <v>46</v>
      </c>
      <c r="E78" s="34" t="s">
        <v>162</v>
      </c>
      <c r="F78" s="33">
        <v>2014</v>
      </c>
      <c r="G78" s="41" t="s">
        <v>203</v>
      </c>
      <c r="H78" s="91">
        <v>0.13787317276000977</v>
      </c>
      <c r="I78" s="1"/>
      <c r="J78" s="62">
        <v>0.10246624807666141</v>
      </c>
      <c r="K78" s="62">
        <v>1.4616796911844832E-2</v>
      </c>
      <c r="L78" s="62">
        <v>7.3725585445674896E-2</v>
      </c>
      <c r="M78" s="62">
        <v>0.13120691070764792</v>
      </c>
      <c r="N78" s="82"/>
      <c r="O78" s="71">
        <v>22.720056482367003</v>
      </c>
      <c r="P78" s="71">
        <v>3.0681376278841999</v>
      </c>
      <c r="Q78" s="72">
        <v>16.687249910566209</v>
      </c>
      <c r="R78" s="72">
        <v>28.752863054167793</v>
      </c>
      <c r="S78" s="82"/>
      <c r="T78" s="72">
        <v>45.099468901490319</v>
      </c>
      <c r="U78" s="1"/>
      <c r="V78" s="89">
        <v>26962.5625</v>
      </c>
      <c r="W78" s="89">
        <v>28206.728515625</v>
      </c>
      <c r="X78" s="89">
        <v>28833.62890625</v>
      </c>
      <c r="Y78" s="1"/>
      <c r="Z78" s="70">
        <v>13.148778965454607</v>
      </c>
      <c r="AA78" s="87">
        <f t="shared" si="2"/>
        <v>3791.2701326022393</v>
      </c>
      <c r="AB78" s="1"/>
      <c r="AC78" s="34">
        <v>10</v>
      </c>
      <c r="AD78" s="1"/>
      <c r="AE78" s="39"/>
      <c r="AF78" s="37"/>
      <c r="AG78" s="39"/>
      <c r="AH78" s="34"/>
      <c r="AJ78" s="34"/>
      <c r="AK78" s="34"/>
      <c r="AL78" s="34"/>
      <c r="AM78" s="34"/>
      <c r="AN78" s="34"/>
      <c r="AO78" s="34"/>
    </row>
    <row r="79" spans="1:41" s="40" customFormat="1" x14ac:dyDescent="0.2">
      <c r="A79" s="32">
        <v>288</v>
      </c>
      <c r="B79" s="32" t="s">
        <v>200</v>
      </c>
      <c r="C79" s="34" t="s">
        <v>201</v>
      </c>
      <c r="D79" s="34" t="s">
        <v>46</v>
      </c>
      <c r="E79" s="34" t="s">
        <v>162</v>
      </c>
      <c r="F79" s="33">
        <v>2014</v>
      </c>
      <c r="G79" s="41" t="s">
        <v>204</v>
      </c>
      <c r="H79" s="91">
        <v>0.13787317276000977</v>
      </c>
      <c r="I79" s="1"/>
      <c r="J79" s="62">
        <v>0.12269313952088395</v>
      </c>
      <c r="K79" s="62">
        <v>3.027314151898566E-2</v>
      </c>
      <c r="L79" s="62">
        <v>6.3129289611388112E-2</v>
      </c>
      <c r="M79" s="62">
        <v>0.1822569894303798</v>
      </c>
      <c r="N79" s="82"/>
      <c r="O79" s="71">
        <v>25.661109488618429</v>
      </c>
      <c r="P79" s="71">
        <v>5.2366591437750385</v>
      </c>
      <c r="Q79" s="72">
        <v>15.357732844625632</v>
      </c>
      <c r="R79" s="72">
        <v>35.964486132611221</v>
      </c>
      <c r="S79" s="82"/>
      <c r="T79" s="72">
        <v>47.812874020627412</v>
      </c>
      <c r="U79" s="1"/>
      <c r="V79" s="89">
        <v>26962.5625</v>
      </c>
      <c r="W79" s="89">
        <v>28206.728515625</v>
      </c>
      <c r="X79" s="89">
        <v>28833.62890625</v>
      </c>
      <c r="Y79" s="1"/>
      <c r="Z79" s="70">
        <v>2.3284946464464071</v>
      </c>
      <c r="AA79" s="87">
        <f t="shared" si="2"/>
        <v>671.38950545825503</v>
      </c>
      <c r="AB79" s="1"/>
      <c r="AC79" s="34">
        <v>10</v>
      </c>
      <c r="AD79" s="1"/>
      <c r="AE79" s="39"/>
      <c r="AF79" s="37"/>
      <c r="AG79" s="39"/>
      <c r="AH79" s="34"/>
      <c r="AJ79" s="34"/>
      <c r="AK79" s="34"/>
      <c r="AL79" s="34"/>
      <c r="AM79" s="34"/>
      <c r="AN79" s="34"/>
      <c r="AO79" s="34"/>
    </row>
    <row r="80" spans="1:41" s="40" customFormat="1" x14ac:dyDescent="0.2">
      <c r="A80" s="32">
        <v>288</v>
      </c>
      <c r="B80" s="32" t="s">
        <v>200</v>
      </c>
      <c r="C80" s="34" t="s">
        <v>201</v>
      </c>
      <c r="D80" s="34" t="s">
        <v>46</v>
      </c>
      <c r="E80" s="34" t="s">
        <v>162</v>
      </c>
      <c r="F80" s="33">
        <v>2014</v>
      </c>
      <c r="G80" s="41" t="s">
        <v>205</v>
      </c>
      <c r="H80" s="91">
        <v>0.13787317276000977</v>
      </c>
      <c r="I80" s="1"/>
      <c r="J80" s="62">
        <v>0.23528289056528204</v>
      </c>
      <c r="K80" s="62">
        <v>1.6076740379571765E-2</v>
      </c>
      <c r="L80" s="62">
        <v>0.20367907777533573</v>
      </c>
      <c r="M80" s="62">
        <v>0.26688670335522835</v>
      </c>
      <c r="N80" s="82"/>
      <c r="O80" s="71">
        <v>51.32015449088054</v>
      </c>
      <c r="P80" s="71">
        <v>3.6582257947023522</v>
      </c>
      <c r="Q80" s="72">
        <v>44.128778600651394</v>
      </c>
      <c r="R80" s="72">
        <v>58.511530381109687</v>
      </c>
      <c r="S80" s="82"/>
      <c r="T80" s="72">
        <v>45.846099431967076</v>
      </c>
      <c r="U80" s="1"/>
      <c r="V80" s="89">
        <v>26962.5625</v>
      </c>
      <c r="W80" s="89">
        <v>28206.728515625</v>
      </c>
      <c r="X80" s="89">
        <v>28833.62890625</v>
      </c>
      <c r="Y80" s="1"/>
      <c r="Z80" s="70">
        <v>15.941588416609031</v>
      </c>
      <c r="AA80" s="87">
        <f t="shared" si="2"/>
        <v>4596.5384458067838</v>
      </c>
      <c r="AB80" s="1"/>
      <c r="AC80" s="34">
        <v>10</v>
      </c>
      <c r="AD80" s="1"/>
      <c r="AE80" s="39"/>
      <c r="AF80" s="37"/>
      <c r="AG80" s="39"/>
      <c r="AH80" s="34"/>
      <c r="AJ80" s="34"/>
      <c r="AK80" s="34"/>
      <c r="AL80" s="34"/>
      <c r="AM80" s="34"/>
      <c r="AN80" s="34"/>
      <c r="AO80" s="34"/>
    </row>
    <row r="81" spans="1:41" s="40" customFormat="1" x14ac:dyDescent="0.2">
      <c r="A81" s="32">
        <v>288</v>
      </c>
      <c r="B81" s="32" t="s">
        <v>200</v>
      </c>
      <c r="C81" s="34" t="s">
        <v>201</v>
      </c>
      <c r="D81" s="34" t="s">
        <v>46</v>
      </c>
      <c r="E81" s="34" t="s">
        <v>162</v>
      </c>
      <c r="F81" s="33">
        <v>2014</v>
      </c>
      <c r="G81" s="41" t="s">
        <v>206</v>
      </c>
      <c r="H81" s="91">
        <v>0.13787317276000977</v>
      </c>
      <c r="I81" s="1"/>
      <c r="J81" s="62">
        <v>0.15460965091076137</v>
      </c>
      <c r="K81" s="62">
        <v>2.2935169300253026E-2</v>
      </c>
      <c r="L81" s="62">
        <v>0.10951541640539376</v>
      </c>
      <c r="M81" s="62">
        <v>0.19970388541612899</v>
      </c>
      <c r="N81" s="82"/>
      <c r="O81" s="71">
        <v>33.689924008465781</v>
      </c>
      <c r="P81" s="71">
        <v>4.7981749992066804</v>
      </c>
      <c r="Q81" s="72">
        <v>24.255939642384337</v>
      </c>
      <c r="R81" s="72">
        <v>43.123908374547227</v>
      </c>
      <c r="S81" s="82"/>
      <c r="T81" s="72">
        <v>45.891955966392281</v>
      </c>
      <c r="U81" s="1"/>
      <c r="V81" s="89">
        <v>26962.5625</v>
      </c>
      <c r="W81" s="89">
        <v>28206.728515625</v>
      </c>
      <c r="X81" s="89">
        <v>28833.62890625</v>
      </c>
      <c r="Y81" s="1"/>
      <c r="Z81" s="70">
        <v>2.5930350470879855</v>
      </c>
      <c r="AA81" s="87">
        <f t="shared" si="2"/>
        <v>747.66610288635468</v>
      </c>
      <c r="AB81" s="1"/>
      <c r="AC81" s="34">
        <v>10</v>
      </c>
      <c r="AD81" s="1"/>
      <c r="AE81" s="39"/>
      <c r="AF81" s="37"/>
      <c r="AG81" s="39"/>
      <c r="AH81" s="34"/>
      <c r="AJ81" s="34"/>
      <c r="AK81" s="34"/>
      <c r="AL81" s="34"/>
      <c r="AM81" s="34"/>
      <c r="AN81" s="34"/>
      <c r="AO81" s="34"/>
    </row>
    <row r="82" spans="1:41" s="40" customFormat="1" x14ac:dyDescent="0.2">
      <c r="A82" s="32">
        <v>288</v>
      </c>
      <c r="B82" s="32" t="s">
        <v>200</v>
      </c>
      <c r="C82" s="34" t="s">
        <v>201</v>
      </c>
      <c r="D82" s="34" t="s">
        <v>46</v>
      </c>
      <c r="E82" s="34" t="s">
        <v>162</v>
      </c>
      <c r="F82" s="33">
        <v>2014</v>
      </c>
      <c r="G82" s="41" t="s">
        <v>207</v>
      </c>
      <c r="H82" s="91">
        <v>0.13787317276000977</v>
      </c>
      <c r="I82" s="1"/>
      <c r="J82" s="62">
        <v>0.37896705589584734</v>
      </c>
      <c r="K82" s="62">
        <v>3.5824441834372681E-2</v>
      </c>
      <c r="L82" s="62">
        <v>0.30853553638074405</v>
      </c>
      <c r="M82" s="62">
        <v>0.44939857541095063</v>
      </c>
      <c r="N82" s="82"/>
      <c r="O82" s="71">
        <v>71.376989693488952</v>
      </c>
      <c r="P82" s="71">
        <v>4.8089879080027114</v>
      </c>
      <c r="Q82" s="72">
        <v>61.922429947483081</v>
      </c>
      <c r="R82" s="72">
        <v>80.831549439494836</v>
      </c>
      <c r="S82" s="82"/>
      <c r="T82" s="72">
        <v>53.093729158826783</v>
      </c>
      <c r="U82" s="1"/>
      <c r="V82" s="89">
        <v>26962.5625</v>
      </c>
      <c r="W82" s="89">
        <v>28206.728515625</v>
      </c>
      <c r="X82" s="89">
        <v>28833.62890625</v>
      </c>
      <c r="Y82" s="1"/>
      <c r="Z82" s="70">
        <v>7.2142092717364177</v>
      </c>
      <c r="AA82" s="87">
        <f t="shared" si="2"/>
        <v>2080.118329932759</v>
      </c>
      <c r="AB82" s="1"/>
      <c r="AC82" s="34">
        <v>10</v>
      </c>
      <c r="AD82" s="1"/>
      <c r="AE82" s="39"/>
      <c r="AF82" s="37"/>
      <c r="AG82" s="39"/>
      <c r="AH82" s="34"/>
      <c r="AJ82" s="34"/>
      <c r="AK82" s="34"/>
      <c r="AL82" s="34"/>
      <c r="AM82" s="34"/>
      <c r="AN82" s="34"/>
      <c r="AO82" s="34"/>
    </row>
    <row r="83" spans="1:41" s="40" customFormat="1" x14ac:dyDescent="0.2">
      <c r="A83" s="32">
        <v>288</v>
      </c>
      <c r="B83" s="32" t="s">
        <v>200</v>
      </c>
      <c r="C83" s="34" t="s">
        <v>201</v>
      </c>
      <c r="D83" s="34" t="s">
        <v>46</v>
      </c>
      <c r="E83" s="34" t="s">
        <v>162</v>
      </c>
      <c r="F83" s="33">
        <v>2014</v>
      </c>
      <c r="G83" s="41" t="s">
        <v>208</v>
      </c>
      <c r="H83" s="91">
        <v>0.13787317276000977</v>
      </c>
      <c r="I83" s="1"/>
      <c r="J83" s="62">
        <v>0.20065934954605646</v>
      </c>
      <c r="K83" s="62">
        <v>4.3668972255896131E-2</v>
      </c>
      <c r="L83" s="62">
        <v>0.11471473116379573</v>
      </c>
      <c r="M83" s="62">
        <v>0.28660396792831722</v>
      </c>
      <c r="N83" s="82"/>
      <c r="O83" s="71">
        <v>43.072109777060703</v>
      </c>
      <c r="P83" s="71">
        <v>9.9725253383089232</v>
      </c>
      <c r="Q83" s="72">
        <v>23.445247952011371</v>
      </c>
      <c r="R83" s="72">
        <v>62.698971602110035</v>
      </c>
      <c r="S83" s="82"/>
      <c r="T83" s="72">
        <v>46.586840204638278</v>
      </c>
      <c r="U83" s="1"/>
      <c r="V83" s="89">
        <v>26962.5625</v>
      </c>
      <c r="W83" s="89">
        <v>28206.728515625</v>
      </c>
      <c r="X83" s="89">
        <v>28833.62890625</v>
      </c>
      <c r="Y83" s="1"/>
      <c r="Z83" s="70">
        <v>1.0049434120670728</v>
      </c>
      <c r="AA83" s="87">
        <f t="shared" si="2"/>
        <v>289.76165415322657</v>
      </c>
      <c r="AB83" s="1"/>
      <c r="AC83" s="34">
        <v>10</v>
      </c>
      <c r="AD83" s="1"/>
      <c r="AE83" s="39"/>
      <c r="AF83" s="37"/>
      <c r="AG83" s="39"/>
      <c r="AH83" s="34"/>
      <c r="AJ83" s="34"/>
      <c r="AK83" s="34"/>
      <c r="AL83" s="34"/>
      <c r="AM83" s="34"/>
      <c r="AN83" s="34"/>
      <c r="AO83" s="34"/>
    </row>
    <row r="84" spans="1:41" s="40" customFormat="1" x14ac:dyDescent="0.2">
      <c r="A84" s="32">
        <v>288</v>
      </c>
      <c r="B84" s="32" t="s">
        <v>200</v>
      </c>
      <c r="C84" s="34" t="s">
        <v>201</v>
      </c>
      <c r="D84" s="34" t="s">
        <v>46</v>
      </c>
      <c r="E84" s="34" t="s">
        <v>162</v>
      </c>
      <c r="F84" s="33">
        <v>2014</v>
      </c>
      <c r="G84" s="42" t="s">
        <v>64</v>
      </c>
      <c r="H84" s="91">
        <v>0.13787317276000977</v>
      </c>
      <c r="I84" s="5"/>
      <c r="J84" s="30">
        <v>0.23248572218891603</v>
      </c>
      <c r="K84" s="30">
        <v>4.675586097364063E-2</v>
      </c>
      <c r="L84" s="30">
        <v>0.14057259538857791</v>
      </c>
      <c r="M84" s="30">
        <v>0.32439884898925414</v>
      </c>
      <c r="N84" s="82"/>
      <c r="O84" s="72">
        <v>47.095747214965762</v>
      </c>
      <c r="P84" s="72">
        <v>8.947620928176832</v>
      </c>
      <c r="Q84" s="72">
        <v>29.50642686437871</v>
      </c>
      <c r="R84" s="72">
        <v>64.685067565552814</v>
      </c>
      <c r="S84" s="82"/>
      <c r="T84" s="72">
        <v>49.364483193726322</v>
      </c>
      <c r="U84" s="5"/>
      <c r="V84" s="89">
        <v>26962.5625</v>
      </c>
      <c r="W84" s="89">
        <v>28206.728515625</v>
      </c>
      <c r="X84" s="89">
        <v>28833.62890625</v>
      </c>
      <c r="Y84" s="1"/>
      <c r="Z84" s="70">
        <v>2.2778561921832829</v>
      </c>
      <c r="AA84" s="87">
        <f t="shared" si="2"/>
        <v>656.7886014721646</v>
      </c>
      <c r="AB84" s="5"/>
      <c r="AC84" s="34">
        <v>10</v>
      </c>
      <c r="AD84" s="5"/>
      <c r="AE84" s="39"/>
      <c r="AF84" s="37"/>
      <c r="AG84" s="39"/>
      <c r="AH84" s="34"/>
      <c r="AJ84" s="34"/>
      <c r="AK84" s="34"/>
      <c r="AL84" s="34"/>
      <c r="AM84" s="34"/>
      <c r="AN84" s="34"/>
      <c r="AO84" s="34"/>
    </row>
    <row r="85" spans="1:41" s="40" customFormat="1" x14ac:dyDescent="0.2">
      <c r="A85" s="32">
        <v>328</v>
      </c>
      <c r="B85" s="32" t="s">
        <v>97</v>
      </c>
      <c r="C85" s="34" t="s">
        <v>98</v>
      </c>
      <c r="D85" s="34" t="s">
        <v>42</v>
      </c>
      <c r="E85" s="34" t="s">
        <v>41</v>
      </c>
      <c r="F85" s="34" t="s">
        <v>99</v>
      </c>
      <c r="G85" s="41" t="s">
        <v>100</v>
      </c>
      <c r="H85" s="91">
        <v>1.4073709957301617E-2</v>
      </c>
      <c r="I85" s="35"/>
      <c r="J85" s="66">
        <v>5.4677369653428811E-3</v>
      </c>
      <c r="K85" s="75">
        <v>1.0918566550223035E-3</v>
      </c>
      <c r="L85" s="75">
        <v>3.3185133319557731E-3</v>
      </c>
      <c r="M85" s="75">
        <v>7.6169605987299891E-3</v>
      </c>
      <c r="N85" s="37"/>
      <c r="O85" s="75">
        <v>1.402993233404384</v>
      </c>
      <c r="P85" s="75">
        <v>0.27236650209996272</v>
      </c>
      <c r="Q85" s="68">
        <v>0.86686376937298892</v>
      </c>
      <c r="R85" s="73">
        <v>1.9391226974357789</v>
      </c>
      <c r="S85" s="37"/>
      <c r="T85" s="73">
        <v>38.971941098214245</v>
      </c>
      <c r="U85" s="37"/>
      <c r="V85" s="89">
        <v>763.39300537109375</v>
      </c>
      <c r="W85" s="89">
        <v>773.302978515625</v>
      </c>
      <c r="X85" s="89">
        <v>777.8590087890625</v>
      </c>
      <c r="Y85" s="39"/>
      <c r="Z85" s="78">
        <v>43.503367290754717</v>
      </c>
      <c r="AA85" s="87">
        <f t="shared" si="2"/>
        <v>338.39486159772991</v>
      </c>
      <c r="AB85" s="39"/>
      <c r="AC85" s="34">
        <v>10</v>
      </c>
      <c r="AD85" s="39"/>
      <c r="AE85" s="39"/>
      <c r="AF85" s="37"/>
      <c r="AG85" s="39"/>
      <c r="AH85" s="34"/>
      <c r="AJ85" s="34"/>
      <c r="AK85" s="34"/>
      <c r="AL85" s="34"/>
      <c r="AM85" s="34"/>
      <c r="AN85" s="34"/>
      <c r="AO85" s="34"/>
    </row>
    <row r="86" spans="1:41" s="40" customFormat="1" x14ac:dyDescent="0.2">
      <c r="A86" s="32">
        <v>328</v>
      </c>
      <c r="B86" s="32" t="s">
        <v>97</v>
      </c>
      <c r="C86" s="34" t="s">
        <v>98</v>
      </c>
      <c r="D86" s="34" t="s">
        <v>42</v>
      </c>
      <c r="E86" s="34" t="s">
        <v>41</v>
      </c>
      <c r="F86" s="34" t="s">
        <v>99</v>
      </c>
      <c r="G86" s="41" t="s">
        <v>101</v>
      </c>
      <c r="H86" s="91">
        <v>1.4073709957301617E-2</v>
      </c>
      <c r="I86" s="35"/>
      <c r="J86" s="66">
        <v>2.7891569303853548E-3</v>
      </c>
      <c r="K86" s="75">
        <v>1.2420568270219143E-3</v>
      </c>
      <c r="L86" s="75">
        <v>3.4427749097691671E-4</v>
      </c>
      <c r="M86" s="75">
        <v>5.2340363697937929E-3</v>
      </c>
      <c r="N86" s="37"/>
      <c r="O86" s="75">
        <v>0.67498791524363577</v>
      </c>
      <c r="P86" s="75">
        <v>0.29440490975842715</v>
      </c>
      <c r="Q86" s="68">
        <v>9.5477787309227166E-2</v>
      </c>
      <c r="R86" s="73">
        <v>1.2544980431780441</v>
      </c>
      <c r="S86" s="37"/>
      <c r="T86" s="73">
        <v>41.321583207583998</v>
      </c>
      <c r="U86" s="37"/>
      <c r="V86" s="39">
        <v>763.39300000000003</v>
      </c>
      <c r="W86" s="89">
        <v>773.302978515625</v>
      </c>
      <c r="X86" s="89">
        <v>777.8590087890625</v>
      </c>
      <c r="Y86" s="39"/>
      <c r="Z86" s="78">
        <v>30.718501652996476</v>
      </c>
      <c r="AA86" s="87">
        <f t="shared" si="2"/>
        <v>238.94663247285018</v>
      </c>
      <c r="AB86" s="39"/>
      <c r="AC86" s="34">
        <v>10</v>
      </c>
      <c r="AD86" s="39"/>
      <c r="AE86" s="39"/>
      <c r="AF86" s="37"/>
      <c r="AG86" s="39"/>
      <c r="AH86" s="34"/>
      <c r="AJ86" s="34"/>
      <c r="AK86" s="34"/>
      <c r="AL86" s="34"/>
      <c r="AM86" s="34"/>
      <c r="AN86" s="34"/>
      <c r="AO86" s="34"/>
    </row>
    <row r="87" spans="1:41" s="40" customFormat="1" x14ac:dyDescent="0.2">
      <c r="A87" s="32">
        <v>328</v>
      </c>
      <c r="B87" s="32" t="s">
        <v>97</v>
      </c>
      <c r="C87" s="34" t="s">
        <v>98</v>
      </c>
      <c r="D87" s="34" t="s">
        <v>42</v>
      </c>
      <c r="E87" s="34" t="s">
        <v>41</v>
      </c>
      <c r="F87" s="34" t="s">
        <v>99</v>
      </c>
      <c r="G87" s="41" t="s">
        <v>102</v>
      </c>
      <c r="H87" s="91">
        <v>1.4073709957301617E-2</v>
      </c>
      <c r="I87" s="35"/>
      <c r="J87" s="66">
        <v>0.11285336350986173</v>
      </c>
      <c r="K87" s="75">
        <v>1.3828621529268633E-2</v>
      </c>
      <c r="L87" s="75">
        <v>8.5631678793641391E-2</v>
      </c>
      <c r="M87" s="75">
        <v>0.14007504822608208</v>
      </c>
      <c r="N87" s="37"/>
      <c r="O87" s="75">
        <v>26.015088488747402</v>
      </c>
      <c r="P87" s="75">
        <v>2.9278462370881879</v>
      </c>
      <c r="Q87" s="68">
        <v>20.251614016986224</v>
      </c>
      <c r="R87" s="68">
        <v>31.778562960508577</v>
      </c>
      <c r="S87" s="37"/>
      <c r="T87" s="73">
        <v>43.37996526849232</v>
      </c>
      <c r="U87" s="37"/>
      <c r="V87" s="39">
        <v>763.39300000000003</v>
      </c>
      <c r="W87" s="89">
        <v>773.302978515625</v>
      </c>
      <c r="X87" s="89">
        <v>777.8590087890625</v>
      </c>
      <c r="Y87" s="39"/>
      <c r="Z87" s="78">
        <v>8.1328427381275432</v>
      </c>
      <c r="AA87" s="87">
        <f t="shared" si="2"/>
        <v>63.262049909172163</v>
      </c>
      <c r="AB87" s="39"/>
      <c r="AC87" s="34">
        <v>10</v>
      </c>
      <c r="AD87" s="39"/>
      <c r="AE87" s="39"/>
      <c r="AF87" s="37"/>
      <c r="AG87" s="39"/>
      <c r="AH87" s="34"/>
      <c r="AJ87" s="34"/>
      <c r="AK87" s="34"/>
      <c r="AL87" s="34"/>
      <c r="AM87" s="34"/>
      <c r="AN87" s="34"/>
      <c r="AO87" s="34"/>
    </row>
    <row r="88" spans="1:41" s="40" customFormat="1" x14ac:dyDescent="0.2">
      <c r="A88" s="32">
        <v>328</v>
      </c>
      <c r="B88" s="32" t="s">
        <v>97</v>
      </c>
      <c r="C88" s="34" t="s">
        <v>98</v>
      </c>
      <c r="D88" s="34" t="s">
        <v>42</v>
      </c>
      <c r="E88" s="34" t="s">
        <v>41</v>
      </c>
      <c r="F88" s="34" t="s">
        <v>99</v>
      </c>
      <c r="G88" s="41" t="s">
        <v>103</v>
      </c>
      <c r="H88" s="91">
        <v>1.4073709957301617E-2</v>
      </c>
      <c r="I88" s="35"/>
      <c r="J88" s="66">
        <v>9.1253001856361881E-3</v>
      </c>
      <c r="K88" s="75">
        <v>1.9914902121830886E-3</v>
      </c>
      <c r="L88" s="75">
        <v>5.2052271522437512E-3</v>
      </c>
      <c r="M88" s="75">
        <v>1.3045373219028624E-2</v>
      </c>
      <c r="N88" s="37"/>
      <c r="O88" s="75">
        <v>2.4289392130630767</v>
      </c>
      <c r="P88" s="75">
        <v>0.53418506968415636</v>
      </c>
      <c r="Q88" s="68">
        <v>1.3774429648268316</v>
      </c>
      <c r="R88" s="68">
        <v>3.4804354612993214</v>
      </c>
      <c r="S88" s="37"/>
      <c r="T88" s="73">
        <v>37.569075984114455</v>
      </c>
      <c r="U88" s="37"/>
      <c r="V88" s="39">
        <v>763.39300000000003</v>
      </c>
      <c r="W88" s="89">
        <v>773.302978515625</v>
      </c>
      <c r="X88" s="89">
        <v>777.8590087890625</v>
      </c>
      <c r="Y88" s="39"/>
      <c r="Z88" s="78">
        <v>17.234961563713743</v>
      </c>
      <c r="AA88" s="87">
        <f t="shared" si="2"/>
        <v>134.06370118467964</v>
      </c>
      <c r="AB88" s="39"/>
      <c r="AC88" s="34">
        <v>10</v>
      </c>
      <c r="AD88" s="39"/>
      <c r="AE88" s="39"/>
      <c r="AF88" s="37"/>
      <c r="AG88" s="39"/>
      <c r="AH88" s="34"/>
      <c r="AJ88" s="34"/>
      <c r="AK88" s="34"/>
      <c r="AL88" s="34"/>
      <c r="AM88" s="34"/>
      <c r="AN88" s="34"/>
      <c r="AO88" s="34"/>
    </row>
    <row r="89" spans="1:41" s="40" customFormat="1" x14ac:dyDescent="0.2">
      <c r="A89" s="32">
        <v>328</v>
      </c>
      <c r="B89" s="32" t="s">
        <v>97</v>
      </c>
      <c r="C89" s="34" t="s">
        <v>98</v>
      </c>
      <c r="D89" s="34" t="s">
        <v>42</v>
      </c>
      <c r="E89" s="34" t="s">
        <v>41</v>
      </c>
      <c r="F89" s="34" t="s">
        <v>99</v>
      </c>
      <c r="G89" s="41" t="s">
        <v>104</v>
      </c>
      <c r="H89" s="91">
        <v>1.4073709957301617E-2</v>
      </c>
      <c r="I89" s="35"/>
      <c r="J89" s="62">
        <v>0</v>
      </c>
      <c r="K89" s="62"/>
      <c r="L89" s="62"/>
      <c r="M89" s="62"/>
      <c r="N89" s="37"/>
      <c r="O89" s="59">
        <v>0</v>
      </c>
      <c r="P89" s="70"/>
      <c r="Q89" s="70"/>
      <c r="R89" s="70"/>
      <c r="S89" s="37"/>
      <c r="T89" s="70"/>
      <c r="U89" s="37"/>
      <c r="V89" s="39">
        <v>763.39300000000003</v>
      </c>
      <c r="W89" s="89">
        <v>773.302978515625</v>
      </c>
      <c r="X89" s="89">
        <v>777.8590087890625</v>
      </c>
      <c r="Y89" s="39"/>
      <c r="Z89" s="78">
        <v>0.41032675440632022</v>
      </c>
      <c r="AA89" s="87">
        <f t="shared" si="2"/>
        <v>3.1917636246213332</v>
      </c>
      <c r="AB89" s="39"/>
      <c r="AC89" s="34">
        <v>10</v>
      </c>
      <c r="AD89" s="39"/>
      <c r="AE89" s="39"/>
      <c r="AF89" s="37"/>
      <c r="AG89" s="39"/>
      <c r="AH89" s="34"/>
      <c r="AJ89" s="34"/>
      <c r="AK89" s="34"/>
      <c r="AL89" s="34"/>
      <c r="AM89" s="34"/>
      <c r="AN89" s="34"/>
      <c r="AO89" s="34"/>
    </row>
    <row r="90" spans="1:41" s="40" customFormat="1" x14ac:dyDescent="0.2">
      <c r="A90" s="32">
        <v>398</v>
      </c>
      <c r="B90" s="32" t="s">
        <v>105</v>
      </c>
      <c r="C90" s="33" t="s">
        <v>106</v>
      </c>
      <c r="D90" s="33" t="s">
        <v>107</v>
      </c>
      <c r="E90" s="33" t="s">
        <v>41</v>
      </c>
      <c r="F90" s="33" t="s">
        <v>108</v>
      </c>
      <c r="G90" s="41" t="s">
        <v>109</v>
      </c>
      <c r="H90" s="91">
        <v>1.6108643030747771E-3</v>
      </c>
      <c r="I90" s="35"/>
      <c r="J90" s="66">
        <v>2.0900236150565772E-3</v>
      </c>
      <c r="K90" s="97">
        <v>7.8217817643263111E-4</v>
      </c>
      <c r="L90" s="97">
        <v>5.5440840173639583E-4</v>
      </c>
      <c r="M90" s="97">
        <v>3.6250845068071308E-3</v>
      </c>
      <c r="N90" s="37"/>
      <c r="O90" s="75">
        <v>0.59355737312003609</v>
      </c>
      <c r="P90" s="95">
        <v>0.22038308063144271</v>
      </c>
      <c r="Q90" s="105">
        <v>0.16088856802363047</v>
      </c>
      <c r="R90" s="105">
        <v>1.0260687533661379</v>
      </c>
      <c r="S90" s="37"/>
      <c r="T90" s="68">
        <v>35.211821294887834</v>
      </c>
      <c r="U90" s="37"/>
      <c r="V90" s="89">
        <v>17749.6484375</v>
      </c>
      <c r="W90" s="89">
        <v>17987.736328125</v>
      </c>
      <c r="X90" s="89">
        <v>18204.498046875</v>
      </c>
      <c r="Y90" s="39"/>
      <c r="Z90" s="63">
        <v>62.179611102063703</v>
      </c>
      <c r="AA90" s="87">
        <f t="shared" si="2"/>
        <v>11319.486088629657</v>
      </c>
      <c r="AB90" s="39"/>
      <c r="AC90" s="34">
        <v>10</v>
      </c>
      <c r="AE90" s="39"/>
      <c r="AF90" s="37"/>
      <c r="AG90" s="39"/>
      <c r="AH90" s="34"/>
      <c r="AJ90" s="34"/>
      <c r="AK90" s="34"/>
      <c r="AL90" s="34"/>
      <c r="AM90" s="34"/>
      <c r="AN90" s="34"/>
      <c r="AO90" s="34"/>
    </row>
    <row r="91" spans="1:41" s="40" customFormat="1" x14ac:dyDescent="0.2">
      <c r="A91" s="32">
        <v>398</v>
      </c>
      <c r="B91" s="32" t="s">
        <v>105</v>
      </c>
      <c r="C91" s="33" t="s">
        <v>106</v>
      </c>
      <c r="D91" s="33" t="s">
        <v>107</v>
      </c>
      <c r="E91" s="33" t="s">
        <v>41</v>
      </c>
      <c r="F91" s="33" t="s">
        <v>108</v>
      </c>
      <c r="G91" s="41" t="s">
        <v>110</v>
      </c>
      <c r="H91" s="91">
        <v>1.6108643030747771E-3</v>
      </c>
      <c r="I91" s="35"/>
      <c r="J91" s="66">
        <v>1.0840655156704702E-4</v>
      </c>
      <c r="K91" s="97">
        <v>8.4878840054528214E-5</v>
      </c>
      <c r="L91" s="97">
        <v>-5.8214483128689678E-5</v>
      </c>
      <c r="M91" s="97">
        <v>2.7502758626278372E-4</v>
      </c>
      <c r="N91" s="37"/>
      <c r="O91" s="75">
        <v>3.2521965470114107E-2</v>
      </c>
      <c r="P91" s="95">
        <v>2.546365201635847E-2</v>
      </c>
      <c r="Q91" s="105">
        <v>-1.7464344938606914E-2</v>
      </c>
      <c r="R91" s="105">
        <v>8.2508275878835136E-2</v>
      </c>
      <c r="S91" s="37"/>
      <c r="T91" s="68">
        <v>33.333333333333329</v>
      </c>
      <c r="U91" s="37"/>
      <c r="V91" s="29">
        <v>17749.648000000001</v>
      </c>
      <c r="W91" s="89">
        <v>17987.736328125</v>
      </c>
      <c r="X91" s="89">
        <v>18204.498046875</v>
      </c>
      <c r="Y91" s="39"/>
      <c r="Z91" s="63">
        <v>21.053054663430988</v>
      </c>
      <c r="AA91" s="87">
        <f t="shared" si="2"/>
        <v>3832.6029250118199</v>
      </c>
      <c r="AB91" s="39"/>
      <c r="AC91" s="34">
        <v>10</v>
      </c>
      <c r="AE91" s="39"/>
      <c r="AF91" s="37"/>
      <c r="AG91" s="39"/>
      <c r="AH91" s="34"/>
      <c r="AJ91" s="34"/>
      <c r="AK91" s="34"/>
      <c r="AL91" s="34"/>
      <c r="AM91" s="34"/>
      <c r="AN91" s="34"/>
      <c r="AO91" s="34"/>
    </row>
    <row r="92" spans="1:41" s="40" customFormat="1" x14ac:dyDescent="0.2">
      <c r="A92" s="32">
        <v>398</v>
      </c>
      <c r="B92" s="32" t="s">
        <v>105</v>
      </c>
      <c r="C92" s="33" t="s">
        <v>106</v>
      </c>
      <c r="D92" s="33" t="s">
        <v>107</v>
      </c>
      <c r="E92" s="33" t="s">
        <v>41</v>
      </c>
      <c r="F92" s="33" t="s">
        <v>108</v>
      </c>
      <c r="G92" s="41" t="s">
        <v>111</v>
      </c>
      <c r="H92" s="91">
        <v>1.6108643030747771E-3</v>
      </c>
      <c r="I92" s="35"/>
      <c r="J92" s="66">
        <v>1.7207048087385212E-3</v>
      </c>
      <c r="K92" s="97">
        <v>9.3291442893301093E-4</v>
      </c>
      <c r="L92" s="97">
        <v>-1.1119483856787552E-4</v>
      </c>
      <c r="M92" s="97">
        <v>3.5513455119600044E-3</v>
      </c>
      <c r="N92" s="37"/>
      <c r="O92" s="75">
        <v>0.46003814002590887</v>
      </c>
      <c r="P92" s="95">
        <v>0.23521809425472257</v>
      </c>
      <c r="Q92" s="105">
        <v>-1.8529718720674757E-3</v>
      </c>
      <c r="R92" s="105">
        <v>0.92159266758223701</v>
      </c>
      <c r="S92" s="37"/>
      <c r="T92" s="68">
        <v>37.403525034720225</v>
      </c>
      <c r="U92" s="37"/>
      <c r="V92" s="29">
        <v>17749.648000000001</v>
      </c>
      <c r="W92" s="89">
        <v>17987.736328125</v>
      </c>
      <c r="X92" s="89">
        <v>18204.498046875</v>
      </c>
      <c r="Y92" s="39"/>
      <c r="Z92" s="63">
        <v>16.764807963377965</v>
      </c>
      <c r="AA92" s="87">
        <f t="shared" si="2"/>
        <v>3051.9491382554861</v>
      </c>
      <c r="AB92" s="39"/>
      <c r="AC92" s="34">
        <v>10</v>
      </c>
      <c r="AE92" s="39"/>
      <c r="AF92" s="37"/>
      <c r="AG92" s="39"/>
      <c r="AH92" s="34"/>
      <c r="AJ92" s="34"/>
      <c r="AK92" s="34"/>
      <c r="AL92" s="34"/>
      <c r="AM92" s="34"/>
      <c r="AN92" s="34"/>
      <c r="AO92" s="34"/>
    </row>
    <row r="93" spans="1:41" s="40" customFormat="1" x14ac:dyDescent="0.2">
      <c r="A93" s="92">
        <v>404</v>
      </c>
      <c r="B93" s="92" t="s">
        <v>282</v>
      </c>
      <c r="C93" s="90" t="s">
        <v>283</v>
      </c>
      <c r="D93" s="90" t="s">
        <v>46</v>
      </c>
      <c r="E93" s="90" t="s">
        <v>162</v>
      </c>
      <c r="F93" s="90" t="s">
        <v>99</v>
      </c>
      <c r="G93" s="96" t="s">
        <v>285</v>
      </c>
      <c r="H93" s="91">
        <v>0.17788113653659821</v>
      </c>
      <c r="I93" s="1"/>
      <c r="J93" s="97">
        <v>0.10025852983066615</v>
      </c>
      <c r="K93" s="95">
        <v>1.8473531656473158E-2</v>
      </c>
      <c r="L93" s="95">
        <v>6.3948634826296091E-2</v>
      </c>
      <c r="M93" s="95">
        <v>0.1365684248350362</v>
      </c>
      <c r="N93" s="1"/>
      <c r="O93" s="95">
        <v>25.569540280649871</v>
      </c>
      <c r="P93" s="95">
        <v>4.6890606694162988</v>
      </c>
      <c r="Q93" s="105">
        <v>16.353148756727709</v>
      </c>
      <c r="R93" s="105">
        <v>34.785931804572037</v>
      </c>
      <c r="S93" s="5"/>
      <c r="T93" s="105">
        <v>39.210141727318529</v>
      </c>
      <c r="U93" s="1"/>
      <c r="V93" s="89">
        <v>46024.25</v>
      </c>
      <c r="W93" s="89">
        <v>48461.56640625</v>
      </c>
      <c r="X93" s="89">
        <v>49699.86328125</v>
      </c>
      <c r="Y93" s="1"/>
      <c r="Z93" s="70">
        <v>0.87240382874592348</v>
      </c>
      <c r="AA93" s="87">
        <f t="shared" si="2"/>
        <v>433.5835101471144</v>
      </c>
      <c r="AB93" s="1"/>
      <c r="AC93" s="5">
        <v>10</v>
      </c>
      <c r="AD93" s="1"/>
      <c r="AE93" s="39"/>
      <c r="AF93" s="37"/>
      <c r="AG93" s="39"/>
      <c r="AH93" s="34"/>
      <c r="AJ93" s="34"/>
      <c r="AK93" s="34"/>
      <c r="AL93" s="34"/>
      <c r="AM93" s="34"/>
      <c r="AN93" s="34"/>
      <c r="AO93" s="34"/>
    </row>
    <row r="94" spans="1:41" s="40" customFormat="1" x14ac:dyDescent="0.2">
      <c r="A94" s="92">
        <v>404</v>
      </c>
      <c r="B94" s="92" t="s">
        <v>282</v>
      </c>
      <c r="C94" s="90" t="s">
        <v>283</v>
      </c>
      <c r="D94" s="90" t="s">
        <v>46</v>
      </c>
      <c r="E94" s="90" t="s">
        <v>162</v>
      </c>
      <c r="F94" s="90" t="s">
        <v>99</v>
      </c>
      <c r="G94" s="96" t="s">
        <v>286</v>
      </c>
      <c r="H94" s="91">
        <v>0.17788113653659821</v>
      </c>
      <c r="I94" s="1"/>
      <c r="J94" s="97">
        <v>0.21248942503981519</v>
      </c>
      <c r="K94" s="95">
        <v>7.9547409266166689E-3</v>
      </c>
      <c r="L94" s="95">
        <v>0.19687647168962269</v>
      </c>
      <c r="M94" s="95">
        <v>0.22810237839000769</v>
      </c>
      <c r="N94"/>
      <c r="O94" s="95">
        <v>47.543519158823223</v>
      </c>
      <c r="P94" s="95">
        <v>1.6360437363229527</v>
      </c>
      <c r="Q94" s="105">
        <v>44.33241841151716</v>
      </c>
      <c r="R94" s="105">
        <v>50.754619906129285</v>
      </c>
      <c r="S94" s="106"/>
      <c r="T94" s="105">
        <v>44.693667780455193</v>
      </c>
      <c r="U94"/>
      <c r="V94" s="89">
        <v>46024.25</v>
      </c>
      <c r="W94" s="89">
        <v>48461.56640625</v>
      </c>
      <c r="X94" s="89">
        <v>49699.86328125</v>
      </c>
      <c r="Y94"/>
      <c r="Z94" s="70">
        <v>13.241020190184742</v>
      </c>
      <c r="AA94" s="87">
        <f t="shared" si="2"/>
        <v>6580.7689315645248</v>
      </c>
      <c r="AB94"/>
      <c r="AC94" s="5">
        <v>10</v>
      </c>
      <c r="AD94"/>
      <c r="AE94" s="39"/>
      <c r="AF94" s="37"/>
      <c r="AG94" s="39"/>
      <c r="AH94" s="34"/>
      <c r="AJ94" s="34"/>
      <c r="AK94" s="34"/>
      <c r="AL94" s="34"/>
      <c r="AM94" s="34"/>
      <c r="AN94" s="34"/>
      <c r="AO94" s="34"/>
    </row>
    <row r="95" spans="1:41" s="40" customFormat="1" x14ac:dyDescent="0.2">
      <c r="A95" s="92">
        <v>404</v>
      </c>
      <c r="B95" s="92" t="s">
        <v>282</v>
      </c>
      <c r="C95" s="90" t="s">
        <v>283</v>
      </c>
      <c r="D95" s="90" t="s">
        <v>46</v>
      </c>
      <c r="E95" s="90" t="s">
        <v>162</v>
      </c>
      <c r="F95" s="90" t="s">
        <v>99</v>
      </c>
      <c r="G95" s="96" t="s">
        <v>287</v>
      </c>
      <c r="H95" s="91">
        <v>0.17788113653659821</v>
      </c>
      <c r="I95" s="1"/>
      <c r="J95" s="97">
        <v>0.14630260486997651</v>
      </c>
      <c r="K95" s="95">
        <v>1.0295907993015031E-2</v>
      </c>
      <c r="L95" s="95">
        <v>0.12609836965292393</v>
      </c>
      <c r="M95" s="95">
        <v>0.1665068400870291</v>
      </c>
      <c r="N95"/>
      <c r="O95" s="95">
        <v>33.441164441166542</v>
      </c>
      <c r="P95" s="95">
        <v>2.0564365967832186</v>
      </c>
      <c r="Q95" s="105">
        <v>29.405704068118254</v>
      </c>
      <c r="R95" s="105">
        <v>37.47662481421483</v>
      </c>
      <c r="S95" s="106"/>
      <c r="T95" s="105">
        <v>43.749255540239481</v>
      </c>
      <c r="U95"/>
      <c r="V95" s="89">
        <v>46024.25</v>
      </c>
      <c r="W95" s="89">
        <v>48461.56640625</v>
      </c>
      <c r="X95" s="89">
        <v>49699.86328125</v>
      </c>
      <c r="Y95"/>
      <c r="Z95" s="70">
        <v>11.05190948727048</v>
      </c>
      <c r="AA95" s="87">
        <f t="shared" si="2"/>
        <v>5492.7839051409264</v>
      </c>
      <c r="AB95"/>
      <c r="AC95" s="5">
        <v>10</v>
      </c>
      <c r="AD95"/>
      <c r="AE95" s="39"/>
      <c r="AF95" s="37"/>
      <c r="AG95" s="39"/>
      <c r="AH95" s="34"/>
      <c r="AJ95" s="34"/>
      <c r="AK95" s="34"/>
      <c r="AL95" s="34"/>
      <c r="AM95" s="34"/>
      <c r="AN95" s="34"/>
      <c r="AO95" s="34"/>
    </row>
    <row r="96" spans="1:41" s="40" customFormat="1" x14ac:dyDescent="0.2">
      <c r="A96" s="92">
        <v>404</v>
      </c>
      <c r="B96" s="92" t="s">
        <v>282</v>
      </c>
      <c r="C96" s="90" t="s">
        <v>283</v>
      </c>
      <c r="D96" s="90" t="s">
        <v>46</v>
      </c>
      <c r="E96" s="90" t="s">
        <v>162</v>
      </c>
      <c r="F96" s="90" t="s">
        <v>99</v>
      </c>
      <c r="G96" s="96" t="s">
        <v>288</v>
      </c>
      <c r="H96" s="91">
        <v>0.17788113653659821</v>
      </c>
      <c r="I96" s="1"/>
      <c r="J96" s="97">
        <v>6.5911602166401448E-2</v>
      </c>
      <c r="K96" s="95">
        <v>4.7614095285842366E-3</v>
      </c>
      <c r="L96" s="95">
        <v>5.6568783158656551E-2</v>
      </c>
      <c r="M96" s="95">
        <v>7.5254421174146352E-2</v>
      </c>
      <c r="N96"/>
      <c r="O96" s="95">
        <v>16.126968666118955</v>
      </c>
      <c r="P96" s="95">
        <v>1.1217109457735324</v>
      </c>
      <c r="Q96" s="105">
        <v>13.925951870051726</v>
      </c>
      <c r="R96" s="105">
        <v>18.327985462186188</v>
      </c>
      <c r="S96" s="106"/>
      <c r="T96" s="105">
        <v>40.870422415388397</v>
      </c>
      <c r="U96"/>
      <c r="V96" s="89">
        <v>46024.25</v>
      </c>
      <c r="W96" s="89">
        <v>48461.56640625</v>
      </c>
      <c r="X96" s="89">
        <v>49699.86328125</v>
      </c>
      <c r="Y96"/>
      <c r="Z96" s="70">
        <v>18.226374472963368</v>
      </c>
      <c r="AA96" s="87">
        <f t="shared" si="2"/>
        <v>9058.4831941914454</v>
      </c>
      <c r="AB96"/>
      <c r="AC96" s="5">
        <v>10</v>
      </c>
      <c r="AD96"/>
      <c r="AE96" s="39"/>
      <c r="AF96" s="37"/>
      <c r="AG96" s="39"/>
      <c r="AH96" s="34"/>
      <c r="AJ96" s="34"/>
      <c r="AK96" s="34"/>
      <c r="AL96" s="34"/>
      <c r="AM96" s="34"/>
      <c r="AN96" s="34"/>
      <c r="AO96" s="34"/>
    </row>
    <row r="97" spans="1:41" s="1" customFormat="1" x14ac:dyDescent="0.2">
      <c r="A97" s="92">
        <v>404</v>
      </c>
      <c r="B97" s="92" t="s">
        <v>282</v>
      </c>
      <c r="C97" s="90" t="s">
        <v>283</v>
      </c>
      <c r="D97" s="90" t="s">
        <v>46</v>
      </c>
      <c r="E97" s="90" t="s">
        <v>162</v>
      </c>
      <c r="F97" s="90" t="s">
        <v>99</v>
      </c>
      <c r="G97" s="96" t="s">
        <v>289</v>
      </c>
      <c r="H97" s="91">
        <v>0.17788113653659821</v>
      </c>
      <c r="J97" s="97">
        <v>0.12628928604219786</v>
      </c>
      <c r="K97" s="95">
        <v>9.3842652947987576E-3</v>
      </c>
      <c r="L97" s="95">
        <v>0.10787244400794396</v>
      </c>
      <c r="M97" s="95">
        <v>0.14470612807645175</v>
      </c>
      <c r="N97"/>
      <c r="O97" s="95">
        <v>29.82977499222363</v>
      </c>
      <c r="P97" s="95">
        <v>2.119551451135131</v>
      </c>
      <c r="Q97" s="105">
        <v>25.670105264997911</v>
      </c>
      <c r="R97" s="105">
        <v>33.989444719449345</v>
      </c>
      <c r="S97" s="106"/>
      <c r="T97" s="105">
        <v>42.336653922170179</v>
      </c>
      <c r="U97"/>
      <c r="V97" s="89">
        <v>46024.25</v>
      </c>
      <c r="W97" s="89">
        <v>48461.56640625</v>
      </c>
      <c r="X97" s="89">
        <v>49699.86328125</v>
      </c>
      <c r="Y97"/>
      <c r="Z97" s="70">
        <v>5.5865377134009035</v>
      </c>
      <c r="AA97" s="87">
        <f t="shared" si="2"/>
        <v>2776.5016057157191</v>
      </c>
      <c r="AB97"/>
      <c r="AC97" s="5">
        <v>10</v>
      </c>
      <c r="AD97"/>
    </row>
    <row r="98" spans="1:41" s="24" customFormat="1" ht="15" customHeight="1" x14ac:dyDescent="0.2">
      <c r="A98" s="92">
        <v>404</v>
      </c>
      <c r="B98" s="92" t="s">
        <v>282</v>
      </c>
      <c r="C98" s="90" t="s">
        <v>283</v>
      </c>
      <c r="D98" s="90" t="s">
        <v>46</v>
      </c>
      <c r="E98" s="90" t="s">
        <v>162</v>
      </c>
      <c r="F98" s="90" t="s">
        <v>99</v>
      </c>
      <c r="G98" s="96" t="s">
        <v>290</v>
      </c>
      <c r="H98" s="91">
        <v>0.17788113653659821</v>
      </c>
      <c r="I98" s="1"/>
      <c r="J98" s="97">
        <v>0.15848966154070832</v>
      </c>
      <c r="K98" s="95">
        <v>7.5540655650143118E-3</v>
      </c>
      <c r="L98" s="95">
        <v>0.14366901670175164</v>
      </c>
      <c r="M98" s="95">
        <v>0.17331030637966499</v>
      </c>
      <c r="N98"/>
      <c r="O98" s="95">
        <v>36.913395962073324</v>
      </c>
      <c r="P98" s="95">
        <v>1.658192911473821</v>
      </c>
      <c r="Q98" s="105">
        <v>33.660116254091008</v>
      </c>
      <c r="R98" s="105">
        <v>40.166675670055646</v>
      </c>
      <c r="S98" s="106"/>
      <c r="T98" s="105">
        <v>42.935540719024758</v>
      </c>
      <c r="U98"/>
      <c r="V98" s="89">
        <v>46024.25</v>
      </c>
      <c r="W98" s="89">
        <v>48461.56640625</v>
      </c>
      <c r="X98" s="89">
        <v>49699.86328125</v>
      </c>
      <c r="Y98"/>
      <c r="Z98" s="70">
        <v>15.785921555038957</v>
      </c>
      <c r="AA98" s="87">
        <f t="shared" si="2"/>
        <v>7845.5814305397353</v>
      </c>
      <c r="AB98"/>
      <c r="AC98" s="5">
        <v>10</v>
      </c>
      <c r="AD98"/>
    </row>
    <row r="99" spans="1:41" s="1" customFormat="1" x14ac:dyDescent="0.2">
      <c r="A99" s="92">
        <v>404</v>
      </c>
      <c r="B99" s="92" t="s">
        <v>282</v>
      </c>
      <c r="C99" s="90" t="s">
        <v>283</v>
      </c>
      <c r="D99" s="90" t="s">
        <v>46</v>
      </c>
      <c r="E99" s="90" t="s">
        <v>162</v>
      </c>
      <c r="F99" s="90" t="s">
        <v>99</v>
      </c>
      <c r="G99" s="96" t="s">
        <v>291</v>
      </c>
      <c r="H99" s="91">
        <v>0.17788113653659821</v>
      </c>
      <c r="J99" s="97">
        <v>0.14676679888647845</v>
      </c>
      <c r="K99" s="95">
        <v>8.2055416211891281E-3</v>
      </c>
      <c r="L99" s="95">
        <v>0.13066336496476083</v>
      </c>
      <c r="M99" s="95">
        <v>0.16287023280819607</v>
      </c>
      <c r="N99"/>
      <c r="O99" s="95">
        <v>34.562961306865589</v>
      </c>
      <c r="P99" s="95">
        <v>1.875334881852839</v>
      </c>
      <c r="Q99" s="105">
        <v>30.882603233606211</v>
      </c>
      <c r="R99" s="105">
        <v>38.243319380124973</v>
      </c>
      <c r="S99" s="106"/>
      <c r="T99" s="105">
        <v>42.463606513173588</v>
      </c>
      <c r="U99"/>
      <c r="V99" s="89">
        <v>46024.25</v>
      </c>
      <c r="W99" s="89">
        <v>48461.56640625</v>
      </c>
      <c r="X99" s="89">
        <v>49699.86328125</v>
      </c>
      <c r="Y99"/>
      <c r="Z99" s="70">
        <v>11.372317456505234</v>
      </c>
      <c r="AA99" s="87">
        <f t="shared" si="2"/>
        <v>5652.0262277928296</v>
      </c>
      <c r="AB99"/>
      <c r="AC99" s="5">
        <v>10</v>
      </c>
      <c r="AD99"/>
    </row>
    <row r="100" spans="1:41" s="1" customFormat="1" x14ac:dyDescent="0.2">
      <c r="A100" s="92">
        <v>404</v>
      </c>
      <c r="B100" s="92" t="s">
        <v>282</v>
      </c>
      <c r="C100" s="90" t="s">
        <v>283</v>
      </c>
      <c r="D100" s="90" t="s">
        <v>46</v>
      </c>
      <c r="E100" s="90" t="s">
        <v>162</v>
      </c>
      <c r="F100" s="90" t="s">
        <v>99</v>
      </c>
      <c r="G100" s="96" t="s">
        <v>292</v>
      </c>
      <c r="H100" s="91">
        <v>0.17788113653659821</v>
      </c>
      <c r="J100" s="97">
        <v>0.30688724976764781</v>
      </c>
      <c r="K100" s="95">
        <v>2.7099973503596247E-2</v>
      </c>
      <c r="L100" s="95">
        <v>0.25364129348949005</v>
      </c>
      <c r="M100" s="95">
        <v>0.36013320604580557</v>
      </c>
      <c r="N100"/>
      <c r="O100" s="95">
        <v>61.124238375608464</v>
      </c>
      <c r="P100" s="95">
        <v>4.3597015514185822</v>
      </c>
      <c r="Q100" s="105">
        <v>52.558308295940861</v>
      </c>
      <c r="R100" s="105">
        <v>69.690168455276066</v>
      </c>
      <c r="S100" s="106"/>
      <c r="T100" s="105">
        <v>50.207128615955185</v>
      </c>
      <c r="U100"/>
      <c r="V100" s="89">
        <v>46024.25</v>
      </c>
      <c r="W100" s="89">
        <v>48461.56640625</v>
      </c>
      <c r="X100" s="89">
        <v>49699.86328125</v>
      </c>
      <c r="Y100"/>
      <c r="Z100" s="70">
        <v>2.3899431290535853</v>
      </c>
      <c r="AA100" s="87">
        <f t="shared" si="2"/>
        <v>1187.7984676392603</v>
      </c>
      <c r="AB100"/>
      <c r="AC100" s="5">
        <v>10</v>
      </c>
      <c r="AD100"/>
    </row>
    <row r="101" spans="1:41" s="40" customFormat="1" x14ac:dyDescent="0.2">
      <c r="A101" s="92">
        <v>404</v>
      </c>
      <c r="B101" s="92" t="s">
        <v>282</v>
      </c>
      <c r="C101" s="90" t="s">
        <v>283</v>
      </c>
      <c r="D101" s="90" t="s">
        <v>46</v>
      </c>
      <c r="E101" s="90" t="s">
        <v>162</v>
      </c>
      <c r="F101" s="90" t="s">
        <v>99</v>
      </c>
      <c r="G101" s="103" t="s">
        <v>297</v>
      </c>
      <c r="H101" s="91">
        <v>0.17788113653659821</v>
      </c>
      <c r="I101" s="1"/>
      <c r="J101" s="104">
        <v>0.17799045829022578</v>
      </c>
      <c r="K101" s="105">
        <v>1.7605743004096359E-2</v>
      </c>
      <c r="L101" s="105">
        <v>0.14342745784660685</v>
      </c>
      <c r="M101" s="105">
        <v>0.21255345873384471</v>
      </c>
      <c r="N101" s="106"/>
      <c r="O101" s="105">
        <v>40.043727667251773</v>
      </c>
      <c r="P101" s="105">
        <v>3.4226345225964989</v>
      </c>
      <c r="Q101" s="105">
        <v>33.32452709188702</v>
      </c>
      <c r="R101" s="105">
        <v>46.762928242616525</v>
      </c>
      <c r="S101" s="106"/>
      <c r="T101" s="105">
        <v>44.449023270075948</v>
      </c>
      <c r="U101"/>
      <c r="V101" s="89">
        <v>46024.25</v>
      </c>
      <c r="W101" s="89">
        <v>48461.56640625</v>
      </c>
      <c r="X101" s="89">
        <v>49699.86328125</v>
      </c>
      <c r="Y101"/>
      <c r="Z101" s="70">
        <v>5.5060480463329853</v>
      </c>
      <c r="AA101" s="87">
        <f t="shared" si="2"/>
        <v>2736.4983512274307</v>
      </c>
      <c r="AB101"/>
      <c r="AC101" s="5">
        <v>10</v>
      </c>
      <c r="AD101"/>
      <c r="AE101" s="39"/>
      <c r="AF101" s="37"/>
      <c r="AG101" s="39"/>
      <c r="AH101" s="34"/>
      <c r="AJ101" s="34"/>
      <c r="AK101" s="34"/>
      <c r="AL101" s="34"/>
      <c r="AM101" s="34"/>
      <c r="AN101" s="34"/>
      <c r="AO101" s="34"/>
    </row>
    <row r="102" spans="1:41" s="40" customFormat="1" x14ac:dyDescent="0.2">
      <c r="A102" s="92">
        <v>404</v>
      </c>
      <c r="B102" s="92" t="s">
        <v>282</v>
      </c>
      <c r="C102" s="90" t="s">
        <v>283</v>
      </c>
      <c r="D102" s="90" t="s">
        <v>46</v>
      </c>
      <c r="E102" s="90" t="s">
        <v>162</v>
      </c>
      <c r="F102" s="90" t="s">
        <v>99</v>
      </c>
      <c r="G102" s="103" t="s">
        <v>293</v>
      </c>
      <c r="H102" s="91">
        <v>0.17788113653659821</v>
      </c>
      <c r="I102" s="1"/>
      <c r="J102" s="104">
        <v>0.27537796652058139</v>
      </c>
      <c r="K102" s="105">
        <v>1.4605372215488801E-2</v>
      </c>
      <c r="L102" s="105">
        <v>0.24666637268414465</v>
      </c>
      <c r="M102" s="105">
        <v>0.30408956035701812</v>
      </c>
      <c r="N102" s="106"/>
      <c r="O102" s="105">
        <v>56.666338472150088</v>
      </c>
      <c r="P102" s="105">
        <v>2.8627848653960037</v>
      </c>
      <c r="Q102" s="105">
        <v>51.038606766060369</v>
      </c>
      <c r="R102" s="105">
        <v>62.294070178239814</v>
      </c>
      <c r="S102" s="106"/>
      <c r="T102" s="105">
        <v>48.596393193098564</v>
      </c>
      <c r="U102"/>
      <c r="V102" s="89">
        <v>46024.25</v>
      </c>
      <c r="W102" s="89">
        <v>48461.56640625</v>
      </c>
      <c r="X102" s="89">
        <v>49699.86328125</v>
      </c>
      <c r="Y102"/>
      <c r="Z102" s="70">
        <v>5.8256323704748567</v>
      </c>
      <c r="AA102" s="87">
        <f t="shared" si="2"/>
        <v>2895.3313233942472</v>
      </c>
      <c r="AB102"/>
      <c r="AC102" s="5">
        <v>10</v>
      </c>
      <c r="AD102"/>
      <c r="AE102" s="39"/>
      <c r="AF102" s="37"/>
      <c r="AG102" s="39"/>
      <c r="AH102" s="34"/>
      <c r="AJ102" s="34"/>
      <c r="AK102" s="34"/>
      <c r="AL102" s="34"/>
      <c r="AM102" s="34"/>
      <c r="AN102" s="34"/>
      <c r="AO102" s="34"/>
    </row>
    <row r="103" spans="1:41" s="40" customFormat="1" x14ac:dyDescent="0.2">
      <c r="A103" s="92">
        <v>404</v>
      </c>
      <c r="B103" s="92" t="s">
        <v>282</v>
      </c>
      <c r="C103" s="90" t="s">
        <v>283</v>
      </c>
      <c r="D103" s="90" t="s">
        <v>46</v>
      </c>
      <c r="E103" s="90" t="s">
        <v>162</v>
      </c>
      <c r="F103" s="90" t="s">
        <v>99</v>
      </c>
      <c r="G103" s="103" t="s">
        <v>159</v>
      </c>
      <c r="H103" s="91">
        <v>0.17788113653659821</v>
      </c>
      <c r="I103" s="1"/>
      <c r="J103" s="104">
        <v>0.45799100743179533</v>
      </c>
      <c r="K103" s="105">
        <v>2.0674828081587847E-2</v>
      </c>
      <c r="L103" s="105">
        <v>0.41737545539856002</v>
      </c>
      <c r="M103" s="105">
        <v>0.49860655946503063</v>
      </c>
      <c r="N103" s="106"/>
      <c r="O103" s="105">
        <v>79.273280918222781</v>
      </c>
      <c r="P103" s="105">
        <v>3.2998866644249025</v>
      </c>
      <c r="Q103" s="105">
        <v>72.790677145469402</v>
      </c>
      <c r="R103" s="105">
        <v>85.755884690976174</v>
      </c>
      <c r="S103" s="106"/>
      <c r="T103" s="105">
        <v>57.773691479258005</v>
      </c>
      <c r="U103"/>
      <c r="V103" s="89">
        <v>46024.25</v>
      </c>
      <c r="W103" s="89">
        <v>48461.56640625</v>
      </c>
      <c r="X103" s="89">
        <v>49699.86328125</v>
      </c>
      <c r="Y103"/>
      <c r="Z103" s="70">
        <v>3.1433642701299891</v>
      </c>
      <c r="AA103" s="87">
        <f t="shared" si="2"/>
        <v>1562.2477446862665</v>
      </c>
      <c r="AB103"/>
      <c r="AC103" s="5">
        <v>10</v>
      </c>
      <c r="AD103"/>
      <c r="AE103" s="39"/>
      <c r="AF103" s="37"/>
      <c r="AG103" s="39"/>
      <c r="AH103" s="34"/>
      <c r="AJ103" s="34"/>
      <c r="AK103" s="34"/>
      <c r="AL103" s="34"/>
      <c r="AM103" s="34"/>
      <c r="AN103" s="34"/>
      <c r="AO103" s="34"/>
    </row>
    <row r="104" spans="1:41" s="40" customFormat="1" x14ac:dyDescent="0.2">
      <c r="A104" s="92">
        <v>404</v>
      </c>
      <c r="B104" s="92" t="s">
        <v>282</v>
      </c>
      <c r="C104" s="90" t="s">
        <v>283</v>
      </c>
      <c r="D104" s="90" t="s">
        <v>46</v>
      </c>
      <c r="E104" s="90" t="s">
        <v>162</v>
      </c>
      <c r="F104" s="90" t="s">
        <v>99</v>
      </c>
      <c r="G104" s="103" t="s">
        <v>294</v>
      </c>
      <c r="H104" s="91">
        <v>0.17788113653659821</v>
      </c>
      <c r="I104" s="1"/>
      <c r="J104" s="104">
        <v>7.2541865470372946E-2</v>
      </c>
      <c r="K104" s="105">
        <v>1.395594823653605E-2</v>
      </c>
      <c r="L104" s="105">
        <v>4.5085188205818152E-2</v>
      </c>
      <c r="M104" s="105">
        <v>9.9998542734927739E-2</v>
      </c>
      <c r="N104" s="106"/>
      <c r="O104" s="105">
        <v>18.702996597714939</v>
      </c>
      <c r="P104" s="105">
        <v>3.6093870235507461</v>
      </c>
      <c r="Q104" s="105">
        <v>11.601954594057975</v>
      </c>
      <c r="R104" s="105">
        <v>25.804038601371904</v>
      </c>
      <c r="S104" s="106"/>
      <c r="T104" s="105">
        <v>38.786226095574335</v>
      </c>
      <c r="U104"/>
      <c r="V104" s="89">
        <v>46024.25</v>
      </c>
      <c r="W104" s="89">
        <v>48461.56640625</v>
      </c>
      <c r="X104" s="89">
        <v>49699.86328125</v>
      </c>
      <c r="Y104"/>
      <c r="Z104" s="70">
        <v>0.92252127025706909</v>
      </c>
      <c r="AA104" s="87">
        <f t="shared" si="2"/>
        <v>458.49181005821413</v>
      </c>
      <c r="AB104"/>
      <c r="AC104" s="5">
        <v>10</v>
      </c>
      <c r="AD104"/>
      <c r="AE104" s="39"/>
      <c r="AF104" s="37"/>
      <c r="AG104" s="39"/>
      <c r="AH104" s="34"/>
      <c r="AJ104" s="34"/>
      <c r="AK104" s="34"/>
      <c r="AL104" s="34"/>
      <c r="AM104" s="34"/>
      <c r="AN104" s="34"/>
      <c r="AO104" s="34"/>
    </row>
    <row r="105" spans="1:41" s="40" customFormat="1" x14ac:dyDescent="0.2">
      <c r="A105" s="92">
        <v>404</v>
      </c>
      <c r="B105" s="92" t="s">
        <v>282</v>
      </c>
      <c r="C105" s="90" t="s">
        <v>283</v>
      </c>
      <c r="D105" s="90" t="s">
        <v>46</v>
      </c>
      <c r="E105" s="90" t="s">
        <v>162</v>
      </c>
      <c r="F105" s="90" t="s">
        <v>99</v>
      </c>
      <c r="G105" s="103" t="s">
        <v>295</v>
      </c>
      <c r="H105" s="91">
        <v>0.17788113653659821</v>
      </c>
      <c r="I105" s="1"/>
      <c r="J105" s="104">
        <v>0.47177085536489244</v>
      </c>
      <c r="K105" s="105">
        <v>2.6495018648011664E-2</v>
      </c>
      <c r="L105" s="105">
        <v>0.41968514785464922</v>
      </c>
      <c r="M105" s="105">
        <v>0.52385656287513571</v>
      </c>
      <c r="N105" s="106"/>
      <c r="O105" s="105">
        <v>80.231932900534403</v>
      </c>
      <c r="P105" s="105">
        <v>3.6631450007506228</v>
      </c>
      <c r="Q105" s="105">
        <v>73.030673614346838</v>
      </c>
      <c r="R105" s="105">
        <v>87.433192186721982</v>
      </c>
      <c r="S105" s="106"/>
      <c r="T105" s="105">
        <v>58.800883676797234</v>
      </c>
      <c r="U105"/>
      <c r="V105" s="89">
        <v>46024.25</v>
      </c>
      <c r="W105" s="89">
        <v>48461.56640625</v>
      </c>
      <c r="X105" s="89">
        <v>49699.86328125</v>
      </c>
      <c r="Y105"/>
      <c r="Z105" s="70">
        <v>1.3700524994864074</v>
      </c>
      <c r="AA105" s="87">
        <f t="shared" si="2"/>
        <v>680.9142191260928</v>
      </c>
      <c r="AB105"/>
      <c r="AC105" s="5">
        <v>10</v>
      </c>
      <c r="AD105"/>
      <c r="AE105" s="39"/>
      <c r="AF105" s="37"/>
      <c r="AG105" s="39"/>
      <c r="AH105" s="34"/>
      <c r="AJ105" s="34"/>
      <c r="AK105" s="34"/>
      <c r="AL105" s="34"/>
      <c r="AM105" s="34"/>
      <c r="AN105" s="34"/>
      <c r="AO105" s="34"/>
    </row>
    <row r="106" spans="1:41" s="1" customFormat="1" x14ac:dyDescent="0.2">
      <c r="A106" s="92">
        <v>404</v>
      </c>
      <c r="B106" s="92" t="s">
        <v>282</v>
      </c>
      <c r="C106" s="90" t="s">
        <v>283</v>
      </c>
      <c r="D106" s="90" t="s">
        <v>46</v>
      </c>
      <c r="E106" s="90" t="s">
        <v>162</v>
      </c>
      <c r="F106" s="90" t="s">
        <v>99</v>
      </c>
      <c r="G106" s="103" t="s">
        <v>296</v>
      </c>
      <c r="H106" s="91">
        <v>0.17788113653659821</v>
      </c>
      <c r="J106" s="104">
        <v>0.52790907391689212</v>
      </c>
      <c r="K106" s="105">
        <v>3.7286693084729462E-2</v>
      </c>
      <c r="L106" s="105">
        <v>0.45436493130381073</v>
      </c>
      <c r="M106" s="105">
        <v>0.60145321652997352</v>
      </c>
      <c r="N106" s="106"/>
      <c r="O106" s="105">
        <v>85.211574545343694</v>
      </c>
      <c r="P106" s="105">
        <v>5.3346748123131045</v>
      </c>
      <c r="Q106" s="105">
        <v>74.689480663227712</v>
      </c>
      <c r="R106" s="105">
        <v>95.733668427459676</v>
      </c>
      <c r="S106" s="106"/>
      <c r="T106" s="105">
        <v>61.952742539216374</v>
      </c>
      <c r="U106"/>
      <c r="V106" s="89">
        <v>46024.25</v>
      </c>
      <c r="W106" s="89">
        <v>48461.56640625</v>
      </c>
      <c r="X106" s="89">
        <v>49699.86328125</v>
      </c>
      <c r="Y106"/>
      <c r="Z106" s="70">
        <v>0.41398436267410071</v>
      </c>
      <c r="AA106" s="87">
        <f t="shared" ref="AA106:AA137" si="3">X106*(Z106/100)</f>
        <v>205.74966225478221</v>
      </c>
      <c r="AB106"/>
      <c r="AC106" s="5">
        <v>10</v>
      </c>
      <c r="AD106"/>
    </row>
    <row r="107" spans="1:41" s="28" customFormat="1" ht="16" customHeight="1" x14ac:dyDescent="0.3">
      <c r="A107" s="92">
        <v>404</v>
      </c>
      <c r="B107" s="92" t="s">
        <v>282</v>
      </c>
      <c r="C107" s="90" t="s">
        <v>283</v>
      </c>
      <c r="D107" s="90" t="s">
        <v>46</v>
      </c>
      <c r="E107" s="90" t="s">
        <v>162</v>
      </c>
      <c r="F107" s="90" t="s">
        <v>99</v>
      </c>
      <c r="G107" s="103" t="s">
        <v>64</v>
      </c>
      <c r="H107" s="91">
        <v>0.17788113653659821</v>
      </c>
      <c r="I107" s="1"/>
      <c r="J107" s="104">
        <v>0.27633361286548641</v>
      </c>
      <c r="K107" s="105">
        <v>1.5257977244318599E-2</v>
      </c>
      <c r="L107" s="105">
        <v>0.24638771099052598</v>
      </c>
      <c r="M107" s="105">
        <v>0.30627951474044685</v>
      </c>
      <c r="N107" s="106"/>
      <c r="O107" s="105">
        <v>54.500936228226962</v>
      </c>
      <c r="P107" s="105">
        <v>2.8365608047642437</v>
      </c>
      <c r="Q107" s="105">
        <v>48.933791241596566</v>
      </c>
      <c r="R107" s="105">
        <v>60.068081214857351</v>
      </c>
      <c r="S107" s="106"/>
      <c r="T107" s="105">
        <v>50.70254421104211</v>
      </c>
      <c r="U107"/>
      <c r="V107" s="89">
        <v>46024.25</v>
      </c>
      <c r="W107" s="89">
        <v>48461.56640625</v>
      </c>
      <c r="X107" s="89">
        <v>49699.86328125</v>
      </c>
      <c r="Y107"/>
      <c r="Z107" s="70">
        <v>4.2919693474818956</v>
      </c>
      <c r="AA107" s="87">
        <f t="shared" si="3"/>
        <v>2133.1028977716601</v>
      </c>
      <c r="AB107"/>
      <c r="AC107" s="5">
        <v>10</v>
      </c>
      <c r="AD107"/>
    </row>
    <row r="108" spans="1:41" s="28" customFormat="1" ht="16" customHeight="1" x14ac:dyDescent="0.3">
      <c r="A108" s="84">
        <v>418</v>
      </c>
      <c r="B108" s="85" t="s">
        <v>273</v>
      </c>
      <c r="C108" s="34" t="s">
        <v>281</v>
      </c>
      <c r="D108" s="34" t="s">
        <v>126</v>
      </c>
      <c r="E108" s="34" t="s">
        <v>41</v>
      </c>
      <c r="F108" s="57">
        <v>2017</v>
      </c>
      <c r="G108" s="42" t="s">
        <v>274</v>
      </c>
      <c r="H108" s="91">
        <v>0.10833325237035751</v>
      </c>
      <c r="I108" s="1"/>
      <c r="J108" s="66">
        <v>4.803493578880548E-2</v>
      </c>
      <c r="K108" s="75"/>
      <c r="L108" s="75"/>
      <c r="M108" s="75"/>
      <c r="N108" s="5"/>
      <c r="O108" s="75">
        <v>10.904097592604137</v>
      </c>
      <c r="P108" s="5"/>
      <c r="Q108" s="5"/>
      <c r="R108" s="5"/>
      <c r="S108" s="5"/>
      <c r="T108" s="73">
        <v>44.052188070460666</v>
      </c>
      <c r="U108" s="1"/>
      <c r="V108" s="89">
        <v>6858.16015625</v>
      </c>
      <c r="W108" s="89">
        <v>6758.35302734375</v>
      </c>
      <c r="X108" s="89">
        <v>6858.16015625</v>
      </c>
      <c r="Y108" s="1"/>
      <c r="Z108" s="70">
        <v>62.276521528014605</v>
      </c>
      <c r="AA108" s="87">
        <f t="shared" si="3"/>
        <v>4271.023586132751</v>
      </c>
      <c r="AB108" s="1"/>
      <c r="AC108" s="5">
        <v>10</v>
      </c>
      <c r="AD108" s="1"/>
    </row>
    <row r="109" spans="1:41" s="1" customFormat="1" x14ac:dyDescent="0.2">
      <c r="A109" s="84">
        <v>418</v>
      </c>
      <c r="B109" s="85" t="s">
        <v>273</v>
      </c>
      <c r="C109" s="34" t="s">
        <v>281</v>
      </c>
      <c r="D109" s="34" t="s">
        <v>126</v>
      </c>
      <c r="E109" s="34" t="s">
        <v>41</v>
      </c>
      <c r="F109" s="57">
        <v>2017</v>
      </c>
      <c r="G109" s="42" t="s">
        <v>275</v>
      </c>
      <c r="H109" s="91">
        <v>0.10833325237035751</v>
      </c>
      <c r="J109" s="66">
        <v>0.21707372233912178</v>
      </c>
      <c r="K109" s="75">
        <v>1.1086973281225479E-2</v>
      </c>
      <c r="L109" s="75">
        <v>0.19531986936795434</v>
      </c>
      <c r="M109" s="75">
        <v>0.23882757531028923</v>
      </c>
      <c r="N109" s="5"/>
      <c r="O109" s="75">
        <v>44.480052411235484</v>
      </c>
      <c r="P109" s="75">
        <v>1.8125826145583852</v>
      </c>
      <c r="Q109" s="73">
        <v>40.923567273676014</v>
      </c>
      <c r="R109" s="73">
        <v>48.036537548794946</v>
      </c>
      <c r="S109" s="5"/>
      <c r="T109" s="73">
        <v>48.80248798544352</v>
      </c>
      <c r="V109" s="89">
        <v>6858.16015625</v>
      </c>
      <c r="W109" s="89">
        <v>6758.35302734375</v>
      </c>
      <c r="X109" s="89">
        <v>6858.16015625</v>
      </c>
      <c r="Z109" s="70">
        <v>24.213982727581033</v>
      </c>
      <c r="AA109" s="87">
        <f t="shared" si="3"/>
        <v>1660.6337156642194</v>
      </c>
      <c r="AC109" s="5">
        <v>10</v>
      </c>
    </row>
    <row r="110" spans="1:41" s="1" customFormat="1" x14ac:dyDescent="0.2">
      <c r="A110" s="84">
        <v>418</v>
      </c>
      <c r="B110" s="85" t="s">
        <v>273</v>
      </c>
      <c r="C110" s="34" t="s">
        <v>281</v>
      </c>
      <c r="D110" s="34" t="s">
        <v>126</v>
      </c>
      <c r="E110" s="34" t="s">
        <v>41</v>
      </c>
      <c r="F110" s="57">
        <v>2017</v>
      </c>
      <c r="G110" s="42" t="s">
        <v>276</v>
      </c>
      <c r="H110" s="91">
        <v>0.10833325237035751</v>
      </c>
      <c r="J110" s="66">
        <v>0.18952617588885298</v>
      </c>
      <c r="K110" s="75">
        <v>1.2969659861832104E-2</v>
      </c>
      <c r="L110" s="75">
        <v>0.16406429517387872</v>
      </c>
      <c r="M110" s="75">
        <v>0.21498805660382725</v>
      </c>
      <c r="N110" s="5"/>
      <c r="O110" s="75">
        <v>40.493174188443398</v>
      </c>
      <c r="P110" s="75">
        <v>2.4062050475604129</v>
      </c>
      <c r="Q110" s="73">
        <v>35.769341293098854</v>
      </c>
      <c r="R110" s="73">
        <v>45.217007083787941</v>
      </c>
      <c r="S110" s="5"/>
      <c r="T110" s="73">
        <v>46.804474997898048</v>
      </c>
      <c r="V110" s="89">
        <v>6858.16015625</v>
      </c>
      <c r="W110" s="89">
        <v>6758.35302734375</v>
      </c>
      <c r="X110" s="89">
        <v>6858.16015625</v>
      </c>
      <c r="Z110" s="70">
        <v>9.7749533470564067</v>
      </c>
      <c r="AA110" s="87">
        <f t="shared" si="3"/>
        <v>670.38195573984831</v>
      </c>
      <c r="AC110" s="5">
        <v>10</v>
      </c>
    </row>
    <row r="111" spans="1:41" s="1" customFormat="1" x14ac:dyDescent="0.2">
      <c r="A111" s="84">
        <v>418</v>
      </c>
      <c r="B111" s="85" t="s">
        <v>273</v>
      </c>
      <c r="C111" s="34" t="s">
        <v>281</v>
      </c>
      <c r="D111" s="34" t="s">
        <v>126</v>
      </c>
      <c r="E111" s="34" t="s">
        <v>41</v>
      </c>
      <c r="F111" s="57">
        <v>2017</v>
      </c>
      <c r="G111" s="42" t="s">
        <v>277</v>
      </c>
      <c r="H111" s="91">
        <v>0.10833325237035751</v>
      </c>
      <c r="J111" s="66">
        <v>0.2059411954177422</v>
      </c>
      <c r="K111" s="75">
        <v>2.0096989385062845E-2</v>
      </c>
      <c r="L111" s="75">
        <v>0.16643520010751231</v>
      </c>
      <c r="M111" s="75">
        <v>0.24544719072797208</v>
      </c>
      <c r="N111" s="5"/>
      <c r="O111" s="75">
        <v>44.047059780858142</v>
      </c>
      <c r="P111" s="75">
        <v>3.9008213891507117</v>
      </c>
      <c r="Q111" s="73">
        <v>36.378954446614792</v>
      </c>
      <c r="R111" s="73">
        <v>51.715165115101499</v>
      </c>
      <c r="S111" s="5"/>
      <c r="T111" s="73">
        <v>46.754810977698838</v>
      </c>
      <c r="V111" s="89">
        <v>6858.16015625</v>
      </c>
      <c r="W111" s="89">
        <v>6758.35302734375</v>
      </c>
      <c r="X111" s="89">
        <v>6858.16015625</v>
      </c>
      <c r="Z111" s="70">
        <v>2.7431740416590462</v>
      </c>
      <c r="AA111" s="87">
        <f t="shared" si="3"/>
        <v>188.13126914165349</v>
      </c>
      <c r="AC111" s="5">
        <v>10</v>
      </c>
    </row>
    <row r="112" spans="1:41" s="1" customFormat="1" x14ac:dyDescent="0.2">
      <c r="A112" s="84">
        <v>418</v>
      </c>
      <c r="B112" s="85" t="s">
        <v>273</v>
      </c>
      <c r="C112" s="34" t="s">
        <v>281</v>
      </c>
      <c r="D112" s="34" t="s">
        <v>126</v>
      </c>
      <c r="E112" s="34" t="s">
        <v>41</v>
      </c>
      <c r="F112" s="57">
        <v>2017</v>
      </c>
      <c r="G112" s="42" t="s">
        <v>278</v>
      </c>
      <c r="H112" s="91">
        <v>0.10833325237035751</v>
      </c>
      <c r="J112" s="66">
        <v>0.1695786222063824</v>
      </c>
      <c r="K112" s="75">
        <v>2.7163397089338615E-2</v>
      </c>
      <c r="L112" s="75">
        <v>0.11625628206786741</v>
      </c>
      <c r="M112" s="75">
        <v>0.22290096234489737</v>
      </c>
      <c r="N112" s="5"/>
      <c r="O112" s="75">
        <v>34.77864514389136</v>
      </c>
      <c r="P112" s="75">
        <v>5.0430952435093088</v>
      </c>
      <c r="Q112" s="73">
        <v>24.878939336075625</v>
      </c>
      <c r="R112" s="73">
        <v>44.678350951707088</v>
      </c>
      <c r="S112" s="5"/>
      <c r="T112" s="73">
        <v>48.759410122153021</v>
      </c>
      <c r="V112" s="89">
        <v>6858.16015625</v>
      </c>
      <c r="W112" s="89">
        <v>6758.35302734375</v>
      </c>
      <c r="X112" s="89">
        <v>6858.16015625</v>
      </c>
      <c r="Z112" s="70">
        <v>0.99136835568796389</v>
      </c>
      <c r="AA112" s="87">
        <f t="shared" si="3"/>
        <v>67.989629571462729</v>
      </c>
      <c r="AC112" s="5">
        <v>10</v>
      </c>
    </row>
    <row r="113" spans="1:41" s="1" customFormat="1" x14ac:dyDescent="0.2">
      <c r="A113" s="84">
        <v>454</v>
      </c>
      <c r="B113" s="85" t="s">
        <v>258</v>
      </c>
      <c r="C113" s="34" t="s">
        <v>259</v>
      </c>
      <c r="D113" s="34" t="s">
        <v>46</v>
      </c>
      <c r="E113" s="34" t="s">
        <v>162</v>
      </c>
      <c r="F113" s="34" t="s">
        <v>260</v>
      </c>
      <c r="G113" s="41" t="s">
        <v>261</v>
      </c>
      <c r="H113" s="91">
        <v>0.24314294755458832</v>
      </c>
      <c r="J113" s="62">
        <v>0.27207683532161125</v>
      </c>
      <c r="K113" s="62">
        <v>7.6403290932224935E-3</v>
      </c>
      <c r="L113" s="62">
        <v>0.25707839782620429</v>
      </c>
      <c r="M113" s="62">
        <v>0.28707527281701822</v>
      </c>
      <c r="N113" s="70"/>
      <c r="O113" s="71">
        <v>57.014759465108455</v>
      </c>
      <c r="P113" s="71">
        <v>1.4089026140083374</v>
      </c>
      <c r="Q113" s="31">
        <v>54.248996690300167</v>
      </c>
      <c r="R113" s="31">
        <v>59.780522239916742</v>
      </c>
      <c r="S113" s="70"/>
      <c r="T113" s="31">
        <v>47.720421496843294</v>
      </c>
      <c r="U113" s="70"/>
      <c r="V113" s="89">
        <v>18091.57421875</v>
      </c>
      <c r="W113" s="89">
        <v>18091.57421875</v>
      </c>
      <c r="X113" s="89">
        <v>18622.103515625</v>
      </c>
      <c r="Y113" s="5"/>
      <c r="Z113" s="70">
        <v>34.592113998739592</v>
      </c>
      <c r="AA113" s="87">
        <f t="shared" si="3"/>
        <v>6441.7792770882934</v>
      </c>
      <c r="AC113" s="34">
        <v>10</v>
      </c>
    </row>
    <row r="114" spans="1:41" s="1" customFormat="1" x14ac:dyDescent="0.2">
      <c r="A114" s="84">
        <v>454</v>
      </c>
      <c r="B114" s="85" t="s">
        <v>258</v>
      </c>
      <c r="C114" s="34" t="s">
        <v>259</v>
      </c>
      <c r="D114" s="34" t="s">
        <v>46</v>
      </c>
      <c r="E114" s="34" t="s">
        <v>162</v>
      </c>
      <c r="F114" s="34" t="s">
        <v>260</v>
      </c>
      <c r="G114" s="41" t="s">
        <v>262</v>
      </c>
      <c r="H114" s="91">
        <v>0.24314294755458832</v>
      </c>
      <c r="J114" s="62">
        <v>0.17949965831202316</v>
      </c>
      <c r="K114" s="62">
        <v>1.2996856030996463E-2</v>
      </c>
      <c r="L114" s="62">
        <v>0.15396809409765583</v>
      </c>
      <c r="M114" s="62">
        <v>0.2050312225263905</v>
      </c>
      <c r="N114" s="70"/>
      <c r="O114" s="71">
        <v>42.041102447646281</v>
      </c>
      <c r="P114" s="71">
        <v>2.8009564426255422</v>
      </c>
      <c r="Q114" s="31">
        <v>36.538787187248879</v>
      </c>
      <c r="R114" s="31">
        <v>47.543417708043691</v>
      </c>
      <c r="S114" s="70"/>
      <c r="T114" s="31">
        <v>42.69623008472572</v>
      </c>
      <c r="U114" s="70"/>
      <c r="V114" s="89">
        <v>18091.57421875</v>
      </c>
      <c r="W114" s="89">
        <v>18091.57421875</v>
      </c>
      <c r="X114" s="89">
        <v>18622.103515625</v>
      </c>
      <c r="Y114" s="5"/>
      <c r="Z114" s="70">
        <v>8.7982414407466187</v>
      </c>
      <c r="AA114" s="87">
        <f t="shared" si="3"/>
        <v>1638.4176286504517</v>
      </c>
      <c r="AC114" s="34">
        <v>10</v>
      </c>
    </row>
    <row r="115" spans="1:41" s="40" customFormat="1" x14ac:dyDescent="0.2">
      <c r="A115" s="84">
        <v>454</v>
      </c>
      <c r="B115" s="85" t="s">
        <v>258</v>
      </c>
      <c r="C115" s="34" t="s">
        <v>259</v>
      </c>
      <c r="D115" s="34" t="s">
        <v>46</v>
      </c>
      <c r="E115" s="34" t="s">
        <v>162</v>
      </c>
      <c r="F115" s="34" t="s">
        <v>260</v>
      </c>
      <c r="G115" s="41" t="s">
        <v>263</v>
      </c>
      <c r="H115" s="91">
        <v>0.24314294755458832</v>
      </c>
      <c r="I115" s="1"/>
      <c r="J115" s="62">
        <v>0.23167023050231814</v>
      </c>
      <c r="K115" s="62">
        <v>9.4925398475217675E-3</v>
      </c>
      <c r="L115" s="62">
        <v>0.21303346908905069</v>
      </c>
      <c r="M115" s="62">
        <v>0.25030699191558559</v>
      </c>
      <c r="N115" s="70"/>
      <c r="O115" s="71">
        <v>50.724806902816411</v>
      </c>
      <c r="P115" s="71">
        <v>1.9260951059127882</v>
      </c>
      <c r="Q115" s="31">
        <v>46.943292626894753</v>
      </c>
      <c r="R115" s="31">
        <v>54.506321178738062</v>
      </c>
      <c r="S115" s="70"/>
      <c r="T115" s="31">
        <v>45.671978790609266</v>
      </c>
      <c r="U115" s="70"/>
      <c r="V115" s="89">
        <v>18091.57421875</v>
      </c>
      <c r="W115" s="89">
        <v>18091.57421875</v>
      </c>
      <c r="X115" s="89">
        <v>18622.103515625</v>
      </c>
      <c r="Y115" s="5"/>
      <c r="Z115" s="70">
        <v>18.395370715534863</v>
      </c>
      <c r="AA115" s="87">
        <f t="shared" si="3"/>
        <v>3425.6049767298696</v>
      </c>
      <c r="AB115" s="1"/>
      <c r="AC115" s="34">
        <v>10</v>
      </c>
      <c r="AD115" s="1"/>
      <c r="AE115" s="39"/>
      <c r="AF115" s="37"/>
      <c r="AG115" s="39"/>
      <c r="AH115" s="34"/>
      <c r="AJ115" s="34"/>
      <c r="AK115" s="34"/>
      <c r="AL115" s="34"/>
      <c r="AM115" s="34"/>
      <c r="AN115" s="34"/>
      <c r="AO115" s="34"/>
    </row>
    <row r="116" spans="1:41" s="1" customFormat="1" x14ac:dyDescent="0.2">
      <c r="A116" s="84">
        <v>454</v>
      </c>
      <c r="B116" s="85" t="s">
        <v>258</v>
      </c>
      <c r="C116" s="34" t="s">
        <v>259</v>
      </c>
      <c r="D116" s="34" t="s">
        <v>46</v>
      </c>
      <c r="E116" s="34" t="s">
        <v>162</v>
      </c>
      <c r="F116" s="34" t="s">
        <v>260</v>
      </c>
      <c r="G116" s="41" t="s">
        <v>264</v>
      </c>
      <c r="H116" s="91">
        <v>0.24314294755458832</v>
      </c>
      <c r="J116" s="62">
        <v>0.18013052260692672</v>
      </c>
      <c r="K116" s="62">
        <v>2.1062800764463915E-2</v>
      </c>
      <c r="L116" s="62">
        <v>0.13870535270229245</v>
      </c>
      <c r="M116" s="62">
        <v>0.22155569251156099</v>
      </c>
      <c r="N116" s="70"/>
      <c r="O116" s="71">
        <v>42.663803714677194</v>
      </c>
      <c r="P116" s="71">
        <v>4.9374454368186962</v>
      </c>
      <c r="Q116" s="31">
        <v>32.953104819392777</v>
      </c>
      <c r="R116" s="31">
        <v>52.374502609961617</v>
      </c>
      <c r="S116" s="70"/>
      <c r="T116" s="31">
        <v>42.220924278478769</v>
      </c>
      <c r="U116" s="70"/>
      <c r="V116" s="89">
        <v>18091.57421875</v>
      </c>
      <c r="W116" s="89">
        <v>18091.57421875</v>
      </c>
      <c r="X116" s="89">
        <v>18622.103515625</v>
      </c>
      <c r="Y116" s="5"/>
      <c r="Z116" s="70">
        <v>1.7682897874294241</v>
      </c>
      <c r="AA116" s="87">
        <f t="shared" si="3"/>
        <v>329.2927546713326</v>
      </c>
      <c r="AC116" s="34">
        <v>10</v>
      </c>
    </row>
    <row r="117" spans="1:41" s="1" customFormat="1" x14ac:dyDescent="0.2">
      <c r="A117" s="84">
        <v>454</v>
      </c>
      <c r="B117" s="85" t="s">
        <v>258</v>
      </c>
      <c r="C117" s="34" t="s">
        <v>259</v>
      </c>
      <c r="D117" s="34" t="s">
        <v>46</v>
      </c>
      <c r="E117" s="34" t="s">
        <v>162</v>
      </c>
      <c r="F117" s="34" t="s">
        <v>260</v>
      </c>
      <c r="G117" s="41" t="s">
        <v>265</v>
      </c>
      <c r="H117" s="91">
        <v>0.24314294755458832</v>
      </c>
      <c r="J117" s="62">
        <v>0.27305449110268215</v>
      </c>
      <c r="K117" s="62">
        <v>1.2449007981483368E-2</v>
      </c>
      <c r="L117" s="62">
        <v>0.24861632020560251</v>
      </c>
      <c r="M117" s="62">
        <v>0.29749266199976176</v>
      </c>
      <c r="N117" s="70"/>
      <c r="O117" s="71">
        <v>56.48204063950422</v>
      </c>
      <c r="P117" s="71">
        <v>2.2321495846639992</v>
      </c>
      <c r="Q117" s="31">
        <v>52.100193258652574</v>
      </c>
      <c r="R117" s="31">
        <v>60.863888020355859</v>
      </c>
      <c r="S117" s="70"/>
      <c r="T117" s="31">
        <v>48.343595240378875</v>
      </c>
      <c r="U117" s="70"/>
      <c r="V117" s="89">
        <v>18091.57421875</v>
      </c>
      <c r="W117" s="89">
        <v>18091.57421875</v>
      </c>
      <c r="X117" s="89">
        <v>18622.103515625</v>
      </c>
      <c r="Y117" s="5"/>
      <c r="Z117" s="70">
        <v>14.792012519414124</v>
      </c>
      <c r="AA117" s="87">
        <f t="shared" si="3"/>
        <v>2754.583883409508</v>
      </c>
      <c r="AC117" s="34">
        <v>10</v>
      </c>
    </row>
    <row r="118" spans="1:41" s="1" customFormat="1" x14ac:dyDescent="0.2">
      <c r="A118" s="84">
        <v>454</v>
      </c>
      <c r="B118" s="85" t="s">
        <v>258</v>
      </c>
      <c r="C118" s="34" t="s">
        <v>259</v>
      </c>
      <c r="D118" s="34" t="s">
        <v>46</v>
      </c>
      <c r="E118" s="34" t="s">
        <v>162</v>
      </c>
      <c r="F118" s="34" t="s">
        <v>260</v>
      </c>
      <c r="G118" s="41" t="s">
        <v>266</v>
      </c>
      <c r="H118" s="91">
        <v>0.24314294755458832</v>
      </c>
      <c r="J118" s="62">
        <v>0.27853092107488636</v>
      </c>
      <c r="K118" s="62">
        <v>1.7489384137765882E-2</v>
      </c>
      <c r="L118" s="62">
        <v>0.24415037074578155</v>
      </c>
      <c r="M118" s="62">
        <v>0.31291147140399117</v>
      </c>
      <c r="N118" s="70"/>
      <c r="O118" s="71">
        <v>57.92012588907923</v>
      </c>
      <c r="P118" s="71">
        <v>3.2467617343329569</v>
      </c>
      <c r="Q118" s="31">
        <v>51.537656710372914</v>
      </c>
      <c r="R118" s="31">
        <v>64.302595067785546</v>
      </c>
      <c r="S118" s="70"/>
      <c r="T118" s="31">
        <v>48.088797598315139</v>
      </c>
      <c r="U118" s="70"/>
      <c r="V118" s="89">
        <v>18091.57421875</v>
      </c>
      <c r="W118" s="89">
        <v>18091.57421875</v>
      </c>
      <c r="X118" s="89">
        <v>18622.103515625</v>
      </c>
      <c r="Y118" s="5"/>
      <c r="Z118" s="70">
        <v>3.3403106383067462</v>
      </c>
      <c r="AA118" s="87">
        <f t="shared" si="3"/>
        <v>622.03610480891643</v>
      </c>
      <c r="AC118" s="34">
        <v>10</v>
      </c>
    </row>
    <row r="119" spans="1:41" s="1" customFormat="1" x14ac:dyDescent="0.2">
      <c r="A119" s="84">
        <v>454</v>
      </c>
      <c r="B119" s="85" t="s">
        <v>258</v>
      </c>
      <c r="C119" s="34" t="s">
        <v>259</v>
      </c>
      <c r="D119" s="34" t="s">
        <v>46</v>
      </c>
      <c r="E119" s="34" t="s">
        <v>162</v>
      </c>
      <c r="F119" s="34" t="s">
        <v>260</v>
      </c>
      <c r="G119" s="41" t="s">
        <v>267</v>
      </c>
      <c r="H119" s="91">
        <v>0.24314294755458832</v>
      </c>
      <c r="J119" s="62">
        <v>0.16729729735240331</v>
      </c>
      <c r="K119" s="62">
        <v>3.0830240116253179E-2</v>
      </c>
      <c r="L119" s="62">
        <v>0.10650326329343704</v>
      </c>
      <c r="M119" s="62">
        <v>0.22809133141136959</v>
      </c>
      <c r="N119" s="70"/>
      <c r="O119" s="71">
        <v>41.430196441976456</v>
      </c>
      <c r="P119" s="71">
        <v>7.270452085746153</v>
      </c>
      <c r="Q119" s="31">
        <v>27.093619429982347</v>
      </c>
      <c r="R119" s="31">
        <v>55.766773453970565</v>
      </c>
      <c r="S119" s="70"/>
      <c r="T119" s="31">
        <v>40.380522353232237</v>
      </c>
      <c r="U119" s="70"/>
      <c r="V119" s="89">
        <v>18091.57421875</v>
      </c>
      <c r="W119" s="89">
        <v>18091.57421875</v>
      </c>
      <c r="X119" s="89">
        <v>18622.103515625</v>
      </c>
      <c r="Y119" s="5"/>
      <c r="Z119" s="70">
        <v>0.90330925769652048</v>
      </c>
      <c r="AA119" s="87">
        <f t="shared" si="3"/>
        <v>168.21518503446981</v>
      </c>
      <c r="AC119" s="34">
        <v>10</v>
      </c>
    </row>
    <row r="120" spans="1:41" s="1" customFormat="1" x14ac:dyDescent="0.2">
      <c r="A120" s="84">
        <v>454</v>
      </c>
      <c r="B120" s="85" t="s">
        <v>258</v>
      </c>
      <c r="C120" s="34" t="s">
        <v>259</v>
      </c>
      <c r="D120" s="34" t="s">
        <v>46</v>
      </c>
      <c r="E120" s="34" t="s">
        <v>162</v>
      </c>
      <c r="F120" s="34" t="s">
        <v>260</v>
      </c>
      <c r="G120" s="41" t="s">
        <v>268</v>
      </c>
      <c r="H120" s="91">
        <v>0.24314294755458832</v>
      </c>
      <c r="J120" s="62">
        <v>0.20890025776035873</v>
      </c>
      <c r="K120" s="62">
        <v>1.0852513600665057E-2</v>
      </c>
      <c r="L120" s="62">
        <v>0.18759266855118992</v>
      </c>
      <c r="M120" s="62">
        <v>0.23020784696952754</v>
      </c>
      <c r="N120" s="70"/>
      <c r="O120" s="71">
        <v>46.454596950440333</v>
      </c>
      <c r="P120" s="71">
        <v>2.3000842322053692</v>
      </c>
      <c r="Q120" s="31">
        <v>41.938661585630918</v>
      </c>
      <c r="R120" s="31">
        <v>50.970532315249741</v>
      </c>
      <c r="S120" s="70"/>
      <c r="T120" s="31">
        <v>44.96869448317937</v>
      </c>
      <c r="U120" s="70"/>
      <c r="V120" s="89">
        <v>18091.57421875</v>
      </c>
      <c r="W120" s="89">
        <v>18091.57421875</v>
      </c>
      <c r="X120" s="89">
        <v>18622.103515625</v>
      </c>
      <c r="Y120" s="5"/>
      <c r="Z120" s="70">
        <v>11.821161155241299</v>
      </c>
      <c r="AA120" s="87">
        <f t="shared" si="3"/>
        <v>2201.3488670778866</v>
      </c>
      <c r="AC120" s="34">
        <v>10</v>
      </c>
    </row>
    <row r="121" spans="1:41" s="1" customFormat="1" x14ac:dyDescent="0.2">
      <c r="A121" s="84">
        <v>454</v>
      </c>
      <c r="B121" s="85" t="s">
        <v>258</v>
      </c>
      <c r="C121" s="34" t="s">
        <v>259</v>
      </c>
      <c r="D121" s="34" t="s">
        <v>46</v>
      </c>
      <c r="E121" s="34" t="s">
        <v>162</v>
      </c>
      <c r="F121" s="34" t="s">
        <v>260</v>
      </c>
      <c r="G121" s="42" t="s">
        <v>269</v>
      </c>
      <c r="H121" s="91">
        <v>0.24314294755458832</v>
      </c>
      <c r="J121" s="30">
        <v>0.25384654318404432</v>
      </c>
      <c r="K121" s="30">
        <v>2.2955895739915796E-2</v>
      </c>
      <c r="L121" s="30">
        <v>0.2087291434185734</v>
      </c>
      <c r="M121" s="30">
        <v>0.29896394294951523</v>
      </c>
      <c r="N121" s="70"/>
      <c r="O121" s="31">
        <v>54.965596886916103</v>
      </c>
      <c r="P121" s="31">
        <v>4.4633678302521265</v>
      </c>
      <c r="Q121" s="31">
        <v>46.193316642252192</v>
      </c>
      <c r="R121" s="31">
        <v>63.737877131580014</v>
      </c>
      <c r="S121" s="70"/>
      <c r="T121" s="31">
        <v>46.182804801755815</v>
      </c>
      <c r="U121" s="70"/>
      <c r="V121" s="89">
        <v>18091.57421875</v>
      </c>
      <c r="W121" s="89">
        <v>18091.57421875</v>
      </c>
      <c r="X121" s="89">
        <v>18622.103515625</v>
      </c>
      <c r="Y121" s="5"/>
      <c r="Z121" s="70">
        <v>2.8109817938098089</v>
      </c>
      <c r="AA121" s="87">
        <f t="shared" si="3"/>
        <v>523.46393944863519</v>
      </c>
      <c r="AC121" s="34">
        <v>10</v>
      </c>
    </row>
    <row r="122" spans="1:41" s="1" customFormat="1" x14ac:dyDescent="0.2">
      <c r="A122" s="84">
        <v>454</v>
      </c>
      <c r="B122" s="85" t="s">
        <v>258</v>
      </c>
      <c r="C122" s="34" t="s">
        <v>259</v>
      </c>
      <c r="D122" s="34" t="s">
        <v>46</v>
      </c>
      <c r="E122" s="34" t="s">
        <v>162</v>
      </c>
      <c r="F122" s="34" t="s">
        <v>260</v>
      </c>
      <c r="G122" s="42" t="s">
        <v>270</v>
      </c>
      <c r="H122" s="91">
        <v>0.24314294755458832</v>
      </c>
      <c r="J122" s="30">
        <v>0.23621794451986231</v>
      </c>
      <c r="K122" s="30">
        <v>4.4514650458757458E-2</v>
      </c>
      <c r="L122" s="30">
        <v>0.14863539116163585</v>
      </c>
      <c r="M122" s="30">
        <v>0.32380049787808873</v>
      </c>
      <c r="N122" s="70"/>
      <c r="O122" s="31">
        <v>49.673864543318516</v>
      </c>
      <c r="P122" s="31">
        <v>7.7512670683796729</v>
      </c>
      <c r="Q122" s="31">
        <v>34.42325031600474</v>
      </c>
      <c r="R122" s="31">
        <v>64.924478770632291</v>
      </c>
      <c r="S122" s="70"/>
      <c r="T122" s="31">
        <v>47.553768302819776</v>
      </c>
      <c r="U122" s="70"/>
      <c r="V122" s="89">
        <v>18091.57421875</v>
      </c>
      <c r="W122" s="89">
        <v>18091.57421875</v>
      </c>
      <c r="X122" s="89">
        <v>18622.103515625</v>
      </c>
      <c r="Y122" s="5"/>
      <c r="Z122" s="70">
        <v>0.96587896955233365</v>
      </c>
      <c r="AA122" s="87">
        <f t="shared" si="3"/>
        <v>179.86698154568765</v>
      </c>
      <c r="AC122" s="34">
        <v>10</v>
      </c>
    </row>
    <row r="123" spans="1:41" s="5" customFormat="1" x14ac:dyDescent="0.2">
      <c r="A123" s="84">
        <v>454</v>
      </c>
      <c r="B123" s="85" t="s">
        <v>258</v>
      </c>
      <c r="C123" s="34" t="s">
        <v>259</v>
      </c>
      <c r="D123" s="34" t="s">
        <v>46</v>
      </c>
      <c r="E123" s="34" t="s">
        <v>162</v>
      </c>
      <c r="F123" s="34" t="s">
        <v>260</v>
      </c>
      <c r="G123" s="42" t="s">
        <v>64</v>
      </c>
      <c r="H123" s="91">
        <v>0.24314294755458832</v>
      </c>
      <c r="I123" s="1"/>
      <c r="J123" s="30">
        <v>0.22785743817443674</v>
      </c>
      <c r="K123" s="30">
        <v>2.8915132487755398E-2</v>
      </c>
      <c r="L123" s="30">
        <v>0.17103756156851743</v>
      </c>
      <c r="M123" s="30">
        <v>0.28467731478035607</v>
      </c>
      <c r="N123" s="70"/>
      <c r="O123" s="31">
        <v>47.427072660068568</v>
      </c>
      <c r="P123" s="31">
        <v>4.2883571759800958</v>
      </c>
      <c r="Q123" s="31">
        <v>39.000207395505761</v>
      </c>
      <c r="R123" s="31">
        <v>55.853937924631381</v>
      </c>
      <c r="S123" s="70"/>
      <c r="T123" s="31">
        <v>48.043749148844746</v>
      </c>
      <c r="U123" s="70"/>
      <c r="V123" s="89">
        <v>18091.57421875</v>
      </c>
      <c r="W123" s="89">
        <v>18091.57421875</v>
      </c>
      <c r="X123" s="89">
        <v>18622.103515625</v>
      </c>
      <c r="Z123" s="70">
        <v>1.8123297235280877</v>
      </c>
      <c r="AA123" s="87">
        <f t="shared" si="3"/>
        <v>337.49391715984086</v>
      </c>
      <c r="AB123" s="1"/>
      <c r="AC123" s="5">
        <v>10</v>
      </c>
      <c r="AD123" s="1"/>
    </row>
    <row r="124" spans="1:41" s="1" customFormat="1" x14ac:dyDescent="0.2">
      <c r="A124" s="32">
        <v>498</v>
      </c>
      <c r="B124" s="32" t="s">
        <v>116</v>
      </c>
      <c r="C124" s="33" t="s">
        <v>117</v>
      </c>
      <c r="D124" s="33" t="s">
        <v>107</v>
      </c>
      <c r="E124" s="33" t="s">
        <v>41</v>
      </c>
      <c r="F124" s="33" t="s">
        <v>118</v>
      </c>
      <c r="G124" s="41" t="s">
        <v>119</v>
      </c>
      <c r="H124" s="91">
        <v>3.5339051391929388E-3</v>
      </c>
      <c r="I124" s="35">
        <v>3.5339051391929388E-3</v>
      </c>
      <c r="J124" s="97">
        <v>2.8874914895831213E-3</v>
      </c>
      <c r="K124" s="97">
        <v>5.3787155417089124E-4</v>
      </c>
      <c r="L124" s="97">
        <v>1.8300670363756728E-3</v>
      </c>
      <c r="M124" s="97">
        <v>3.9449159427905698E-3</v>
      </c>
      <c r="N124" s="37"/>
      <c r="O124" s="95">
        <v>0.81742161487212717</v>
      </c>
      <c r="P124" s="95">
        <v>0.15182525115318629</v>
      </c>
      <c r="Q124" s="105">
        <v>0.51894192778175163</v>
      </c>
      <c r="R124" s="105">
        <v>1.1159013019625026</v>
      </c>
      <c r="S124" s="37"/>
      <c r="T124" s="107">
        <v>35.324383855873741</v>
      </c>
      <c r="U124" s="37"/>
      <c r="V124" s="89">
        <v>4073.702880859375</v>
      </c>
      <c r="W124" s="89">
        <v>4059.60791015625</v>
      </c>
      <c r="X124" s="89">
        <v>4051.2119140625</v>
      </c>
      <c r="Y124" s="39"/>
      <c r="Z124" s="63">
        <v>79.881783781186883</v>
      </c>
      <c r="AA124" s="87">
        <f t="shared" si="3"/>
        <v>3236.1803417090891</v>
      </c>
      <c r="AB124" s="39"/>
      <c r="AC124" s="34">
        <v>10</v>
      </c>
      <c r="AD124" s="39"/>
    </row>
    <row r="125" spans="1:41" s="1" customFormat="1" x14ac:dyDescent="0.2">
      <c r="A125" s="32">
        <v>498</v>
      </c>
      <c r="B125" s="32" t="s">
        <v>116</v>
      </c>
      <c r="C125" s="33" t="s">
        <v>117</v>
      </c>
      <c r="D125" s="33" t="s">
        <v>107</v>
      </c>
      <c r="E125" s="33" t="s">
        <v>41</v>
      </c>
      <c r="F125" s="33" t="s">
        <v>118</v>
      </c>
      <c r="G125" s="41" t="s">
        <v>110</v>
      </c>
      <c r="H125" s="91">
        <v>3.5339051391929388E-3</v>
      </c>
      <c r="I125" s="35">
        <v>3.5339051391929388E-3</v>
      </c>
      <c r="J125" s="97">
        <v>1.3206071213054589E-3</v>
      </c>
      <c r="K125" s="97">
        <v>1.0045039423065552E-3</v>
      </c>
      <c r="L125" s="97">
        <v>-6.5418969347601219E-4</v>
      </c>
      <c r="M125" s="97">
        <v>3.2954039360869299E-3</v>
      </c>
      <c r="N125" s="37"/>
      <c r="O125" s="95">
        <v>0.33958468833568944</v>
      </c>
      <c r="P125" s="95">
        <v>0.25830101373597153</v>
      </c>
      <c r="Q125" s="105">
        <v>-0.16822020689383216</v>
      </c>
      <c r="R125" s="105">
        <v>0.84738958356521099</v>
      </c>
      <c r="S125" s="37"/>
      <c r="T125" s="107">
        <v>38.888888888888893</v>
      </c>
      <c r="U125" s="37"/>
      <c r="V125" s="29">
        <v>4073.703</v>
      </c>
      <c r="W125" s="89">
        <v>4059.60791015625</v>
      </c>
      <c r="X125" s="89">
        <v>4051.2119140625</v>
      </c>
      <c r="Y125" s="39"/>
      <c r="Z125" s="63">
        <v>4.7806020139242174</v>
      </c>
      <c r="AA125" s="87">
        <f t="shared" si="3"/>
        <v>193.67231835200971</v>
      </c>
      <c r="AB125" s="39"/>
      <c r="AC125" s="34">
        <v>10</v>
      </c>
      <c r="AD125" s="39"/>
    </row>
    <row r="126" spans="1:41" s="1" customFormat="1" x14ac:dyDescent="0.2">
      <c r="A126" s="32">
        <v>498</v>
      </c>
      <c r="B126" s="32" t="s">
        <v>116</v>
      </c>
      <c r="C126" s="33" t="s">
        <v>117</v>
      </c>
      <c r="D126" s="33" t="s">
        <v>107</v>
      </c>
      <c r="E126" s="33" t="s">
        <v>41</v>
      </c>
      <c r="F126" s="33" t="s">
        <v>118</v>
      </c>
      <c r="G126" s="41" t="s">
        <v>120</v>
      </c>
      <c r="H126" s="91">
        <v>3.5339051391929388E-3</v>
      </c>
      <c r="I126" s="35">
        <v>3.5339051391929388E-3</v>
      </c>
      <c r="J126" s="97">
        <v>3.0894277650833904E-3</v>
      </c>
      <c r="K126" s="97">
        <v>1.1094838731054615E-3</v>
      </c>
      <c r="L126" s="97">
        <v>9.0824646117624967E-4</v>
      </c>
      <c r="M126" s="97">
        <v>5.2706090689905311E-3</v>
      </c>
      <c r="N126" s="37"/>
      <c r="O126" s="95">
        <v>0.88129690092735058</v>
      </c>
      <c r="P126" s="95">
        <v>0.3215396566137792</v>
      </c>
      <c r="Q126" s="105">
        <v>0.24916848115352661</v>
      </c>
      <c r="R126" s="105">
        <v>1.5134253207011745</v>
      </c>
      <c r="S126" s="37"/>
      <c r="T126" s="107">
        <v>35.055470657306508</v>
      </c>
      <c r="U126" s="37"/>
      <c r="V126" s="29">
        <v>4073.703</v>
      </c>
      <c r="W126" s="89">
        <v>4059.60791015625</v>
      </c>
      <c r="X126" s="89">
        <v>4051.2119140625</v>
      </c>
      <c r="Y126" s="39"/>
      <c r="Z126" s="63">
        <v>8.2317261958867807</v>
      </c>
      <c r="AA126" s="87">
        <f t="shared" si="3"/>
        <v>333.48467238076904</v>
      </c>
      <c r="AB126" s="39"/>
      <c r="AC126" s="34">
        <v>10</v>
      </c>
      <c r="AD126" s="39"/>
    </row>
    <row r="127" spans="1:41" s="1" customFormat="1" x14ac:dyDescent="0.2">
      <c r="A127" s="32">
        <v>498</v>
      </c>
      <c r="B127" s="32" t="s">
        <v>116</v>
      </c>
      <c r="C127" s="33" t="s">
        <v>117</v>
      </c>
      <c r="D127" s="33" t="s">
        <v>107</v>
      </c>
      <c r="E127" s="33" t="s">
        <v>41</v>
      </c>
      <c r="F127" s="33" t="s">
        <v>118</v>
      </c>
      <c r="G127" s="41" t="s">
        <v>121</v>
      </c>
      <c r="H127" s="91">
        <v>3.5339051391929388E-3</v>
      </c>
      <c r="I127" s="35">
        <v>3.5339051391929388E-3</v>
      </c>
      <c r="J127" s="97">
        <v>0.10264682172560678</v>
      </c>
      <c r="K127" s="97">
        <v>4.7965324984673929E-2</v>
      </c>
      <c r="L127" s="97">
        <v>8.3497592549600097E-3</v>
      </c>
      <c r="M127" s="97">
        <v>0.19694388419625355</v>
      </c>
      <c r="N127" s="37"/>
      <c r="O127" s="95">
        <v>22.472511179620795</v>
      </c>
      <c r="P127" s="95">
        <v>8.9731367994324973</v>
      </c>
      <c r="Q127" s="105">
        <v>4.8318417667875089</v>
      </c>
      <c r="R127" s="105">
        <v>40.113180592454086</v>
      </c>
      <c r="S127" s="37"/>
      <c r="T127" s="107">
        <v>45.676613932977851</v>
      </c>
      <c r="U127" s="37"/>
      <c r="V127" s="29">
        <v>4073.703</v>
      </c>
      <c r="W127" s="89">
        <v>4059.60791015625</v>
      </c>
      <c r="X127" s="89">
        <v>4051.2119140625</v>
      </c>
      <c r="Y127" s="39"/>
      <c r="Z127" s="63">
        <v>0.8920369304345156</v>
      </c>
      <c r="AA127" s="87">
        <f t="shared" si="3"/>
        <v>36.138306403600509</v>
      </c>
      <c r="AB127" s="39"/>
      <c r="AC127" s="34">
        <v>10</v>
      </c>
      <c r="AD127" s="39"/>
    </row>
    <row r="128" spans="1:41" s="1" customFormat="1" x14ac:dyDescent="0.2">
      <c r="A128" s="32">
        <v>498</v>
      </c>
      <c r="B128" s="32" t="s">
        <v>116</v>
      </c>
      <c r="C128" s="33" t="s">
        <v>117</v>
      </c>
      <c r="D128" s="33" t="s">
        <v>107</v>
      </c>
      <c r="E128" s="33" t="s">
        <v>41</v>
      </c>
      <c r="F128" s="33" t="s">
        <v>118</v>
      </c>
      <c r="G128" s="41" t="s">
        <v>122</v>
      </c>
      <c r="H128" s="91">
        <v>3.5339051391929401E-3</v>
      </c>
      <c r="I128" s="35">
        <v>3.5339051391929388E-3</v>
      </c>
      <c r="J128" s="97">
        <v>8.1505735081630266E-4</v>
      </c>
      <c r="K128" s="97">
        <v>4.9033466707424332E-4</v>
      </c>
      <c r="L128" s="97">
        <v>-1.4891232409776443E-4</v>
      </c>
      <c r="M128" s="97">
        <v>1.7790270257303697E-3</v>
      </c>
      <c r="N128" s="37"/>
      <c r="O128" s="95">
        <v>0.24451720524489079</v>
      </c>
      <c r="P128" s="95">
        <v>0.14710040012227291</v>
      </c>
      <c r="Q128" s="105">
        <v>-4.4673697229329151E-2</v>
      </c>
      <c r="R128" s="105">
        <v>0.5337081077191107</v>
      </c>
      <c r="S128" s="37"/>
      <c r="T128" s="107">
        <v>33.333333333333336</v>
      </c>
      <c r="U128" s="37"/>
      <c r="V128" s="29">
        <v>4073.703</v>
      </c>
      <c r="W128" s="89">
        <v>4059.60791015625</v>
      </c>
      <c r="X128" s="89">
        <v>4051.2119140625</v>
      </c>
      <c r="Y128" s="39"/>
      <c r="Z128" s="63">
        <v>3.7622460614823923</v>
      </c>
      <c r="AA128" s="87">
        <f t="shared" si="3"/>
        <v>152.41656067912186</v>
      </c>
      <c r="AB128" s="39"/>
      <c r="AC128" s="34">
        <v>10</v>
      </c>
      <c r="AD128" s="39"/>
    </row>
    <row r="129" spans="1:30" s="1" customFormat="1" x14ac:dyDescent="0.2">
      <c r="A129" s="32">
        <v>498</v>
      </c>
      <c r="B129" s="32" t="s">
        <v>116</v>
      </c>
      <c r="C129" s="33" t="s">
        <v>117</v>
      </c>
      <c r="D129" s="33" t="s">
        <v>107</v>
      </c>
      <c r="E129" s="33" t="s">
        <v>41</v>
      </c>
      <c r="F129" s="33" t="s">
        <v>118</v>
      </c>
      <c r="G129" s="41" t="s">
        <v>123</v>
      </c>
      <c r="H129" s="91">
        <v>3.5339051391929401E-3</v>
      </c>
      <c r="I129" s="35">
        <v>3.5339051391929388E-3</v>
      </c>
      <c r="J129" s="97">
        <v>0</v>
      </c>
      <c r="K129" s="62"/>
      <c r="L129" s="62"/>
      <c r="M129" s="62"/>
      <c r="N129" s="37"/>
      <c r="O129" s="59"/>
      <c r="P129" s="70"/>
      <c r="Q129" s="70"/>
      <c r="R129" s="70"/>
      <c r="S129" s="37"/>
      <c r="T129" s="70"/>
      <c r="U129" s="37"/>
      <c r="V129" s="29">
        <v>4073.703</v>
      </c>
      <c r="W129" s="89">
        <v>4059.60791015625</v>
      </c>
      <c r="X129" s="89">
        <v>4051.2119140625</v>
      </c>
      <c r="Y129" s="39"/>
      <c r="Z129" s="63">
        <v>2.4516050170849915</v>
      </c>
      <c r="AA129" s="87">
        <f t="shared" si="3"/>
        <v>99.319714537901163</v>
      </c>
      <c r="AB129" s="39"/>
      <c r="AC129" s="34">
        <v>10</v>
      </c>
      <c r="AD129" s="39"/>
    </row>
    <row r="130" spans="1:30" s="1" customFormat="1" x14ac:dyDescent="0.2">
      <c r="A130" s="32">
        <v>496</v>
      </c>
      <c r="B130" s="32" t="s">
        <v>124</v>
      </c>
      <c r="C130" s="33" t="s">
        <v>125</v>
      </c>
      <c r="D130" s="33" t="s">
        <v>126</v>
      </c>
      <c r="E130" s="33" t="s">
        <v>41</v>
      </c>
      <c r="F130" s="33" t="s">
        <v>127</v>
      </c>
      <c r="G130" s="34" t="s">
        <v>128</v>
      </c>
      <c r="H130" s="91">
        <v>4.2342282831668854E-2</v>
      </c>
      <c r="I130" s="35"/>
      <c r="J130" s="66">
        <v>3.5336742407983117E-2</v>
      </c>
      <c r="K130" s="66">
        <v>2.0407835424097851E-3</v>
      </c>
      <c r="L130" s="66">
        <v>3.1328992893203407E-2</v>
      </c>
      <c r="M130" s="66">
        <v>3.9344491922762827E-2</v>
      </c>
      <c r="N130" s="37"/>
      <c r="O130" s="75">
        <v>8.669942505863041</v>
      </c>
      <c r="P130" s="75">
        <v>0.47016166508024226</v>
      </c>
      <c r="Q130" s="68">
        <v>7.7466254828002405</v>
      </c>
      <c r="R130" s="68">
        <v>9.5932595289258433</v>
      </c>
      <c r="S130" s="37"/>
      <c r="T130" s="68">
        <v>40.757758640367761</v>
      </c>
      <c r="U130" s="37"/>
      <c r="V130" s="89">
        <v>2869.10693359375</v>
      </c>
      <c r="W130" s="89">
        <v>3027.39794921875</v>
      </c>
      <c r="X130" s="89">
        <v>3075.64697265625</v>
      </c>
      <c r="Y130" s="29"/>
      <c r="Z130" s="78">
        <v>80.407123282534386</v>
      </c>
      <c r="AA130" s="87">
        <f t="shared" si="3"/>
        <v>2473.0392530392478</v>
      </c>
      <c r="AB130" s="39"/>
      <c r="AC130" s="34">
        <v>10</v>
      </c>
      <c r="AD130" s="39"/>
    </row>
    <row r="131" spans="1:30" s="1" customFormat="1" x14ac:dyDescent="0.2">
      <c r="A131" s="32">
        <v>496</v>
      </c>
      <c r="B131" s="32" t="s">
        <v>124</v>
      </c>
      <c r="C131" s="33" t="s">
        <v>125</v>
      </c>
      <c r="D131" s="33" t="s">
        <v>126</v>
      </c>
      <c r="E131" s="33" t="s">
        <v>41</v>
      </c>
      <c r="F131" s="33" t="s">
        <v>127</v>
      </c>
      <c r="G131" s="34" t="s">
        <v>109</v>
      </c>
      <c r="H131" s="91">
        <v>4.2342282831668854E-2</v>
      </c>
      <c r="I131" s="35"/>
      <c r="J131" s="66">
        <v>0.10837171512770956</v>
      </c>
      <c r="K131" s="66">
        <v>2.3610626095391222E-2</v>
      </c>
      <c r="L131" s="66">
        <v>6.2004487388449075E-2</v>
      </c>
      <c r="M131" s="66">
        <v>0.15473894286697004</v>
      </c>
      <c r="N131" s="37"/>
      <c r="O131" s="75">
        <v>24.05260744105324</v>
      </c>
      <c r="P131" s="75">
        <v>4.6637336156600275</v>
      </c>
      <c r="Q131" s="68">
        <v>14.89383300623366</v>
      </c>
      <c r="R131" s="68">
        <v>33.211381875872824</v>
      </c>
      <c r="S131" s="37"/>
      <c r="T131" s="68">
        <v>45.056119338953486</v>
      </c>
      <c r="U131" s="37"/>
      <c r="V131" s="29">
        <v>2869.107</v>
      </c>
      <c r="W131" s="89">
        <v>3027.39794921875</v>
      </c>
      <c r="X131" s="89">
        <v>3075.64697265625</v>
      </c>
      <c r="Y131" s="29"/>
      <c r="Z131" s="78">
        <v>3.9621850220900958</v>
      </c>
      <c r="AA131" s="87">
        <f t="shared" si="3"/>
        <v>121.8628236829534</v>
      </c>
      <c r="AB131" s="39"/>
      <c r="AC131" s="34">
        <v>10</v>
      </c>
      <c r="AD131" s="39"/>
    </row>
    <row r="132" spans="1:30" s="1" customFormat="1" x14ac:dyDescent="0.2">
      <c r="A132" s="32">
        <v>496</v>
      </c>
      <c r="B132" s="32" t="s">
        <v>124</v>
      </c>
      <c r="C132" s="33" t="s">
        <v>125</v>
      </c>
      <c r="D132" s="33" t="s">
        <v>126</v>
      </c>
      <c r="E132" s="33" t="s">
        <v>41</v>
      </c>
      <c r="F132" s="33" t="s">
        <v>127</v>
      </c>
      <c r="G132" s="34" t="s">
        <v>64</v>
      </c>
      <c r="H132" s="91">
        <v>4.2342282831668854E-2</v>
      </c>
      <c r="I132" s="35"/>
      <c r="J132" s="66">
        <v>5.9974727898437552E-2</v>
      </c>
      <c r="K132" s="66">
        <v>6.7253059930752488E-3</v>
      </c>
      <c r="L132" s="66">
        <v>4.6767378235736179E-2</v>
      </c>
      <c r="M132" s="66">
        <v>7.3182077561138925E-2</v>
      </c>
      <c r="N132" s="37"/>
      <c r="O132" s="75">
        <v>13.96543412711752</v>
      </c>
      <c r="P132" s="75">
        <v>1.4529380538831824</v>
      </c>
      <c r="Q132" s="68">
        <v>11.112112518310639</v>
      </c>
      <c r="R132" s="68">
        <v>16.818755735924405</v>
      </c>
      <c r="S132" s="37"/>
      <c r="T132" s="68">
        <v>42.945122473479728</v>
      </c>
      <c r="U132" s="37"/>
      <c r="V132" s="29">
        <v>2869.107</v>
      </c>
      <c r="W132" s="89">
        <v>3027.39794921875</v>
      </c>
      <c r="X132" s="89">
        <v>3075.64697265625</v>
      </c>
      <c r="Y132" s="29"/>
      <c r="Z132" s="78">
        <v>15.630691695377235</v>
      </c>
      <c r="AA132" s="87">
        <f t="shared" si="3"/>
        <v>480.74489593410181</v>
      </c>
      <c r="AB132" s="39"/>
      <c r="AC132" s="34">
        <v>10</v>
      </c>
      <c r="AD132" s="39"/>
    </row>
    <row r="133" spans="1:30" s="1" customFormat="1" x14ac:dyDescent="0.2">
      <c r="A133" s="32">
        <v>496</v>
      </c>
      <c r="B133" s="32" t="s">
        <v>124</v>
      </c>
      <c r="C133" s="33" t="s">
        <v>125</v>
      </c>
      <c r="D133" s="33" t="s">
        <v>126</v>
      </c>
      <c r="E133" s="33" t="s">
        <v>41</v>
      </c>
      <c r="F133" s="33" t="s">
        <v>127</v>
      </c>
      <c r="G133" s="34" t="s">
        <v>272</v>
      </c>
      <c r="H133" s="91">
        <v>4.2342282831668854E-2</v>
      </c>
      <c r="I133" s="35"/>
      <c r="J133" s="66">
        <v>0.15813299673759748</v>
      </c>
      <c r="K133" s="66">
        <v>4.0410657807942708E-2</v>
      </c>
      <c r="L133" s="66">
        <v>7.8773382718723362E-2</v>
      </c>
      <c r="M133" s="66">
        <v>0.2374926107564716</v>
      </c>
      <c r="N133" s="37"/>
      <c r="O133" s="75">
        <v>34.55640273438852</v>
      </c>
      <c r="P133" s="75">
        <v>8.7579954816242953</v>
      </c>
      <c r="Q133" s="68">
        <v>17.357198893065764</v>
      </c>
      <c r="R133" s="68">
        <v>51.755606575711276</v>
      </c>
      <c r="S133" s="37"/>
      <c r="T133" s="68">
        <v>45.760838578325959</v>
      </c>
      <c r="U133" s="37"/>
      <c r="V133" s="29">
        <v>2869.107</v>
      </c>
      <c r="W133" s="89">
        <v>3027.39794921875</v>
      </c>
      <c r="X133" s="89">
        <v>3075.64697265625</v>
      </c>
      <c r="Y133" s="29"/>
      <c r="Z133" s="63">
        <v>0.22461715256986131</v>
      </c>
      <c r="AA133" s="87">
        <f t="shared" si="3"/>
        <v>6.9084306530816093</v>
      </c>
      <c r="AB133" s="39"/>
      <c r="AC133" s="39">
        <v>10</v>
      </c>
      <c r="AD133" s="34"/>
    </row>
    <row r="134" spans="1:30" s="1" customFormat="1" x14ac:dyDescent="0.2">
      <c r="A134" s="32">
        <v>566</v>
      </c>
      <c r="B134" s="32" t="s">
        <v>129</v>
      </c>
      <c r="C134" s="33" t="s">
        <v>130</v>
      </c>
      <c r="D134" s="33" t="s">
        <v>46</v>
      </c>
      <c r="E134" s="33" t="s">
        <v>41</v>
      </c>
      <c r="F134" s="33" t="s">
        <v>131</v>
      </c>
      <c r="G134" s="42" t="s">
        <v>132</v>
      </c>
      <c r="H134" s="91">
        <v>0.29115793108940125</v>
      </c>
      <c r="J134" s="66">
        <v>0.44310982656145137</v>
      </c>
      <c r="K134" s="66">
        <v>9.5323538237387703E-3</v>
      </c>
      <c r="L134" s="66">
        <v>0.42441617857987546</v>
      </c>
      <c r="M134" s="66">
        <v>0.46180347454302728</v>
      </c>
      <c r="N134" s="62"/>
      <c r="O134" s="75">
        <v>74.511461871229287</v>
      </c>
      <c r="P134" s="75">
        <v>1.2235364280803729</v>
      </c>
      <c r="Q134" s="73">
        <v>72.112016812632191</v>
      </c>
      <c r="R134" s="73">
        <v>76.910906929826396</v>
      </c>
      <c r="S134" s="71"/>
      <c r="T134" s="73">
        <v>59.468679775365821</v>
      </c>
      <c r="U134" s="31"/>
      <c r="V134" s="89">
        <v>190886.3125</v>
      </c>
      <c r="W134" s="89">
        <v>185989.640625</v>
      </c>
      <c r="X134" s="89">
        <v>190886.3125</v>
      </c>
      <c r="Y134" s="39"/>
      <c r="Z134" s="60">
        <v>49.534243899274088</v>
      </c>
      <c r="AA134" s="87">
        <f t="shared" si="3"/>
        <v>94554.091604080517</v>
      </c>
      <c r="AB134" s="29"/>
      <c r="AC134" s="29">
        <v>10</v>
      </c>
      <c r="AD134" s="29"/>
    </row>
    <row r="135" spans="1:30" s="1" customFormat="1" ht="15" customHeight="1" x14ac:dyDescent="0.2">
      <c r="A135" s="32">
        <v>566</v>
      </c>
      <c r="B135" s="32" t="s">
        <v>129</v>
      </c>
      <c r="C135" s="33" t="s">
        <v>130</v>
      </c>
      <c r="D135" s="33" t="s">
        <v>46</v>
      </c>
      <c r="E135" s="33" t="s">
        <v>41</v>
      </c>
      <c r="F135" s="33" t="s">
        <v>131</v>
      </c>
      <c r="G135" s="42" t="s">
        <v>133</v>
      </c>
      <c r="H135" s="91">
        <v>0.29115793108940125</v>
      </c>
      <c r="I135" s="24"/>
      <c r="J135" s="66">
        <v>6.0024160560284701E-2</v>
      </c>
      <c r="K135" s="66">
        <v>4.2395630290472967E-3</v>
      </c>
      <c r="L135" s="66">
        <v>5.1710191533110079E-2</v>
      </c>
      <c r="M135" s="66">
        <v>6.8338129587459315E-2</v>
      </c>
      <c r="N135" s="62"/>
      <c r="O135" s="75">
        <v>13.760784697400776</v>
      </c>
      <c r="P135" s="75">
        <v>0.86298159395372243</v>
      </c>
      <c r="Q135" s="73">
        <v>12.068439945360296</v>
      </c>
      <c r="R135" s="73">
        <v>15.453129449441255</v>
      </c>
      <c r="S135" s="71"/>
      <c r="T135" s="73">
        <v>43.619722188969654</v>
      </c>
      <c r="U135" s="31"/>
      <c r="V135" s="29">
        <v>190886.31099999999</v>
      </c>
      <c r="W135" s="89">
        <v>185989.640625</v>
      </c>
      <c r="X135" s="89">
        <v>190886.3125</v>
      </c>
      <c r="Y135" s="39"/>
      <c r="Z135" s="60">
        <v>9.9348929845164022</v>
      </c>
      <c r="AA135" s="87">
        <f t="shared" si="3"/>
        <v>18964.350868964557</v>
      </c>
      <c r="AB135" s="24"/>
      <c r="AC135" s="29">
        <v>10</v>
      </c>
      <c r="AD135" s="24"/>
    </row>
    <row r="136" spans="1:30" s="1" customFormat="1" x14ac:dyDescent="0.2">
      <c r="A136" s="32">
        <v>566</v>
      </c>
      <c r="B136" s="32" t="s">
        <v>129</v>
      </c>
      <c r="C136" s="33" t="s">
        <v>130</v>
      </c>
      <c r="D136" s="33" t="s">
        <v>46</v>
      </c>
      <c r="E136" s="33" t="s">
        <v>41</v>
      </c>
      <c r="F136" s="33" t="s">
        <v>131</v>
      </c>
      <c r="G136" s="42" t="s">
        <v>134</v>
      </c>
      <c r="H136" s="91">
        <v>0.29115793108940125</v>
      </c>
      <c r="J136" s="66">
        <v>5.0131191178522348E-2</v>
      </c>
      <c r="K136" s="66">
        <v>4.2006011467414341E-3</v>
      </c>
      <c r="L136" s="66">
        <v>4.1893370627191277E-2</v>
      </c>
      <c r="M136" s="66">
        <v>5.8369011729853419E-2</v>
      </c>
      <c r="N136" s="62"/>
      <c r="O136" s="75">
        <v>11.827859843382218</v>
      </c>
      <c r="P136" s="75">
        <v>0.87599596370111343</v>
      </c>
      <c r="Q136" s="73">
        <v>10.109939645636699</v>
      </c>
      <c r="R136" s="73">
        <v>13.545780041127736</v>
      </c>
      <c r="S136" s="71"/>
      <c r="T136" s="73">
        <v>42.383991560883395</v>
      </c>
      <c r="U136" s="31"/>
      <c r="V136" s="29">
        <v>190886.31099999999</v>
      </c>
      <c r="W136" s="89">
        <v>185989.640625</v>
      </c>
      <c r="X136" s="89">
        <v>190886.3125</v>
      </c>
      <c r="Y136" s="39"/>
      <c r="Z136" s="60">
        <v>11.710732746478984</v>
      </c>
      <c r="AA136" s="87">
        <f t="shared" si="3"/>
        <v>22354.185906483708</v>
      </c>
      <c r="AC136" s="29">
        <v>10</v>
      </c>
    </row>
    <row r="137" spans="1:30" s="1" customFormat="1" x14ac:dyDescent="0.2">
      <c r="A137" s="32">
        <v>566</v>
      </c>
      <c r="B137" s="32" t="s">
        <v>129</v>
      </c>
      <c r="C137" s="33" t="s">
        <v>130</v>
      </c>
      <c r="D137" s="33" t="s">
        <v>46</v>
      </c>
      <c r="E137" s="33" t="s">
        <v>41</v>
      </c>
      <c r="F137" s="33" t="s">
        <v>131</v>
      </c>
      <c r="G137" s="42" t="s">
        <v>64</v>
      </c>
      <c r="H137" s="91">
        <v>0.29115793108940125</v>
      </c>
      <c r="J137" s="66">
        <v>0.21732681291123193</v>
      </c>
      <c r="K137" s="66">
        <v>8.1217450950768315E-3</v>
      </c>
      <c r="L137" s="66">
        <v>0.2013994767628309</v>
      </c>
      <c r="M137" s="66">
        <v>0.23325414905963296</v>
      </c>
      <c r="N137" s="62"/>
      <c r="O137" s="75">
        <v>42.469699868735127</v>
      </c>
      <c r="P137" s="75">
        <v>1.3377767447561484</v>
      </c>
      <c r="Q137" s="73">
        <v>39.846221828509428</v>
      </c>
      <c r="R137" s="73">
        <v>45.093177908960833</v>
      </c>
      <c r="S137" s="71"/>
      <c r="T137" s="73">
        <v>51.17220361409268</v>
      </c>
      <c r="U137" s="31"/>
      <c r="V137" s="29">
        <v>190886.31099999999</v>
      </c>
      <c r="W137" s="89">
        <v>185989.640625</v>
      </c>
      <c r="X137" s="89">
        <v>190886.3125</v>
      </c>
      <c r="Y137" s="39"/>
      <c r="Z137" s="60">
        <v>28.820130369728492</v>
      </c>
      <c r="AA137" s="87">
        <f t="shared" si="3"/>
        <v>55013.684120467333</v>
      </c>
      <c r="AC137" s="29">
        <v>10</v>
      </c>
    </row>
    <row r="138" spans="1:30" s="1" customFormat="1" x14ac:dyDescent="0.2">
      <c r="A138" s="32">
        <v>807</v>
      </c>
      <c r="B138" s="32" t="s">
        <v>112</v>
      </c>
      <c r="C138" s="33" t="s">
        <v>316</v>
      </c>
      <c r="D138" s="33" t="s">
        <v>107</v>
      </c>
      <c r="E138" s="33" t="s">
        <v>41</v>
      </c>
      <c r="F138" s="33" t="s">
        <v>113</v>
      </c>
      <c r="G138" s="41" t="s">
        <v>114</v>
      </c>
      <c r="H138" s="91">
        <v>9.5581319183111191E-3</v>
      </c>
      <c r="I138" s="62">
        <v>4.5911137342594041E-3</v>
      </c>
      <c r="J138" s="62">
        <v>4.5911137342594041E-3</v>
      </c>
      <c r="K138" s="66">
        <v>8.4544119921326454E-4</v>
      </c>
      <c r="L138" s="66">
        <v>2.927299382533504E-3</v>
      </c>
      <c r="M138" s="66">
        <v>6.254928085985538E-3</v>
      </c>
      <c r="N138" s="37"/>
      <c r="O138" s="75">
        <v>1.3092260534164215</v>
      </c>
      <c r="P138" s="75">
        <v>0.24427162811756636</v>
      </c>
      <c r="Q138" s="68">
        <v>0.82850351356422469</v>
      </c>
      <c r="R138" s="68">
        <v>1.7899485932686181</v>
      </c>
      <c r="S138" s="37"/>
      <c r="T138" s="68">
        <v>35.067387501791799</v>
      </c>
      <c r="U138" s="37"/>
      <c r="V138" s="89">
        <v>2072.383056640625</v>
      </c>
      <c r="W138" s="89">
        <v>2081.2060546875</v>
      </c>
      <c r="X138" s="89">
        <v>2083.159912109375</v>
      </c>
      <c r="Y138" s="39"/>
      <c r="Z138" s="78">
        <v>65.012975788951692</v>
      </c>
      <c r="AA138" s="87">
        <f t="shared" ref="AA138:AA169" si="4">X138*(Z138/100)</f>
        <v>1354.3242493048153</v>
      </c>
      <c r="AB138" s="39"/>
      <c r="AC138" s="34">
        <v>9</v>
      </c>
      <c r="AD138" s="34" t="s">
        <v>21</v>
      </c>
    </row>
    <row r="139" spans="1:30" s="1" customFormat="1" x14ac:dyDescent="0.2">
      <c r="A139" s="32">
        <v>807</v>
      </c>
      <c r="B139" s="32" t="s">
        <v>112</v>
      </c>
      <c r="C139" s="33" t="s">
        <v>316</v>
      </c>
      <c r="D139" s="33" t="s">
        <v>107</v>
      </c>
      <c r="E139" s="33" t="s">
        <v>41</v>
      </c>
      <c r="F139" s="33" t="s">
        <v>113</v>
      </c>
      <c r="G139" s="41" t="s">
        <v>115</v>
      </c>
      <c r="H139" s="91">
        <v>9.5581319183111191E-3</v>
      </c>
      <c r="I139" s="62">
        <v>1.6597223934116084E-2</v>
      </c>
      <c r="J139" s="62">
        <v>1.6597223934116084E-2</v>
      </c>
      <c r="K139" s="66">
        <v>4.4455675344568929E-3</v>
      </c>
      <c r="L139" s="66">
        <v>7.8411685230860284E-3</v>
      </c>
      <c r="M139" s="66">
        <v>2.535327934514605E-2</v>
      </c>
      <c r="N139" s="37"/>
      <c r="O139" s="75">
        <v>4.5360411529405775</v>
      </c>
      <c r="P139" s="75">
        <v>1.2509069059192146</v>
      </c>
      <c r="Q139" s="68">
        <v>2.072236453681441</v>
      </c>
      <c r="R139" s="68">
        <v>6.9998458521997158</v>
      </c>
      <c r="S139" s="37"/>
      <c r="T139" s="68">
        <v>36.589667894341218</v>
      </c>
      <c r="U139" s="37"/>
      <c r="V139" s="29">
        <v>2072.3829999999998</v>
      </c>
      <c r="W139" s="89">
        <v>2081.2060546875</v>
      </c>
      <c r="X139" s="89">
        <v>2083.159912109375</v>
      </c>
      <c r="Y139" s="39"/>
      <c r="Z139" s="78">
        <v>26.997062488611341</v>
      </c>
      <c r="AA139" s="87">
        <f t="shared" si="4"/>
        <v>562.39198320986907</v>
      </c>
      <c r="AB139" s="39"/>
      <c r="AC139" s="34">
        <v>9</v>
      </c>
      <c r="AD139" s="34" t="s">
        <v>21</v>
      </c>
    </row>
    <row r="140" spans="1:30" s="1" customFormat="1" x14ac:dyDescent="0.2">
      <c r="A140" s="32">
        <v>807</v>
      </c>
      <c r="B140" s="32" t="s">
        <v>112</v>
      </c>
      <c r="C140" s="33" t="s">
        <v>316</v>
      </c>
      <c r="D140" s="33" t="s">
        <v>107</v>
      </c>
      <c r="E140" s="33" t="s">
        <v>41</v>
      </c>
      <c r="F140" s="33" t="s">
        <v>113</v>
      </c>
      <c r="G140" s="41" t="s">
        <v>64</v>
      </c>
      <c r="H140" s="91">
        <v>9.5581319183111191E-3</v>
      </c>
      <c r="I140" s="62">
        <v>2.6240694156527262E-2</v>
      </c>
      <c r="J140" s="62">
        <v>2.6240694156527262E-2</v>
      </c>
      <c r="K140" s="66">
        <v>7.32605031164051E-3</v>
      </c>
      <c r="L140" s="66">
        <v>1.1820663737199219E-2</v>
      </c>
      <c r="M140" s="66">
        <v>4.0660724575855151E-2</v>
      </c>
      <c r="N140" s="37"/>
      <c r="O140" s="75">
        <v>5.7332542358386434</v>
      </c>
      <c r="P140" s="75">
        <v>1.3967771830972826</v>
      </c>
      <c r="Q140" s="68">
        <v>2.9839461349534098</v>
      </c>
      <c r="R140" s="68">
        <v>8.4825623367238769</v>
      </c>
      <c r="S140" s="37"/>
      <c r="T140" s="68">
        <v>45.769284035053424</v>
      </c>
      <c r="U140" s="37"/>
      <c r="V140" s="29">
        <v>2072.3829999999998</v>
      </c>
      <c r="W140" s="89">
        <v>2081.2060546875</v>
      </c>
      <c r="X140" s="89">
        <v>2083.159912109375</v>
      </c>
      <c r="Y140" s="39"/>
      <c r="Z140" s="78">
        <v>7.9899617224324908</v>
      </c>
      <c r="AA140" s="87">
        <f t="shared" si="4"/>
        <v>166.4436795945974</v>
      </c>
      <c r="AB140" s="39"/>
      <c r="AC140" s="34">
        <v>9</v>
      </c>
      <c r="AD140" s="34" t="s">
        <v>21</v>
      </c>
    </row>
    <row r="141" spans="1:30" s="1" customFormat="1" x14ac:dyDescent="0.2">
      <c r="A141" s="100">
        <v>600</v>
      </c>
      <c r="B141" s="100" t="s">
        <v>301</v>
      </c>
      <c r="C141" s="98" t="s">
        <v>300</v>
      </c>
      <c r="D141" s="98" t="s">
        <v>42</v>
      </c>
      <c r="E141" s="98" t="s">
        <v>41</v>
      </c>
      <c r="F141" s="57">
        <v>2016</v>
      </c>
      <c r="G141" s="96" t="s">
        <v>302</v>
      </c>
      <c r="H141" s="91">
        <v>1.8848581239581108E-2</v>
      </c>
      <c r="I141"/>
      <c r="J141" s="97">
        <v>0.2977397751455389</v>
      </c>
      <c r="K141" s="95"/>
      <c r="L141" s="95"/>
      <c r="M141" s="95"/>
      <c r="N141"/>
      <c r="O141" s="95">
        <v>57.317783673068035</v>
      </c>
      <c r="P141" s="95"/>
      <c r="Q141" s="93"/>
      <c r="R141" s="93"/>
      <c r="S141"/>
      <c r="T141" s="93">
        <v>51.945444514010099</v>
      </c>
      <c r="U141"/>
      <c r="V141" s="89">
        <v>6725.30810546875</v>
      </c>
      <c r="W141" s="89">
        <v>6725.30810546875</v>
      </c>
      <c r="X141" s="89">
        <v>6811.296875</v>
      </c>
      <c r="Z141" s="70">
        <v>1.7829662182412318</v>
      </c>
      <c r="AA141" s="87">
        <f t="shared" si="4"/>
        <v>121.44312230537069</v>
      </c>
      <c r="AB141"/>
      <c r="AC141" s="5">
        <v>10</v>
      </c>
      <c r="AD141"/>
    </row>
    <row r="142" spans="1:30" s="1" customFormat="1" x14ac:dyDescent="0.2">
      <c r="A142" s="100">
        <v>600</v>
      </c>
      <c r="B142" s="100" t="s">
        <v>301</v>
      </c>
      <c r="C142" s="98" t="s">
        <v>300</v>
      </c>
      <c r="D142" s="98" t="s">
        <v>42</v>
      </c>
      <c r="E142" s="98" t="s">
        <v>41</v>
      </c>
      <c r="F142" s="57">
        <v>2016</v>
      </c>
      <c r="G142" s="96" t="s">
        <v>303</v>
      </c>
      <c r="H142" s="91">
        <v>1.8848581239581108E-2</v>
      </c>
      <c r="I142"/>
      <c r="J142" s="97">
        <v>2.7429806789425488E-2</v>
      </c>
      <c r="K142" s="95">
        <v>3.0119828800289619E-3</v>
      </c>
      <c r="L142" s="95">
        <v>2.1511187624352938E-2</v>
      </c>
      <c r="M142" s="95">
        <v>3.3348425954498037E-2</v>
      </c>
      <c r="N142"/>
      <c r="O142" s="95">
        <v>7.0220687542060984</v>
      </c>
      <c r="P142" s="95">
        <v>0.73197527994712563</v>
      </c>
      <c r="Q142" s="107">
        <v>5.5837196357633188</v>
      </c>
      <c r="R142" s="107">
        <v>8.460417872648879</v>
      </c>
      <c r="S142" s="106"/>
      <c r="T142" s="107">
        <v>39.062287410665867</v>
      </c>
      <c r="U142"/>
      <c r="V142" s="89">
        <v>6725.30810546875</v>
      </c>
      <c r="W142" s="89">
        <v>6725.30810546875</v>
      </c>
      <c r="X142" s="89">
        <v>6811.296875</v>
      </c>
      <c r="Z142" s="70">
        <v>42.310609955911445</v>
      </c>
      <c r="AA142" s="87">
        <f t="shared" si="4"/>
        <v>2881.9012537204349</v>
      </c>
      <c r="AB142"/>
      <c r="AC142" s="5">
        <v>10</v>
      </c>
      <c r="AD142"/>
    </row>
    <row r="143" spans="1:30" s="1" customFormat="1" x14ac:dyDescent="0.2">
      <c r="A143" s="100">
        <v>600</v>
      </c>
      <c r="B143" s="100" t="s">
        <v>301</v>
      </c>
      <c r="C143" s="98" t="s">
        <v>300</v>
      </c>
      <c r="D143" s="98" t="s">
        <v>42</v>
      </c>
      <c r="E143" s="98" t="s">
        <v>41</v>
      </c>
      <c r="F143" s="57">
        <v>2016</v>
      </c>
      <c r="G143" s="96" t="s">
        <v>304</v>
      </c>
      <c r="H143" s="91">
        <v>1.8848581239581108E-2</v>
      </c>
      <c r="I143"/>
      <c r="J143" s="97">
        <v>3.9242115912814365E-3</v>
      </c>
      <c r="K143" s="95">
        <v>9.8742907411174079E-4</v>
      </c>
      <c r="L143" s="95">
        <v>1.9838895924620416E-3</v>
      </c>
      <c r="M143" s="95">
        <v>5.8645335901008309E-3</v>
      </c>
      <c r="N143"/>
      <c r="O143" s="95">
        <v>1.0658044574239556</v>
      </c>
      <c r="P143" s="95">
        <v>0.26599157090444736</v>
      </c>
      <c r="Q143" s="107">
        <v>0.54312459103385224</v>
      </c>
      <c r="R143" s="107">
        <v>1.5884843238140589</v>
      </c>
      <c r="S143" s="106"/>
      <c r="T143" s="107">
        <v>36.819245443636419</v>
      </c>
      <c r="U143"/>
      <c r="V143" s="89">
        <v>6725.30810546875</v>
      </c>
      <c r="W143" s="89">
        <v>6725.30810546875</v>
      </c>
      <c r="X143" s="89">
        <v>6811.296875</v>
      </c>
      <c r="Z143" s="70">
        <v>33.563063300728999</v>
      </c>
      <c r="AA143" s="87">
        <f t="shared" si="4"/>
        <v>2286.0798817568261</v>
      </c>
      <c r="AB143"/>
      <c r="AC143" s="5">
        <v>10</v>
      </c>
      <c r="AD143"/>
    </row>
    <row r="144" spans="1:30" s="1" customFormat="1" x14ac:dyDescent="0.2">
      <c r="A144" s="100">
        <v>600</v>
      </c>
      <c r="B144" s="100" t="s">
        <v>301</v>
      </c>
      <c r="C144" s="98" t="s">
        <v>300</v>
      </c>
      <c r="D144" s="98" t="s">
        <v>42</v>
      </c>
      <c r="E144" s="98" t="s">
        <v>41</v>
      </c>
      <c r="F144" s="57">
        <v>2016</v>
      </c>
      <c r="G144" s="96" t="s">
        <v>305</v>
      </c>
      <c r="H144" s="91">
        <v>1.8848581239581108E-2</v>
      </c>
      <c r="I144"/>
      <c r="J144" s="97">
        <v>1.8769228955639349E-3</v>
      </c>
      <c r="K144" s="95">
        <v>1.1398121072967774E-3</v>
      </c>
      <c r="L144" s="95">
        <v>-3.628354468751063E-4</v>
      </c>
      <c r="M144" s="95">
        <v>4.1166812380029763E-3</v>
      </c>
      <c r="N144"/>
      <c r="O144" s="95">
        <v>0.45726781459257082</v>
      </c>
      <c r="P144" s="95">
        <v>0.27350649036611446</v>
      </c>
      <c r="Q144" s="107">
        <v>-8.0179050190754428E-2</v>
      </c>
      <c r="R144" s="107">
        <v>0.99471467937589619</v>
      </c>
      <c r="S144" s="106"/>
      <c r="T144" s="107">
        <v>41.046468517279919</v>
      </c>
      <c r="U144"/>
      <c r="V144" s="89">
        <v>6725.30810546875</v>
      </c>
      <c r="W144" s="89">
        <v>6725.30810546875</v>
      </c>
      <c r="X144" s="89">
        <v>6811.296875</v>
      </c>
      <c r="Z144" s="70">
        <v>19.587477250927424</v>
      </c>
      <c r="AA144" s="87">
        <f t="shared" si="4"/>
        <v>1334.1612258837556</v>
      </c>
      <c r="AB144"/>
      <c r="AC144" s="5">
        <v>10</v>
      </c>
      <c r="AD144"/>
    </row>
    <row r="145" spans="1:30" s="1" customFormat="1" x14ac:dyDescent="0.2">
      <c r="A145" s="100">
        <v>600</v>
      </c>
      <c r="B145" s="100" t="s">
        <v>301</v>
      </c>
      <c r="C145" s="98" t="s">
        <v>300</v>
      </c>
      <c r="D145" s="98" t="s">
        <v>42</v>
      </c>
      <c r="E145" s="98" t="s">
        <v>41</v>
      </c>
      <c r="F145" s="57">
        <v>2016</v>
      </c>
      <c r="G145" s="96" t="s">
        <v>306</v>
      </c>
      <c r="H145" s="91">
        <v>1.8848581239581108E-2</v>
      </c>
      <c r="I145"/>
      <c r="J145" s="97">
        <v>1.4232570562100651E-2</v>
      </c>
      <c r="K145" s="95">
        <v>6.5184142093134799E-3</v>
      </c>
      <c r="L145" s="95">
        <v>1.423729077333305E-3</v>
      </c>
      <c r="M145" s="95">
        <v>2.7041412046867996E-2</v>
      </c>
      <c r="N145"/>
      <c r="O145" s="95">
        <v>2.839973177141208</v>
      </c>
      <c r="P145" s="95">
        <v>1.2817343507537968</v>
      </c>
      <c r="Q145" s="107">
        <v>0.32133419575685851</v>
      </c>
      <c r="R145" s="107">
        <v>5.3586121585255579</v>
      </c>
      <c r="S145" s="106"/>
      <c r="T145" s="107">
        <v>50.115158398881533</v>
      </c>
      <c r="U145"/>
      <c r="V145" s="89">
        <v>6725.30810546875</v>
      </c>
      <c r="W145" s="89">
        <v>6725.30810546875</v>
      </c>
      <c r="X145" s="89">
        <v>6811.296875</v>
      </c>
      <c r="Z145" s="70">
        <v>2.7558832741913624</v>
      </c>
      <c r="AA145" s="87">
        <f t="shared" si="4"/>
        <v>187.71139133364395</v>
      </c>
      <c r="AB145"/>
      <c r="AC145" s="5">
        <v>10</v>
      </c>
      <c r="AD145"/>
    </row>
    <row r="146" spans="1:30" s="1" customFormat="1" x14ac:dyDescent="0.2">
      <c r="A146" s="84">
        <v>686</v>
      </c>
      <c r="B146" s="85" t="s">
        <v>234</v>
      </c>
      <c r="C146" s="34" t="s">
        <v>235</v>
      </c>
      <c r="D146" s="34" t="s">
        <v>46</v>
      </c>
      <c r="E146" s="34" t="s">
        <v>162</v>
      </c>
      <c r="F146" s="57">
        <v>2017</v>
      </c>
      <c r="G146" s="41" t="s">
        <v>236</v>
      </c>
      <c r="H146" s="91">
        <v>0.28798049688339233</v>
      </c>
      <c r="J146" s="71">
        <v>0.26922990394174495</v>
      </c>
      <c r="K146" s="62">
        <v>1.3055996420567817E-2</v>
      </c>
      <c r="L146" s="62">
        <v>0.24355381793505396</v>
      </c>
      <c r="M146" s="62">
        <v>0.29490598994843598</v>
      </c>
      <c r="N146" s="88"/>
      <c r="O146" s="71">
        <v>50.407132736133718</v>
      </c>
      <c r="P146" s="71">
        <v>2.2545348328220354</v>
      </c>
      <c r="Q146" s="72">
        <v>45.973336309732609</v>
      </c>
      <c r="R146" s="72">
        <v>54.840929162534835</v>
      </c>
      <c r="S146" s="5"/>
      <c r="T146" s="72">
        <v>53.411072863652677</v>
      </c>
      <c r="V146" s="89">
        <v>15850.5673828125</v>
      </c>
      <c r="W146" s="89">
        <v>15411.6142578125</v>
      </c>
      <c r="X146" s="89">
        <v>15850.5673828125</v>
      </c>
      <c r="Y146" s="5"/>
      <c r="Z146" s="70">
        <v>37.116801258403953</v>
      </c>
      <c r="AA146" s="87">
        <f t="shared" si="4"/>
        <v>5883.2235938079166</v>
      </c>
      <c r="AC146" s="34">
        <v>10</v>
      </c>
    </row>
    <row r="147" spans="1:30" s="1" customFormat="1" x14ac:dyDescent="0.2">
      <c r="A147" s="84">
        <v>686</v>
      </c>
      <c r="B147" s="85" t="s">
        <v>234</v>
      </c>
      <c r="C147" s="34" t="s">
        <v>235</v>
      </c>
      <c r="D147" s="34" t="s">
        <v>46</v>
      </c>
      <c r="E147" s="34" t="s">
        <v>162</v>
      </c>
      <c r="F147" s="57">
        <v>2017</v>
      </c>
      <c r="G147" s="41" t="s">
        <v>237</v>
      </c>
      <c r="H147" s="91">
        <v>0.28798049688339233</v>
      </c>
      <c r="J147" s="71">
        <v>0.36372441734105393</v>
      </c>
      <c r="K147" s="62">
        <v>1.4299045177498304E-2</v>
      </c>
      <c r="L147" s="62">
        <v>0.33560732536570559</v>
      </c>
      <c r="M147" s="62">
        <v>0.39184150931640227</v>
      </c>
      <c r="N147" s="88"/>
      <c r="O147" s="71">
        <v>63.048439265225056</v>
      </c>
      <c r="P147" s="71">
        <v>2.1474157306348145</v>
      </c>
      <c r="Q147" s="72">
        <v>58.825843640267905</v>
      </c>
      <c r="R147" s="72">
        <v>67.271034890182207</v>
      </c>
      <c r="S147" s="5"/>
      <c r="T147" s="72">
        <v>57.689678218834118</v>
      </c>
      <c r="V147" s="89">
        <v>15850.5673828125</v>
      </c>
      <c r="W147" s="89">
        <v>15411.6142578125</v>
      </c>
      <c r="X147" s="89">
        <v>15850.5673828125</v>
      </c>
      <c r="Y147" s="5"/>
      <c r="Z147" s="70">
        <v>26.781099412338307</v>
      </c>
      <c r="AA147" s="87">
        <f t="shared" si="4"/>
        <v>4244.9562082106859</v>
      </c>
      <c r="AC147" s="34">
        <v>10</v>
      </c>
    </row>
    <row r="148" spans="1:30" s="1" customFormat="1" x14ac:dyDescent="0.2">
      <c r="A148" s="84">
        <v>686</v>
      </c>
      <c r="B148" s="85" t="s">
        <v>234</v>
      </c>
      <c r="C148" s="34" t="s">
        <v>235</v>
      </c>
      <c r="D148" s="34" t="s">
        <v>46</v>
      </c>
      <c r="E148" s="34" t="s">
        <v>162</v>
      </c>
      <c r="F148" s="57">
        <v>2017</v>
      </c>
      <c r="G148" s="41" t="s">
        <v>238</v>
      </c>
      <c r="H148" s="91">
        <v>0.28798049688339233</v>
      </c>
      <c r="J148" s="71">
        <v>0.29298801669985358</v>
      </c>
      <c r="K148" s="62">
        <v>2.0247046518405608E-2</v>
      </c>
      <c r="L148" s="62">
        <v>0.2531721477108087</v>
      </c>
      <c r="M148" s="62">
        <v>0.33280388568889846</v>
      </c>
      <c r="N148" s="88"/>
      <c r="O148" s="71">
        <v>56.838899990516822</v>
      </c>
      <c r="P148" s="71">
        <v>3.4863168020812512</v>
      </c>
      <c r="Q148" s="72">
        <v>49.983049043575654</v>
      </c>
      <c r="R148" s="72">
        <v>63.694750937457989</v>
      </c>
      <c r="S148" s="5"/>
      <c r="T148" s="72">
        <v>51.547094815124261</v>
      </c>
      <c r="V148" s="89">
        <v>15850.5673828125</v>
      </c>
      <c r="W148" s="89">
        <v>15411.6142578125</v>
      </c>
      <c r="X148" s="89">
        <v>15850.5673828125</v>
      </c>
      <c r="Y148" s="5"/>
      <c r="Z148" s="70">
        <v>17.364908012724587</v>
      </c>
      <c r="AA148" s="87">
        <f t="shared" si="4"/>
        <v>2752.4364455203176</v>
      </c>
      <c r="AC148" s="34">
        <v>10</v>
      </c>
    </row>
    <row r="149" spans="1:30" s="1" customFormat="1" x14ac:dyDescent="0.2">
      <c r="A149" s="84">
        <v>686</v>
      </c>
      <c r="B149" s="85" t="s">
        <v>234</v>
      </c>
      <c r="C149" s="34" t="s">
        <v>235</v>
      </c>
      <c r="D149" s="34" t="s">
        <v>46</v>
      </c>
      <c r="E149" s="34" t="s">
        <v>162</v>
      </c>
      <c r="F149" s="57">
        <v>2017</v>
      </c>
      <c r="G149" s="41" t="s">
        <v>239</v>
      </c>
      <c r="H149" s="91">
        <v>0.28798049688339233</v>
      </c>
      <c r="J149" s="71">
        <v>0.33983069636442331</v>
      </c>
      <c r="K149" s="62">
        <v>2.8524859038856834E-2</v>
      </c>
      <c r="L149" s="62">
        <v>0.28371337686636028</v>
      </c>
      <c r="M149" s="62">
        <v>0.39594801586248635</v>
      </c>
      <c r="N149" s="88"/>
      <c r="O149" s="71">
        <v>60.722615030944624</v>
      </c>
      <c r="P149" s="71">
        <v>4.028202225506246</v>
      </c>
      <c r="Q149" s="72">
        <v>52.797881345718956</v>
      </c>
      <c r="R149" s="72">
        <v>68.647348716170299</v>
      </c>
      <c r="S149" s="5"/>
      <c r="T149" s="72">
        <v>55.964437004441173</v>
      </c>
      <c r="V149" s="89">
        <v>15850.5673828125</v>
      </c>
      <c r="W149" s="89">
        <v>15411.6142578125</v>
      </c>
      <c r="X149" s="89">
        <v>15850.5673828125</v>
      </c>
      <c r="Y149" s="5"/>
      <c r="Z149" s="70">
        <v>6.2050016183219023</v>
      </c>
      <c r="AA149" s="87">
        <f t="shared" si="4"/>
        <v>983.52796261671926</v>
      </c>
      <c r="AC149" s="34">
        <v>10</v>
      </c>
    </row>
    <row r="150" spans="1:30" s="1" customFormat="1" x14ac:dyDescent="0.2">
      <c r="A150" s="84">
        <v>686</v>
      </c>
      <c r="B150" s="85" t="s">
        <v>234</v>
      </c>
      <c r="C150" s="34" t="s">
        <v>235</v>
      </c>
      <c r="D150" s="34" t="s">
        <v>46</v>
      </c>
      <c r="E150" s="34" t="s">
        <v>162</v>
      </c>
      <c r="F150" s="57">
        <v>2017</v>
      </c>
      <c r="G150" s="41" t="s">
        <v>240</v>
      </c>
      <c r="H150" s="91">
        <v>0.28798049688339233</v>
      </c>
      <c r="J150" s="71">
        <v>0.10826211467122029</v>
      </c>
      <c r="K150" s="62">
        <v>2.4005720324548462E-2</v>
      </c>
      <c r="L150" s="62">
        <v>6.0996716017120617E-2</v>
      </c>
      <c r="M150" s="62">
        <v>0.15552751332531997</v>
      </c>
      <c r="N150" s="88"/>
      <c r="O150" s="71">
        <v>25.785906456804547</v>
      </c>
      <c r="P150" s="71">
        <v>4.9141377802480575</v>
      </c>
      <c r="Q150" s="72">
        <v>16.110350877367217</v>
      </c>
      <c r="R150" s="72">
        <v>35.461462036241876</v>
      </c>
      <c r="S150" s="5"/>
      <c r="T150" s="72">
        <v>41.984994730581313</v>
      </c>
      <c r="V150" s="89">
        <v>15850.5673828125</v>
      </c>
      <c r="W150" s="89">
        <v>15411.6142578125</v>
      </c>
      <c r="X150" s="89">
        <v>15850.5673828125</v>
      </c>
      <c r="Y150" s="5"/>
      <c r="Z150" s="70">
        <v>4.1875521988985511</v>
      </c>
      <c r="AA150" s="87">
        <f t="shared" si="4"/>
        <v>663.75078297686139</v>
      </c>
      <c r="AC150" s="34">
        <v>10</v>
      </c>
    </row>
    <row r="151" spans="1:30" s="1" customFormat="1" x14ac:dyDescent="0.2">
      <c r="A151" s="84">
        <v>686</v>
      </c>
      <c r="B151" s="85" t="s">
        <v>234</v>
      </c>
      <c r="C151" s="34" t="s">
        <v>235</v>
      </c>
      <c r="D151" s="34" t="s">
        <v>46</v>
      </c>
      <c r="E151" s="34" t="s">
        <v>162</v>
      </c>
      <c r="F151" s="57">
        <v>2017</v>
      </c>
      <c r="G151" s="41" t="s">
        <v>241</v>
      </c>
      <c r="H151" s="91">
        <v>0.28798049688339233</v>
      </c>
      <c r="J151" s="71">
        <v>0.31032207546748358</v>
      </c>
      <c r="K151" s="62">
        <v>5.9147959257069456E-2</v>
      </c>
      <c r="L151" s="62">
        <v>0.1937940857725072</v>
      </c>
      <c r="M151" s="62">
        <v>0.42685006516245994</v>
      </c>
      <c r="N151" s="88"/>
      <c r="O151" s="71">
        <v>59.65347427662612</v>
      </c>
      <c r="P151" s="71">
        <v>9.1820829715999555</v>
      </c>
      <c r="Q151" s="72">
        <v>41.563760221696434</v>
      </c>
      <c r="R151" s="72">
        <v>77.7431883315558</v>
      </c>
      <c r="S151" s="5"/>
      <c r="T151" s="72">
        <v>52.020788265986461</v>
      </c>
      <c r="V151" s="89">
        <v>15850.5673828125</v>
      </c>
      <c r="W151" s="89">
        <v>15411.6142578125</v>
      </c>
      <c r="X151" s="89">
        <v>15850.5673828125</v>
      </c>
      <c r="Y151" s="5"/>
      <c r="Z151" s="70">
        <v>1.2970422490982374</v>
      </c>
      <c r="AA151" s="87">
        <f t="shared" si="4"/>
        <v>205.58855567686285</v>
      </c>
      <c r="AC151" s="34">
        <v>10</v>
      </c>
    </row>
    <row r="152" spans="1:30" s="5" customFormat="1" x14ac:dyDescent="0.2">
      <c r="A152" s="84">
        <v>686</v>
      </c>
      <c r="B152" s="85" t="s">
        <v>234</v>
      </c>
      <c r="C152" s="34" t="s">
        <v>235</v>
      </c>
      <c r="D152" s="34" t="s">
        <v>46</v>
      </c>
      <c r="E152" s="34" t="s">
        <v>162</v>
      </c>
      <c r="F152" s="57">
        <v>2017</v>
      </c>
      <c r="G152" s="41" t="s">
        <v>242</v>
      </c>
      <c r="H152" s="91">
        <v>0.28798049688339233</v>
      </c>
      <c r="I152" s="1"/>
      <c r="J152" s="71">
        <v>0.19701150098657247</v>
      </c>
      <c r="K152" s="62">
        <v>1.6654171419618068E-2</v>
      </c>
      <c r="L152" s="62">
        <v>0.16426337943258873</v>
      </c>
      <c r="M152" s="62">
        <v>0.22975962254055621</v>
      </c>
      <c r="N152" s="88"/>
      <c r="O152" s="71">
        <v>37.518658288557987</v>
      </c>
      <c r="P152" s="71">
        <v>3.0496624341523697</v>
      </c>
      <c r="Q152" s="72">
        <v>31.521919479048961</v>
      </c>
      <c r="R152" s="72">
        <v>43.515397098067012</v>
      </c>
      <c r="T152" s="72">
        <v>52.510273547456464</v>
      </c>
      <c r="U152" s="1"/>
      <c r="V152" s="89">
        <v>15850.5673828125</v>
      </c>
      <c r="W152" s="89">
        <v>15411.6142578125</v>
      </c>
      <c r="X152" s="89">
        <v>15850.5673828125</v>
      </c>
      <c r="Z152" s="70">
        <v>7.0475952502166042</v>
      </c>
      <c r="AA152" s="87">
        <f t="shared" si="4"/>
        <v>1117.0838340034761</v>
      </c>
      <c r="AB152" s="1"/>
      <c r="AC152" s="34">
        <v>10</v>
      </c>
      <c r="AD152" s="1"/>
    </row>
    <row r="153" spans="1:30" s="5" customFormat="1" x14ac:dyDescent="0.2">
      <c r="A153" s="84">
        <v>694</v>
      </c>
      <c r="B153" s="85" t="s">
        <v>243</v>
      </c>
      <c r="C153" s="34" t="s">
        <v>244</v>
      </c>
      <c r="D153" s="34" t="s">
        <v>46</v>
      </c>
      <c r="E153" s="34" t="s">
        <v>41</v>
      </c>
      <c r="F153" s="57">
        <v>2017</v>
      </c>
      <c r="G153" s="41" t="s">
        <v>245</v>
      </c>
      <c r="H153" s="91">
        <v>0.29669848084449768</v>
      </c>
      <c r="J153" s="62">
        <v>4.4482703617592566E-2</v>
      </c>
      <c r="K153" s="62">
        <v>1.2505033823555486E-2</v>
      </c>
      <c r="L153" s="62">
        <v>1.9868393300692903E-2</v>
      </c>
      <c r="M153" s="62">
        <v>6.9097013934492232E-2</v>
      </c>
      <c r="O153" s="71">
        <v>10.28316519106243</v>
      </c>
      <c r="P153" s="71">
        <v>2.8079710981474206</v>
      </c>
      <c r="Q153" s="72">
        <v>4.7560892194250606</v>
      </c>
      <c r="R153" s="72">
        <v>15.8102411626998</v>
      </c>
      <c r="T153" s="72">
        <v>43.257793481966544</v>
      </c>
      <c r="V153" s="89">
        <v>7557.2119140625</v>
      </c>
      <c r="W153" s="89">
        <v>7396.18994140625</v>
      </c>
      <c r="X153" s="89">
        <v>7557.2119140625</v>
      </c>
      <c r="Z153" s="70">
        <v>1.4202989596028439</v>
      </c>
      <c r="AA153" s="87">
        <f t="shared" si="4"/>
        <v>107.33500219041186</v>
      </c>
      <c r="AC153" s="34">
        <v>10</v>
      </c>
    </row>
    <row r="154" spans="1:30" s="5" customFormat="1" x14ac:dyDescent="0.2">
      <c r="A154" s="84">
        <v>694</v>
      </c>
      <c r="B154" s="85" t="s">
        <v>243</v>
      </c>
      <c r="C154" s="34" t="s">
        <v>244</v>
      </c>
      <c r="D154" s="34" t="s">
        <v>46</v>
      </c>
      <c r="E154" s="34" t="s">
        <v>41</v>
      </c>
      <c r="F154" s="57">
        <v>2017</v>
      </c>
      <c r="G154" s="41" t="s">
        <v>246</v>
      </c>
      <c r="H154" s="91">
        <v>0.29669848084449768</v>
      </c>
      <c r="J154" s="62">
        <v>0.32651209574359652</v>
      </c>
      <c r="K154" s="62">
        <v>7.7289848641796171E-3</v>
      </c>
      <c r="L154" s="62">
        <v>0.31133149853661912</v>
      </c>
      <c r="M154" s="62">
        <v>0.34169269295057392</v>
      </c>
      <c r="O154" s="71">
        <v>63.421594764269621</v>
      </c>
      <c r="P154" s="71">
        <v>1.2832813753165566</v>
      </c>
      <c r="Q154" s="72">
        <v>60.901085537736876</v>
      </c>
      <c r="R154" s="72">
        <v>65.942103990802366</v>
      </c>
      <c r="T154" s="72">
        <v>51.482794930843745</v>
      </c>
      <c r="V154" s="89">
        <v>7557.2119140625</v>
      </c>
      <c r="W154" s="89">
        <v>7396.18994140625</v>
      </c>
      <c r="X154" s="89">
        <v>7557.2119140625</v>
      </c>
      <c r="Z154" s="70">
        <v>32.556021390380089</v>
      </c>
      <c r="AA154" s="87">
        <f t="shared" si="4"/>
        <v>2460.3275272585402</v>
      </c>
      <c r="AC154" s="34">
        <v>10</v>
      </c>
    </row>
    <row r="155" spans="1:30" s="5" customFormat="1" x14ac:dyDescent="0.2">
      <c r="A155" s="84">
        <v>694</v>
      </c>
      <c r="B155" s="85" t="s">
        <v>243</v>
      </c>
      <c r="C155" s="34" t="s">
        <v>244</v>
      </c>
      <c r="D155" s="34" t="s">
        <v>46</v>
      </c>
      <c r="E155" s="34" t="s">
        <v>41</v>
      </c>
      <c r="F155" s="57">
        <v>2017</v>
      </c>
      <c r="G155" s="41" t="s">
        <v>247</v>
      </c>
      <c r="H155" s="91">
        <v>0.29669848084449768</v>
      </c>
      <c r="J155" s="62">
        <v>0.29936376384006053</v>
      </c>
      <c r="K155" s="62">
        <v>8.9187798695709655E-3</v>
      </c>
      <c r="L155" s="62">
        <v>0.28184627517151123</v>
      </c>
      <c r="M155" s="62">
        <v>0.31688125250860982</v>
      </c>
      <c r="O155" s="71">
        <v>58.712949093099397</v>
      </c>
      <c r="P155" s="71">
        <v>1.4875495169100532</v>
      </c>
      <c r="Q155" s="72">
        <v>55.791234218704666</v>
      </c>
      <c r="R155" s="72">
        <v>61.634663967494127</v>
      </c>
      <c r="T155" s="72">
        <v>50.987689847663439</v>
      </c>
      <c r="V155" s="89">
        <v>7557.2119140625</v>
      </c>
      <c r="W155" s="89">
        <v>7396.18994140625</v>
      </c>
      <c r="X155" s="89">
        <v>7557.2119140625</v>
      </c>
      <c r="Z155" s="70">
        <v>32.353057038844376</v>
      </c>
      <c r="AA155" s="87">
        <f t="shared" si="4"/>
        <v>2444.9890811029832</v>
      </c>
      <c r="AC155" s="34">
        <v>10</v>
      </c>
    </row>
    <row r="156" spans="1:30" s="5" customFormat="1" x14ac:dyDescent="0.2">
      <c r="A156" s="84">
        <v>694</v>
      </c>
      <c r="B156" s="85" t="s">
        <v>243</v>
      </c>
      <c r="C156" s="34" t="s">
        <v>244</v>
      </c>
      <c r="D156" s="34" t="s">
        <v>46</v>
      </c>
      <c r="E156" s="34" t="s">
        <v>41</v>
      </c>
      <c r="F156" s="57">
        <v>2017</v>
      </c>
      <c r="G156" s="41" t="s">
        <v>248</v>
      </c>
      <c r="H156" s="91">
        <v>0.29669848084449768</v>
      </c>
      <c r="J156" s="62">
        <v>0.19503938377921157</v>
      </c>
      <c r="K156" s="62">
        <v>2.0386913076961319E-2</v>
      </c>
      <c r="L156" s="62">
        <v>0.15499718921504091</v>
      </c>
      <c r="M156" s="62">
        <v>0.23508157834338222</v>
      </c>
      <c r="O156" s="71">
        <v>41.048198171226488</v>
      </c>
      <c r="P156" s="71">
        <v>3.9028557112661115</v>
      </c>
      <c r="Q156" s="72">
        <v>33.382549764503807</v>
      </c>
      <c r="R156" s="72">
        <v>48.713846577949163</v>
      </c>
      <c r="T156" s="72">
        <v>47.514724754941433</v>
      </c>
      <c r="V156" s="89">
        <v>7557.2119140625</v>
      </c>
      <c r="W156" s="89">
        <v>7396.18994140625</v>
      </c>
      <c r="X156" s="89">
        <v>7557.2119140625</v>
      </c>
      <c r="Z156" s="70">
        <v>3.1669556915737069</v>
      </c>
      <c r="AA156" s="87">
        <f t="shared" si="4"/>
        <v>239.33355283668863</v>
      </c>
      <c r="AC156" s="34">
        <v>10</v>
      </c>
    </row>
    <row r="157" spans="1:30" s="5" customFormat="1" x14ac:dyDescent="0.2">
      <c r="A157" s="84">
        <v>694</v>
      </c>
      <c r="B157" s="85" t="s">
        <v>243</v>
      </c>
      <c r="C157" s="34" t="s">
        <v>244</v>
      </c>
      <c r="D157" s="34" t="s">
        <v>46</v>
      </c>
      <c r="E157" s="34" t="s">
        <v>41</v>
      </c>
      <c r="F157" s="57">
        <v>2017</v>
      </c>
      <c r="G157" s="41" t="s">
        <v>249</v>
      </c>
      <c r="H157" s="91">
        <v>0.29669848084449768</v>
      </c>
      <c r="J157" s="62">
        <v>0.26333763982336672</v>
      </c>
      <c r="K157" s="62">
        <v>3.093239343637778E-2</v>
      </c>
      <c r="L157" s="62">
        <v>0.20253605237810435</v>
      </c>
      <c r="M157" s="62">
        <v>0.32413922726862909</v>
      </c>
      <c r="O157" s="71">
        <v>54.089567314203613</v>
      </c>
      <c r="P157" s="71">
        <v>5.7414211169273797</v>
      </c>
      <c r="Q157" s="72">
        <v>42.804067573650251</v>
      </c>
      <c r="R157" s="72">
        <v>65.375067054756968</v>
      </c>
      <c r="T157" s="72">
        <v>48.685477236978301</v>
      </c>
      <c r="V157" s="89">
        <v>7557.2119140625</v>
      </c>
      <c r="W157" s="89">
        <v>7396.18994140625</v>
      </c>
      <c r="X157" s="89">
        <v>7557.2119140625</v>
      </c>
      <c r="Z157" s="70">
        <v>2.9315978159992886</v>
      </c>
      <c r="AA157" s="87">
        <f t="shared" si="4"/>
        <v>221.54705942309428</v>
      </c>
      <c r="AC157" s="34">
        <v>10</v>
      </c>
    </row>
    <row r="158" spans="1:30" s="5" customFormat="1" x14ac:dyDescent="0.2">
      <c r="A158" s="84">
        <v>694</v>
      </c>
      <c r="B158" s="85" t="s">
        <v>243</v>
      </c>
      <c r="C158" s="34" t="s">
        <v>244</v>
      </c>
      <c r="D158" s="34" t="s">
        <v>46</v>
      </c>
      <c r="E158" s="34" t="s">
        <v>41</v>
      </c>
      <c r="F158" s="57">
        <v>2017</v>
      </c>
      <c r="G158" s="41" t="s">
        <v>250</v>
      </c>
      <c r="H158" s="91">
        <v>0.29669848084449768</v>
      </c>
      <c r="J158" s="62">
        <v>0.35078736112793985</v>
      </c>
      <c r="K158" s="62">
        <v>3.1714477891848981E-2</v>
      </c>
      <c r="L158" s="62">
        <v>0.2884693389790271</v>
      </c>
      <c r="M158" s="62">
        <v>0.41310538327685259</v>
      </c>
      <c r="O158" s="71">
        <v>65.038909547704563</v>
      </c>
      <c r="P158" s="71">
        <v>5.2241871278926721</v>
      </c>
      <c r="Q158" s="72">
        <v>54.773534526987163</v>
      </c>
      <c r="R158" s="72">
        <v>75.304284568421949</v>
      </c>
      <c r="T158" s="72">
        <v>53.935000381678513</v>
      </c>
      <c r="V158" s="89">
        <v>7557.2119140625</v>
      </c>
      <c r="W158" s="89">
        <v>7396.18994140625</v>
      </c>
      <c r="X158" s="89">
        <v>7557.2119140625</v>
      </c>
      <c r="Z158" s="70">
        <v>1.6262522715177772</v>
      </c>
      <c r="AA158" s="87">
        <f t="shared" si="4"/>
        <v>122.8993304158535</v>
      </c>
      <c r="AC158" s="34">
        <v>10</v>
      </c>
    </row>
    <row r="159" spans="1:30" s="5" customFormat="1" x14ac:dyDescent="0.2">
      <c r="A159" s="84">
        <v>694</v>
      </c>
      <c r="B159" s="85" t="s">
        <v>243</v>
      </c>
      <c r="C159" s="34" t="s">
        <v>244</v>
      </c>
      <c r="D159" s="34" t="s">
        <v>46</v>
      </c>
      <c r="E159" s="34" t="s">
        <v>41</v>
      </c>
      <c r="F159" s="57">
        <v>2017</v>
      </c>
      <c r="G159" s="41" t="s">
        <v>251</v>
      </c>
      <c r="H159" s="91">
        <v>0.29669848084449768</v>
      </c>
      <c r="J159" s="62">
        <v>0.29201248758056148</v>
      </c>
      <c r="K159" s="62">
        <v>2.0879932235504297E-2</v>
      </c>
      <c r="L159" s="62">
        <v>0.25099595486349696</v>
      </c>
      <c r="M159" s="62">
        <v>0.33302902029762599</v>
      </c>
      <c r="O159" s="71">
        <v>55.134530587213014</v>
      </c>
      <c r="P159" s="71">
        <v>3.2059190935682129</v>
      </c>
      <c r="Q159" s="72">
        <v>48.836824066594772</v>
      </c>
      <c r="R159" s="72">
        <v>61.432237107831256</v>
      </c>
      <c r="T159" s="72">
        <v>52.963629955758783</v>
      </c>
      <c r="V159" s="89">
        <v>7557.2119140625</v>
      </c>
      <c r="W159" s="89">
        <v>7396.18994140625</v>
      </c>
      <c r="X159" s="89">
        <v>7557.2119140625</v>
      </c>
      <c r="Z159" s="70">
        <v>7.603583620810582</v>
      </c>
      <c r="AA159" s="87">
        <f t="shared" si="4"/>
        <v>574.61892728760211</v>
      </c>
      <c r="AC159" s="34">
        <v>10</v>
      </c>
    </row>
    <row r="160" spans="1:30" s="5" customFormat="1" x14ac:dyDescent="0.2">
      <c r="A160" s="84">
        <v>694</v>
      </c>
      <c r="B160" s="85" t="s">
        <v>243</v>
      </c>
      <c r="C160" s="34" t="s">
        <v>244</v>
      </c>
      <c r="D160" s="34" t="s">
        <v>46</v>
      </c>
      <c r="E160" s="34" t="s">
        <v>41</v>
      </c>
      <c r="F160" s="57">
        <v>2017</v>
      </c>
      <c r="G160" s="41" t="s">
        <v>252</v>
      </c>
      <c r="H160" s="91">
        <v>0.29669848084449768</v>
      </c>
      <c r="J160" s="62">
        <v>0.31865880807576202</v>
      </c>
      <c r="K160" s="62">
        <v>3.0547879355910121E-2</v>
      </c>
      <c r="L160" s="62">
        <v>0.25852799881652</v>
      </c>
      <c r="M160" s="62">
        <v>0.37878961733500405</v>
      </c>
      <c r="O160" s="71">
        <v>61.707295607317405</v>
      </c>
      <c r="P160" s="71">
        <v>5.841720800680962</v>
      </c>
      <c r="Q160" s="72">
        <v>50.208382863852819</v>
      </c>
      <c r="R160" s="72">
        <v>73.206208350781992</v>
      </c>
      <c r="T160" s="72">
        <v>51.64037816591248</v>
      </c>
      <c r="V160" s="89">
        <v>7557.2119140625</v>
      </c>
      <c r="W160" s="89">
        <v>7396.18994140625</v>
      </c>
      <c r="X160" s="89">
        <v>7557.2119140625</v>
      </c>
      <c r="Z160" s="70">
        <v>1.6342786134574572</v>
      </c>
      <c r="AA160" s="87">
        <f t="shared" si="4"/>
        <v>123.50589808518238</v>
      </c>
      <c r="AC160" s="34">
        <v>10</v>
      </c>
    </row>
    <row r="161" spans="1:30" s="5" customFormat="1" x14ac:dyDescent="0.2">
      <c r="A161" s="84">
        <v>694</v>
      </c>
      <c r="B161" s="85" t="s">
        <v>243</v>
      </c>
      <c r="C161" s="34" t="s">
        <v>244</v>
      </c>
      <c r="D161" s="34" t="s">
        <v>46</v>
      </c>
      <c r="E161" s="34" t="s">
        <v>41</v>
      </c>
      <c r="F161" s="57">
        <v>2017</v>
      </c>
      <c r="G161" s="42" t="s">
        <v>253</v>
      </c>
      <c r="H161" s="91">
        <v>0.29669848084449768</v>
      </c>
      <c r="J161" s="30">
        <v>0.26645943791551585</v>
      </c>
      <c r="K161" s="30">
        <v>2.000017558275104E-2</v>
      </c>
      <c r="L161" s="30">
        <v>0.22713011371475741</v>
      </c>
      <c r="M161" s="30">
        <v>0.30578876211627426</v>
      </c>
      <c r="O161" s="72">
        <v>54.80614357909873</v>
      </c>
      <c r="P161" s="72">
        <v>3.2281762140696149</v>
      </c>
      <c r="Q161" s="72">
        <v>48.458099864431645</v>
      </c>
      <c r="R161" s="72">
        <v>61.154187293765816</v>
      </c>
      <c r="T161" s="72">
        <v>48.618534440568581</v>
      </c>
      <c r="V161" s="89">
        <v>7557.2119140625</v>
      </c>
      <c r="W161" s="89">
        <v>7396.18994140625</v>
      </c>
      <c r="X161" s="89">
        <v>7557.2119140625</v>
      </c>
      <c r="Z161" s="70">
        <v>4.5970727902012545</v>
      </c>
      <c r="AA161" s="87">
        <f t="shared" si="4"/>
        <v>347.4105325992146</v>
      </c>
      <c r="AC161" s="34">
        <v>10</v>
      </c>
    </row>
    <row r="162" spans="1:30" s="5" customFormat="1" x14ac:dyDescent="0.2">
      <c r="A162" s="84">
        <v>694</v>
      </c>
      <c r="B162" s="85" t="s">
        <v>243</v>
      </c>
      <c r="C162" s="34" t="s">
        <v>244</v>
      </c>
      <c r="D162" s="34" t="s">
        <v>46</v>
      </c>
      <c r="E162" s="34" t="s">
        <v>41</v>
      </c>
      <c r="F162" s="57">
        <v>2017</v>
      </c>
      <c r="G162" s="42" t="s">
        <v>254</v>
      </c>
      <c r="H162" s="91">
        <v>0.29669848084449768</v>
      </c>
      <c r="J162" s="30">
        <v>0.31441702399669663</v>
      </c>
      <c r="K162" s="30">
        <v>3.5069012469983868E-2</v>
      </c>
      <c r="L162" s="30">
        <v>0.24551247861008185</v>
      </c>
      <c r="M162" s="30">
        <v>0.38332156938331141</v>
      </c>
      <c r="O162" s="72">
        <v>57.99067863295079</v>
      </c>
      <c r="P162" s="72">
        <v>5.8086907679356283</v>
      </c>
      <c r="Q162" s="72">
        <v>46.577605709993314</v>
      </c>
      <c r="R162" s="72">
        <v>69.403751555908258</v>
      </c>
      <c r="T162" s="72">
        <v>54.218545360847394</v>
      </c>
      <c r="V162" s="89">
        <v>7557.2119140625</v>
      </c>
      <c r="W162" s="89">
        <v>7396.18994140625</v>
      </c>
      <c r="X162" s="89">
        <v>7557.2119140625</v>
      </c>
      <c r="Z162" s="70">
        <v>2.9736158578652829</v>
      </c>
      <c r="AA162" s="87">
        <f t="shared" si="4"/>
        <v>224.72245188904697</v>
      </c>
      <c r="AC162" s="34">
        <v>10</v>
      </c>
    </row>
    <row r="163" spans="1:30" s="5" customFormat="1" x14ac:dyDescent="0.2">
      <c r="A163" s="84">
        <v>694</v>
      </c>
      <c r="B163" s="85" t="s">
        <v>243</v>
      </c>
      <c r="C163" s="34" t="s">
        <v>244</v>
      </c>
      <c r="D163" s="34" t="s">
        <v>46</v>
      </c>
      <c r="E163" s="34" t="s">
        <v>41</v>
      </c>
      <c r="F163" s="57">
        <v>2017</v>
      </c>
      <c r="G163" s="42" t="s">
        <v>255</v>
      </c>
      <c r="H163" s="91">
        <v>0.29669848084449768</v>
      </c>
      <c r="J163" s="30">
        <v>0.19125978528916113</v>
      </c>
      <c r="K163" s="30">
        <v>1.9175474772195625E-2</v>
      </c>
      <c r="L163" s="30">
        <v>0.15359699206538932</v>
      </c>
      <c r="M163" s="30">
        <v>0.22892257851293293</v>
      </c>
      <c r="O163" s="72">
        <v>39.523319504335589</v>
      </c>
      <c r="P163" s="72">
        <v>3.4308367349532598</v>
      </c>
      <c r="Q163" s="72">
        <v>32.784769556126427</v>
      </c>
      <c r="R163" s="72">
        <v>46.261869452544758</v>
      </c>
      <c r="T163" s="72">
        <v>48.39162997636889</v>
      </c>
      <c r="V163" s="89">
        <v>7557.2119140625</v>
      </c>
      <c r="W163" s="89">
        <v>7396.18994140625</v>
      </c>
      <c r="X163" s="89">
        <v>7557.2119140625</v>
      </c>
      <c r="Z163" s="70">
        <v>3.9864809810799611</v>
      </c>
      <c r="AA163" s="87">
        <f t="shared" si="4"/>
        <v>301.26681565401043</v>
      </c>
      <c r="AC163" s="34">
        <v>10</v>
      </c>
    </row>
    <row r="164" spans="1:30" s="5" customFormat="1" x14ac:dyDescent="0.2">
      <c r="A164" s="84">
        <v>694</v>
      </c>
      <c r="B164" s="85" t="s">
        <v>243</v>
      </c>
      <c r="C164" s="34" t="s">
        <v>244</v>
      </c>
      <c r="D164" s="34" t="s">
        <v>46</v>
      </c>
      <c r="E164" s="34" t="s">
        <v>41</v>
      </c>
      <c r="F164" s="57">
        <v>2017</v>
      </c>
      <c r="G164" s="42" t="s">
        <v>256</v>
      </c>
      <c r="H164" s="91">
        <v>0.29669848084449768</v>
      </c>
      <c r="J164" s="30">
        <v>0.39565511573065432</v>
      </c>
      <c r="K164" s="30">
        <v>6.0697173631796192E-2</v>
      </c>
      <c r="L164" s="30">
        <v>0.2761344900131224</v>
      </c>
      <c r="M164" s="30">
        <v>0.51517574144818623</v>
      </c>
      <c r="O164" s="72">
        <v>73.781256004579532</v>
      </c>
      <c r="P164" s="72">
        <v>9.8315758717158275</v>
      </c>
      <c r="Q164" s="72">
        <v>54.42160497527194</v>
      </c>
      <c r="R164" s="72">
        <v>93.140907033887117</v>
      </c>
      <c r="T164" s="72">
        <v>53.625424282028497</v>
      </c>
      <c r="V164" s="89">
        <v>7557.2119140625</v>
      </c>
      <c r="W164" s="89">
        <v>7396.18994140625</v>
      </c>
      <c r="X164" s="89">
        <v>7557.2119140625</v>
      </c>
      <c r="Z164" s="70">
        <v>0.55608152000187139</v>
      </c>
      <c r="AA164" s="87">
        <f t="shared" si="4"/>
        <v>42.024258881481266</v>
      </c>
      <c r="AC164" s="34">
        <v>10</v>
      </c>
    </row>
    <row r="165" spans="1:30" s="5" customFormat="1" x14ac:dyDescent="0.2">
      <c r="A165" s="84">
        <v>694</v>
      </c>
      <c r="B165" s="85" t="s">
        <v>243</v>
      </c>
      <c r="C165" s="34" t="s">
        <v>244</v>
      </c>
      <c r="D165" s="34" t="s">
        <v>46</v>
      </c>
      <c r="E165" s="34" t="s">
        <v>41</v>
      </c>
      <c r="F165" s="57">
        <v>2017</v>
      </c>
      <c r="G165" s="42" t="s">
        <v>257</v>
      </c>
      <c r="H165" s="91">
        <v>0.29669848084449768</v>
      </c>
      <c r="J165" s="30">
        <v>0.4105097737895097</v>
      </c>
      <c r="K165" s="30">
        <v>3.1797082800102197E-2</v>
      </c>
      <c r="L165" s="30">
        <v>0.34795496669409098</v>
      </c>
      <c r="M165" s="30">
        <v>0.47306458088492842</v>
      </c>
      <c r="O165" s="72">
        <v>72.724339067772902</v>
      </c>
      <c r="P165" s="72">
        <v>4.9267944118273901</v>
      </c>
      <c r="Q165" s="72">
        <v>63.031793497848518</v>
      </c>
      <c r="R165" s="72">
        <v>82.416884637697279</v>
      </c>
      <c r="T165" s="72">
        <v>56.447370859836788</v>
      </c>
      <c r="V165" s="89">
        <v>7557.2119140625</v>
      </c>
      <c r="W165" s="89">
        <v>7396.18994140625</v>
      </c>
      <c r="X165" s="89">
        <v>7557.2119140625</v>
      </c>
      <c r="Z165" s="70">
        <v>4.209538404056385</v>
      </c>
      <c r="AA165" s="87">
        <f t="shared" si="4"/>
        <v>318.12373779838555</v>
      </c>
      <c r="AC165" s="34">
        <v>10</v>
      </c>
    </row>
    <row r="166" spans="1:30" s="1" customFormat="1" x14ac:dyDescent="0.2">
      <c r="A166" s="84">
        <v>694</v>
      </c>
      <c r="B166" s="85" t="s">
        <v>243</v>
      </c>
      <c r="C166" s="34" t="s">
        <v>244</v>
      </c>
      <c r="D166" s="34" t="s">
        <v>46</v>
      </c>
      <c r="E166" s="34" t="s">
        <v>41</v>
      </c>
      <c r="F166" s="57">
        <v>2017</v>
      </c>
      <c r="G166" s="42" t="s">
        <v>64</v>
      </c>
      <c r="H166" s="91">
        <v>0.29669848084449768</v>
      </c>
      <c r="I166" s="5"/>
      <c r="J166" s="30">
        <v>0.14319030680742831</v>
      </c>
      <c r="K166" s="30">
        <v>4.6059487198598849E-2</v>
      </c>
      <c r="L166" s="30">
        <v>5.2644784801585798E-2</v>
      </c>
      <c r="M166" s="30">
        <v>0.23373582881327082</v>
      </c>
      <c r="N166" s="5"/>
      <c r="O166" s="72">
        <v>25.966560401603505</v>
      </c>
      <c r="P166" s="72">
        <v>7.909504033163989</v>
      </c>
      <c r="Q166" s="72">
        <v>10.417751349471107</v>
      </c>
      <c r="R166" s="72">
        <v>41.515369453735907</v>
      </c>
      <c r="S166" s="5"/>
      <c r="T166" s="72">
        <v>55.144117893483454</v>
      </c>
      <c r="U166" s="5"/>
      <c r="V166" s="89">
        <v>7557.2119140625</v>
      </c>
      <c r="W166" s="89">
        <v>7396.18994140625</v>
      </c>
      <c r="X166" s="89">
        <v>7557.2119140625</v>
      </c>
      <c r="Y166" s="5"/>
      <c r="Z166" s="70">
        <v>0.38516504460869411</v>
      </c>
      <c r="AA166" s="87">
        <f t="shared" si="4"/>
        <v>29.107738639972375</v>
      </c>
      <c r="AB166" s="5"/>
      <c r="AC166" s="34">
        <v>10</v>
      </c>
      <c r="AD166" s="5"/>
    </row>
    <row r="167" spans="1:30" s="1" customFormat="1" x14ac:dyDescent="0.2">
      <c r="A167" s="32">
        <v>740</v>
      </c>
      <c r="B167" s="32" t="s">
        <v>135</v>
      </c>
      <c r="C167" s="34" t="s">
        <v>136</v>
      </c>
      <c r="D167" s="34" t="s">
        <v>42</v>
      </c>
      <c r="E167" s="34" t="s">
        <v>41</v>
      </c>
      <c r="F167" s="33">
        <v>2010</v>
      </c>
      <c r="G167" s="42" t="s">
        <v>137</v>
      </c>
      <c r="H167" s="91">
        <v>4.0718883275985718E-2</v>
      </c>
      <c r="I167" s="35"/>
      <c r="J167" s="66">
        <v>7.8161477236639632E-2</v>
      </c>
      <c r="K167" s="75">
        <v>1.7987219519431143E-2</v>
      </c>
      <c r="L167" s="75">
        <v>4.2811028991414819E-2</v>
      </c>
      <c r="M167" s="75">
        <v>0.11351192548186445</v>
      </c>
      <c r="N167" s="37"/>
      <c r="O167" s="75">
        <v>17.878977966256251</v>
      </c>
      <c r="P167" s="75">
        <v>4.0301462920827591</v>
      </c>
      <c r="Q167" s="68">
        <v>9.9584943270227271</v>
      </c>
      <c r="R167" s="68">
        <v>25.799461605489775</v>
      </c>
      <c r="S167" s="71"/>
      <c r="T167" s="68">
        <v>43.716971621172689</v>
      </c>
      <c r="U167" s="31"/>
      <c r="V167" s="89">
        <v>526.10302734375</v>
      </c>
      <c r="W167" s="89">
        <v>558.36798095703125</v>
      </c>
      <c r="X167" s="89">
        <v>563.4019775390625</v>
      </c>
      <c r="Y167" s="39"/>
      <c r="Z167" s="60">
        <v>4.2544683249311852</v>
      </c>
      <c r="AA167" s="87">
        <f t="shared" si="4"/>
        <v>23.969758676435323</v>
      </c>
      <c r="AB167" s="29"/>
      <c r="AC167" s="29">
        <v>9</v>
      </c>
      <c r="AD167" s="29" t="s">
        <v>21</v>
      </c>
    </row>
    <row r="168" spans="1:30" s="1" customFormat="1" x14ac:dyDescent="0.2">
      <c r="A168" s="32">
        <v>740</v>
      </c>
      <c r="B168" s="32" t="s">
        <v>135</v>
      </c>
      <c r="C168" s="34" t="s">
        <v>136</v>
      </c>
      <c r="D168" s="34" t="s">
        <v>42</v>
      </c>
      <c r="E168" s="34" t="s">
        <v>41</v>
      </c>
      <c r="F168" s="33">
        <v>2010</v>
      </c>
      <c r="G168" s="42" t="s">
        <v>138</v>
      </c>
      <c r="H168" s="91">
        <v>4.0718883275985718E-2</v>
      </c>
      <c r="I168" s="35"/>
      <c r="J168" s="66">
        <v>0.10984737386046028</v>
      </c>
      <c r="K168" s="75">
        <v>9.0487259016226174E-3</v>
      </c>
      <c r="L168" s="75">
        <v>9.2063829476350167E-2</v>
      </c>
      <c r="M168" s="75">
        <v>0.1276309182445704</v>
      </c>
      <c r="N168" s="37"/>
      <c r="O168" s="75">
        <v>23.397465251432045</v>
      </c>
      <c r="P168" s="75">
        <v>1.7828713386924759</v>
      </c>
      <c r="Q168" s="68">
        <v>19.893571783169296</v>
      </c>
      <c r="R168" s="68">
        <v>26.901358719694795</v>
      </c>
      <c r="S168" s="71"/>
      <c r="T168" s="68">
        <v>46.948407735635847</v>
      </c>
      <c r="U168" s="31"/>
      <c r="V168" s="29">
        <v>526.10299999999995</v>
      </c>
      <c r="W168" s="89">
        <v>558.36798095703125</v>
      </c>
      <c r="X168" s="89">
        <v>563.4019775390625</v>
      </c>
      <c r="Y168" s="39"/>
      <c r="Z168" s="60">
        <v>24.242312399093752</v>
      </c>
      <c r="AA168" s="87">
        <f t="shared" si="4"/>
        <v>136.58166745769154</v>
      </c>
      <c r="AB168" s="29"/>
      <c r="AC168" s="29">
        <v>9</v>
      </c>
      <c r="AD168" s="29" t="s">
        <v>21</v>
      </c>
    </row>
    <row r="169" spans="1:30" s="1" customFormat="1" x14ac:dyDescent="0.2">
      <c r="A169" s="32">
        <v>740</v>
      </c>
      <c r="B169" s="32" t="s">
        <v>135</v>
      </c>
      <c r="C169" s="34" t="s">
        <v>136</v>
      </c>
      <c r="D169" s="34" t="s">
        <v>42</v>
      </c>
      <c r="E169" s="34" t="s">
        <v>41</v>
      </c>
      <c r="F169" s="33">
        <v>2010</v>
      </c>
      <c r="G169" s="42" t="s">
        <v>60</v>
      </c>
      <c r="H169" s="91">
        <v>4.0718883275985718E-2</v>
      </c>
      <c r="I169" s="35"/>
      <c r="J169" s="66">
        <v>1.1123064211103751E-2</v>
      </c>
      <c r="K169" s="75">
        <v>2.7224733203859231E-3</v>
      </c>
      <c r="L169" s="75">
        <v>5.7725623112775126E-3</v>
      </c>
      <c r="M169" s="75">
        <v>1.6473566110929989E-2</v>
      </c>
      <c r="N169" s="37"/>
      <c r="O169" s="75">
        <v>3.0521786109044351</v>
      </c>
      <c r="P169" s="75">
        <v>0.7560499086440311</v>
      </c>
      <c r="Q169" s="68">
        <v>1.5663067596460689</v>
      </c>
      <c r="R169" s="68">
        <v>4.5380504621628015</v>
      </c>
      <c r="S169" s="71"/>
      <c r="T169" s="68">
        <v>36.443031778561988</v>
      </c>
      <c r="U169" s="31"/>
      <c r="V169" s="29">
        <v>526.10299999999995</v>
      </c>
      <c r="W169" s="89">
        <v>558.36798095703125</v>
      </c>
      <c r="X169" s="89">
        <v>563.4019775390625</v>
      </c>
      <c r="Y169" s="39"/>
      <c r="Z169" s="60">
        <v>17.70286817394657</v>
      </c>
      <c r="AA169" s="87">
        <f t="shared" si="4"/>
        <v>99.738309373148297</v>
      </c>
      <c r="AB169" s="29"/>
      <c r="AC169" s="29">
        <v>9</v>
      </c>
      <c r="AD169" s="29" t="s">
        <v>21</v>
      </c>
    </row>
    <row r="170" spans="1:30" s="1" customFormat="1" ht="15" customHeight="1" x14ac:dyDescent="0.2">
      <c r="A170" s="32">
        <v>740</v>
      </c>
      <c r="B170" s="32" t="s">
        <v>135</v>
      </c>
      <c r="C170" s="34" t="s">
        <v>136</v>
      </c>
      <c r="D170" s="34" t="s">
        <v>42</v>
      </c>
      <c r="E170" s="34" t="s">
        <v>41</v>
      </c>
      <c r="F170" s="33">
        <v>2010</v>
      </c>
      <c r="G170" s="42" t="s">
        <v>139</v>
      </c>
      <c r="H170" s="91">
        <v>4.0718883275985718E-2</v>
      </c>
      <c r="I170" s="35"/>
      <c r="J170" s="66">
        <v>1.4016069868123541E-2</v>
      </c>
      <c r="K170" s="75">
        <v>2.0768733779936367E-3</v>
      </c>
      <c r="L170" s="75">
        <v>9.9312254565495084E-3</v>
      </c>
      <c r="M170" s="75">
        <v>1.8100914279697573E-2</v>
      </c>
      <c r="N170" s="37"/>
      <c r="O170" s="75">
        <v>3.7162085957443991</v>
      </c>
      <c r="P170" s="75">
        <v>0.54848102844104774</v>
      </c>
      <c r="Q170" s="68">
        <v>2.6374429436726352</v>
      </c>
      <c r="R170" s="68">
        <v>4.7949742478161621</v>
      </c>
      <c r="S170" s="71"/>
      <c r="T170" s="68">
        <v>37.716047167465213</v>
      </c>
      <c r="U170" s="31"/>
      <c r="V170" s="29">
        <v>526.10299999999995</v>
      </c>
      <c r="W170" s="89">
        <v>558.36798095703125</v>
      </c>
      <c r="X170" s="89">
        <v>563.4019775390625</v>
      </c>
      <c r="Y170" s="39"/>
      <c r="Z170" s="60">
        <v>28.234983569926342</v>
      </c>
      <c r="AA170" s="87">
        <f t="shared" ref="AA170:AA201" si="5">X170*(Z170/100)</f>
        <v>159.0764557907944</v>
      </c>
      <c r="AB170" s="29"/>
      <c r="AC170" s="29">
        <v>9</v>
      </c>
      <c r="AD170" s="29" t="s">
        <v>21</v>
      </c>
    </row>
    <row r="171" spans="1:30" s="1" customFormat="1" ht="15" customHeight="1" x14ac:dyDescent="0.2">
      <c r="A171" s="32">
        <v>740</v>
      </c>
      <c r="B171" s="32" t="s">
        <v>135</v>
      </c>
      <c r="C171" s="34" t="s">
        <v>136</v>
      </c>
      <c r="D171" s="34" t="s">
        <v>42</v>
      </c>
      <c r="E171" s="34" t="s">
        <v>41</v>
      </c>
      <c r="F171" s="33">
        <v>2010</v>
      </c>
      <c r="G171" s="42" t="s">
        <v>140</v>
      </c>
      <c r="H171" s="91">
        <v>4.0718883275985718E-2</v>
      </c>
      <c r="I171" s="35"/>
      <c r="J171" s="66">
        <v>2.0531318213205016E-2</v>
      </c>
      <c r="K171" s="75">
        <v>4.2690148845301798E-3</v>
      </c>
      <c r="L171" s="75">
        <v>1.2134917268027658E-2</v>
      </c>
      <c r="M171" s="75">
        <v>2.8927719158382374E-2</v>
      </c>
      <c r="N171" s="37"/>
      <c r="O171" s="75">
        <v>5.8323678587241083</v>
      </c>
      <c r="P171" s="75">
        <v>1.2037242094984946</v>
      </c>
      <c r="Q171" s="68">
        <v>3.4648541901747096</v>
      </c>
      <c r="R171" s="68">
        <v>8.1998815272735062</v>
      </c>
      <c r="S171" s="71"/>
      <c r="T171" s="68">
        <v>35.202371850558237</v>
      </c>
      <c r="U171" s="31"/>
      <c r="V171" s="29">
        <v>526.10299999999995</v>
      </c>
      <c r="W171" s="89">
        <v>558.36798095703125</v>
      </c>
      <c r="X171" s="89">
        <v>563.4019775390625</v>
      </c>
      <c r="Y171" s="39"/>
      <c r="Z171" s="60">
        <v>14.198233562655741</v>
      </c>
      <c r="AA171" s="87">
        <f t="shared" si="5"/>
        <v>79.993128667617327</v>
      </c>
      <c r="AB171" s="29"/>
      <c r="AC171" s="29">
        <v>9</v>
      </c>
      <c r="AD171" s="29" t="s">
        <v>21</v>
      </c>
    </row>
    <row r="172" spans="1:30" s="1" customFormat="1" x14ac:dyDescent="0.2">
      <c r="A172" s="32">
        <v>740</v>
      </c>
      <c r="B172" s="32" t="s">
        <v>135</v>
      </c>
      <c r="C172" s="34" t="s">
        <v>136</v>
      </c>
      <c r="D172" s="34" t="s">
        <v>42</v>
      </c>
      <c r="E172" s="34" t="s">
        <v>41</v>
      </c>
      <c r="F172" s="33">
        <v>2010</v>
      </c>
      <c r="G172" s="42" t="s">
        <v>141</v>
      </c>
      <c r="H172" s="91">
        <v>4.0718883275985718E-2</v>
      </c>
      <c r="J172" s="66">
        <v>1.6788317909628599E-2</v>
      </c>
      <c r="K172" s="75">
        <v>4.3366954728181724E-3</v>
      </c>
      <c r="L172" s="75">
        <v>8.26537034113148E-3</v>
      </c>
      <c r="M172" s="75">
        <v>2.5311265478125719E-2</v>
      </c>
      <c r="N172" s="48"/>
      <c r="O172" s="75">
        <v>4.7342454593541419</v>
      </c>
      <c r="P172" s="75">
        <v>1.2343028640161746</v>
      </c>
      <c r="Q172" s="68">
        <v>2.3084586685607822</v>
      </c>
      <c r="R172" s="68">
        <v>7.1600322501475011</v>
      </c>
      <c r="S172" s="71"/>
      <c r="T172" s="68">
        <v>35.46144375859825</v>
      </c>
      <c r="U172" s="31"/>
      <c r="V172" s="29">
        <v>526.10299999999995</v>
      </c>
      <c r="W172" s="89">
        <v>558.36798095703125</v>
      </c>
      <c r="X172" s="89">
        <v>563.4019775390625</v>
      </c>
      <c r="Y172" s="39"/>
      <c r="Z172" s="60">
        <v>9.7013681268749163</v>
      </c>
      <c r="AA172" s="87">
        <f t="shared" si="5"/>
        <v>54.657699875157583</v>
      </c>
      <c r="AB172" s="29"/>
      <c r="AC172" s="29">
        <v>9</v>
      </c>
      <c r="AD172" s="29" t="s">
        <v>21</v>
      </c>
    </row>
    <row r="173" spans="1:30" s="1" customFormat="1" ht="24" x14ac:dyDescent="0.3">
      <c r="A173" s="32">
        <v>740</v>
      </c>
      <c r="B173" s="32" t="s">
        <v>135</v>
      </c>
      <c r="C173" s="34" t="s">
        <v>136</v>
      </c>
      <c r="D173" s="34" t="s">
        <v>42</v>
      </c>
      <c r="E173" s="34" t="s">
        <v>41</v>
      </c>
      <c r="F173" s="33">
        <v>2010</v>
      </c>
      <c r="G173" s="42" t="s">
        <v>142</v>
      </c>
      <c r="H173" s="91">
        <v>4.0718883275985718E-2</v>
      </c>
      <c r="I173" s="28"/>
      <c r="J173" s="66">
        <v>4.9044004426689542E-3</v>
      </c>
      <c r="K173" s="75">
        <v>3.5331440360650171E-3</v>
      </c>
      <c r="L173" s="75">
        <v>-2.0393200837257267E-3</v>
      </c>
      <c r="M173" s="75">
        <v>1.1848120969063635E-2</v>
      </c>
      <c r="N173" s="49"/>
      <c r="O173" s="75">
        <v>1.1115592779220611</v>
      </c>
      <c r="P173" s="75">
        <v>0.78345393556030452</v>
      </c>
      <c r="Q173" s="68">
        <v>-0.42816995991948203</v>
      </c>
      <c r="R173" s="68">
        <v>2.6512885157636044</v>
      </c>
      <c r="S173" s="71"/>
      <c r="T173" s="68">
        <v>44.121807447257297</v>
      </c>
      <c r="U173" s="31"/>
      <c r="V173" s="29">
        <v>526.10299999999995</v>
      </c>
      <c r="W173" s="89">
        <v>558.36798095703125</v>
      </c>
      <c r="X173" s="89">
        <v>563.4019775390625</v>
      </c>
      <c r="Y173" s="39"/>
      <c r="Z173" s="60">
        <v>1.6091257677417519</v>
      </c>
      <c r="AA173" s="87">
        <f t="shared" si="5"/>
        <v>9.0658463965476521</v>
      </c>
      <c r="AB173" s="29"/>
      <c r="AC173" s="29">
        <v>9</v>
      </c>
      <c r="AD173" s="29" t="s">
        <v>21</v>
      </c>
    </row>
    <row r="174" spans="1:30" s="1" customFormat="1" ht="24" x14ac:dyDescent="0.3">
      <c r="A174" s="32">
        <v>740</v>
      </c>
      <c r="B174" s="32" t="s">
        <v>135</v>
      </c>
      <c r="C174" s="34" t="s">
        <v>136</v>
      </c>
      <c r="D174" s="34" t="s">
        <v>42</v>
      </c>
      <c r="E174" s="34" t="s">
        <v>41</v>
      </c>
      <c r="F174" s="33">
        <v>2010</v>
      </c>
      <c r="G174" s="42" t="s">
        <v>271</v>
      </c>
      <c r="H174" s="91">
        <v>4.0718883275985718E-2</v>
      </c>
      <c r="I174" s="28"/>
      <c r="J174" s="66">
        <v>9.4878701734415774E-2</v>
      </c>
      <c r="K174" s="75">
        <v>8.35552922518637E-2</v>
      </c>
      <c r="L174" s="75">
        <v>-6.9696328591317816E-2</v>
      </c>
      <c r="M174" s="75">
        <v>0.25945373206014938</v>
      </c>
      <c r="N174" s="49"/>
      <c r="O174" s="75">
        <v>24.397380445992624</v>
      </c>
      <c r="P174" s="75">
        <v>21.485646579050691</v>
      </c>
      <c r="Q174" s="68">
        <v>-17.921913066338924</v>
      </c>
      <c r="R174" s="68">
        <v>66.716673958324165</v>
      </c>
      <c r="S174" s="71"/>
      <c r="T174" s="68">
        <v>38.888888888888893</v>
      </c>
      <c r="U174" s="31"/>
      <c r="V174" s="29">
        <v>526.10299999999995</v>
      </c>
      <c r="W174" s="89">
        <v>558.36798095703125</v>
      </c>
      <c r="X174" s="89">
        <v>563.4019775390625</v>
      </c>
      <c r="Y174" s="39"/>
      <c r="Z174" s="60">
        <v>5.6640074833828186E-2</v>
      </c>
      <c r="AA174" s="87">
        <f t="shared" si="5"/>
        <v>0.31911130169339286</v>
      </c>
      <c r="AB174" s="29"/>
      <c r="AC174" s="29">
        <v>9</v>
      </c>
      <c r="AD174" s="29" t="s">
        <v>21</v>
      </c>
    </row>
    <row r="175" spans="1:30" s="1" customFormat="1" x14ac:dyDescent="0.2">
      <c r="A175" s="56">
        <v>768</v>
      </c>
      <c r="B175" s="32" t="s">
        <v>224</v>
      </c>
      <c r="C175" s="34" t="s">
        <v>225</v>
      </c>
      <c r="D175" s="34" t="s">
        <v>46</v>
      </c>
      <c r="E175" s="34" t="s">
        <v>162</v>
      </c>
      <c r="F175" s="34" t="s">
        <v>226</v>
      </c>
      <c r="G175" s="41" t="s">
        <v>227</v>
      </c>
      <c r="H175" s="91">
        <v>0.24868223071098328</v>
      </c>
      <c r="J175" s="62">
        <v>0.20959226169942846</v>
      </c>
      <c r="K175" s="62">
        <v>2.3402667288800773E-2</v>
      </c>
      <c r="L175" s="62">
        <v>0.16352757103024987</v>
      </c>
      <c r="M175" s="62">
        <v>0.25565695236860708</v>
      </c>
      <c r="N175" s="5"/>
      <c r="O175" s="71">
        <v>41.335726244246167</v>
      </c>
      <c r="P175" s="71">
        <v>3.069242170878856</v>
      </c>
      <c r="Q175" s="72">
        <v>35.294376792682108</v>
      </c>
      <c r="R175" s="72">
        <v>47.377075695810227</v>
      </c>
      <c r="S175" s="5"/>
      <c r="T175" s="72">
        <v>50.704869792532833</v>
      </c>
      <c r="V175" s="89">
        <v>7228.9150390625</v>
      </c>
      <c r="W175" s="89">
        <v>7606.3740234375</v>
      </c>
      <c r="X175" s="89">
        <v>7797.69384765625</v>
      </c>
      <c r="Z175" s="70">
        <v>41.574956359746054</v>
      </c>
      <c r="AA175" s="87">
        <f t="shared" si="5"/>
        <v>3241.8878142296885</v>
      </c>
      <c r="AC175" s="34">
        <v>10</v>
      </c>
    </row>
    <row r="176" spans="1:30" s="1" customFormat="1" x14ac:dyDescent="0.2">
      <c r="A176" s="56">
        <v>768</v>
      </c>
      <c r="B176" s="32" t="s">
        <v>224</v>
      </c>
      <c r="C176" s="34" t="s">
        <v>225</v>
      </c>
      <c r="D176" s="34" t="s">
        <v>46</v>
      </c>
      <c r="E176" s="34" t="s">
        <v>162</v>
      </c>
      <c r="F176" s="34" t="s">
        <v>226</v>
      </c>
      <c r="G176" s="41" t="s">
        <v>228</v>
      </c>
      <c r="H176" s="91">
        <v>0.24868223071098328</v>
      </c>
      <c r="J176" s="62">
        <v>0.23597599325157051</v>
      </c>
      <c r="K176" s="62">
        <v>1.6600812172190196E-2</v>
      </c>
      <c r="L176" s="62">
        <v>0.20331508413836907</v>
      </c>
      <c r="M176" s="62">
        <v>0.26863690236477195</v>
      </c>
      <c r="N176" s="5"/>
      <c r="O176" s="71">
        <v>46.303188085541045</v>
      </c>
      <c r="P176" s="71">
        <v>2.5686900673907624</v>
      </c>
      <c r="Q176" s="72">
        <v>41.24947432980229</v>
      </c>
      <c r="R176" s="72">
        <v>51.3569018412798</v>
      </c>
      <c r="S176" s="5"/>
      <c r="T176" s="72">
        <v>50.963228021281324</v>
      </c>
      <c r="V176" s="89">
        <v>7228.9150390625</v>
      </c>
      <c r="W176" s="89">
        <v>7606.3740234375</v>
      </c>
      <c r="X176" s="89">
        <v>7797.69384765625</v>
      </c>
      <c r="Z176" s="70">
        <v>25.918418831461359</v>
      </c>
      <c r="AA176" s="87">
        <f t="shared" si="5"/>
        <v>2021.0389506306415</v>
      </c>
      <c r="AC176" s="34">
        <v>10</v>
      </c>
    </row>
    <row r="177" spans="1:30" s="1" customFormat="1" x14ac:dyDescent="0.2">
      <c r="A177" s="56">
        <v>768</v>
      </c>
      <c r="B177" s="32" t="s">
        <v>224</v>
      </c>
      <c r="C177" s="34" t="s">
        <v>225</v>
      </c>
      <c r="D177" s="34" t="s">
        <v>46</v>
      </c>
      <c r="E177" s="34" t="s">
        <v>162</v>
      </c>
      <c r="F177" s="34" t="s">
        <v>226</v>
      </c>
      <c r="G177" s="41" t="s">
        <v>229</v>
      </c>
      <c r="H177" s="91">
        <v>0.24868223071098328</v>
      </c>
      <c r="J177" s="62">
        <v>0.24227889878719308</v>
      </c>
      <c r="K177" s="62">
        <v>5.2855173588007211E-2</v>
      </c>
      <c r="L177" s="62">
        <v>0.13823169384366496</v>
      </c>
      <c r="M177" s="62">
        <v>0.3463261037307212</v>
      </c>
      <c r="N177" s="5"/>
      <c r="O177" s="71">
        <v>49.825006021144333</v>
      </c>
      <c r="P177" s="71">
        <v>9.4811328741393819</v>
      </c>
      <c r="Q177" s="72">
        <v>31.161073840317389</v>
      </c>
      <c r="R177" s="72">
        <v>68.488938201971266</v>
      </c>
      <c r="S177" s="5"/>
      <c r="T177" s="72">
        <v>48.625964778484274</v>
      </c>
      <c r="V177" s="89">
        <v>7228.9150390625</v>
      </c>
      <c r="W177" s="89">
        <v>7606.3740234375</v>
      </c>
      <c r="X177" s="89">
        <v>7797.69384765625</v>
      </c>
      <c r="Z177" s="70">
        <v>4.1745884441548604</v>
      </c>
      <c r="AA177" s="87">
        <f t="shared" si="5"/>
        <v>325.52162627483233</v>
      </c>
      <c r="AC177" s="34">
        <v>10</v>
      </c>
    </row>
    <row r="178" spans="1:30" s="1" customFormat="1" x14ac:dyDescent="0.2">
      <c r="A178" s="56">
        <v>768</v>
      </c>
      <c r="B178" s="32" t="s">
        <v>224</v>
      </c>
      <c r="C178" s="34" t="s">
        <v>225</v>
      </c>
      <c r="D178" s="34" t="s">
        <v>46</v>
      </c>
      <c r="E178" s="34" t="s">
        <v>162</v>
      </c>
      <c r="F178" s="34" t="s">
        <v>226</v>
      </c>
      <c r="G178" s="41" t="s">
        <v>230</v>
      </c>
      <c r="H178" s="91">
        <v>0.24868223071098328</v>
      </c>
      <c r="J178" s="62">
        <v>0.19303456200480315</v>
      </c>
      <c r="K178" s="62">
        <v>2.5989692637451701E-2</v>
      </c>
      <c r="L178" s="62">
        <v>0.14183967211602244</v>
      </c>
      <c r="M178" s="62">
        <v>0.24422945189358386</v>
      </c>
      <c r="N178" s="5"/>
      <c r="O178" s="71">
        <v>44.333068863519522</v>
      </c>
      <c r="P178" s="71">
        <v>5.7935227351328287</v>
      </c>
      <c r="Q178" s="72">
        <v>32.920900099897146</v>
      </c>
      <c r="R178" s="72">
        <v>55.745237627141897</v>
      </c>
      <c r="S178" s="5"/>
      <c r="T178" s="72">
        <v>43.541890275871694</v>
      </c>
      <c r="V178" s="89">
        <v>7228.9150390625</v>
      </c>
      <c r="W178" s="89">
        <v>7606.3740234375</v>
      </c>
      <c r="X178" s="89">
        <v>7797.69384765625</v>
      </c>
      <c r="Z178" s="70">
        <v>2.8663259920659185</v>
      </c>
      <c r="AA178" s="87">
        <f t="shared" si="5"/>
        <v>223.50732553709611</v>
      </c>
      <c r="AC178" s="34">
        <v>10</v>
      </c>
    </row>
    <row r="179" spans="1:30" s="1" customFormat="1" x14ac:dyDescent="0.2">
      <c r="A179" s="56">
        <v>768</v>
      </c>
      <c r="B179" s="32" t="s">
        <v>224</v>
      </c>
      <c r="C179" s="34" t="s">
        <v>225</v>
      </c>
      <c r="D179" s="34" t="s">
        <v>46</v>
      </c>
      <c r="E179" s="34" t="s">
        <v>162</v>
      </c>
      <c r="F179" s="34" t="s">
        <v>226</v>
      </c>
      <c r="G179" s="41" t="s">
        <v>231</v>
      </c>
      <c r="H179" s="91">
        <v>0.24868223071098328</v>
      </c>
      <c r="J179" s="62">
        <v>0.384563075873671</v>
      </c>
      <c r="K179" s="62">
        <v>1.8498995554141667E-2</v>
      </c>
      <c r="L179" s="62">
        <v>0.3481676268912719</v>
      </c>
      <c r="M179" s="62">
        <v>0.4209585248560701</v>
      </c>
      <c r="N179" s="5"/>
      <c r="O179" s="71">
        <v>67.163422763337806</v>
      </c>
      <c r="P179" s="71">
        <v>2.5320202856129317</v>
      </c>
      <c r="Q179" s="72">
        <v>62.181854177210269</v>
      </c>
      <c r="R179" s="72">
        <v>72.144991349465343</v>
      </c>
      <c r="S179" s="5"/>
      <c r="T179" s="72">
        <v>57.257813859300612</v>
      </c>
      <c r="V179" s="89">
        <v>7228.9150390625</v>
      </c>
      <c r="W179" s="89">
        <v>7606.3740234375</v>
      </c>
      <c r="X179" s="89">
        <v>7797.69384765625</v>
      </c>
      <c r="Z179" s="70">
        <v>19.347797019682254</v>
      </c>
      <c r="AA179" s="87">
        <f t="shared" si="5"/>
        <v>1508.6819778607824</v>
      </c>
      <c r="AC179" s="34">
        <v>10</v>
      </c>
    </row>
    <row r="180" spans="1:30" s="1" customFormat="1" x14ac:dyDescent="0.2">
      <c r="A180" s="56">
        <v>768</v>
      </c>
      <c r="B180" s="32" t="s">
        <v>224</v>
      </c>
      <c r="C180" s="34" t="s">
        <v>225</v>
      </c>
      <c r="D180" s="34" t="s">
        <v>46</v>
      </c>
      <c r="E180" s="34" t="s">
        <v>162</v>
      </c>
      <c r="F180" s="34" t="s">
        <v>226</v>
      </c>
      <c r="G180" s="41" t="s">
        <v>232</v>
      </c>
      <c r="H180" s="91">
        <v>0.24868223071098328</v>
      </c>
      <c r="J180" s="62">
        <v>0.48251306544263423</v>
      </c>
      <c r="K180" s="62">
        <v>3.9002973941114343E-2</v>
      </c>
      <c r="L180" s="62">
        <v>0.40567957012808087</v>
      </c>
      <c r="M180" s="62">
        <v>0.55934656075718758</v>
      </c>
      <c r="N180" s="5"/>
      <c r="O180" s="71">
        <v>79.048120151731155</v>
      </c>
      <c r="P180" s="71">
        <v>5.0257574070676627</v>
      </c>
      <c r="Q180" s="72">
        <v>69.147682590969538</v>
      </c>
      <c r="R180" s="72">
        <v>88.948557712492786</v>
      </c>
      <c r="S180" s="5"/>
      <c r="T180" s="72">
        <v>61.040422532055274</v>
      </c>
      <c r="V180" s="89">
        <v>7228.9150390625</v>
      </c>
      <c r="W180" s="89">
        <v>7606.3740234375</v>
      </c>
      <c r="X180" s="89">
        <v>7797.69384765625</v>
      </c>
      <c r="Z180" s="70">
        <v>1.8914739148677213</v>
      </c>
      <c r="AA180" s="87">
        <f t="shared" si="5"/>
        <v>147.49134508966313</v>
      </c>
      <c r="AC180" s="34">
        <v>10</v>
      </c>
    </row>
    <row r="181" spans="1:30" s="1" customFormat="1" x14ac:dyDescent="0.2">
      <c r="A181" s="56">
        <v>768</v>
      </c>
      <c r="B181" s="32" t="s">
        <v>224</v>
      </c>
      <c r="C181" s="34" t="s">
        <v>225</v>
      </c>
      <c r="D181" s="34" t="s">
        <v>46</v>
      </c>
      <c r="E181" s="34" t="s">
        <v>162</v>
      </c>
      <c r="F181" s="34" t="s">
        <v>226</v>
      </c>
      <c r="G181" s="41" t="s">
        <v>233</v>
      </c>
      <c r="H181" s="91">
        <v>0.24868223071098328</v>
      </c>
      <c r="J181" s="62">
        <v>0.13643990953743934</v>
      </c>
      <c r="K181" s="62">
        <v>2.4657492075484368E-2</v>
      </c>
      <c r="L181" s="62">
        <v>8.7928059678311091E-2</v>
      </c>
      <c r="M181" s="62">
        <v>0.18495175939656761</v>
      </c>
      <c r="N181" s="5"/>
      <c r="O181" s="71">
        <v>28.550838985051026</v>
      </c>
      <c r="P181" s="71">
        <v>4.6836554280178371</v>
      </c>
      <c r="Q181" s="72">
        <v>19.336082341499349</v>
      </c>
      <c r="R181" s="72">
        <v>37.765595628602696</v>
      </c>
      <c r="S181" s="5"/>
      <c r="T181" s="72">
        <v>47.788406361325521</v>
      </c>
      <c r="V181" s="89">
        <v>7228.9150390625</v>
      </c>
      <c r="W181" s="89">
        <v>7606.3740234375</v>
      </c>
      <c r="X181" s="89">
        <v>7797.69384765625</v>
      </c>
      <c r="Z181" s="70">
        <v>4.2264394380194137</v>
      </c>
      <c r="AA181" s="87">
        <f t="shared" si="5"/>
        <v>329.56480803335722</v>
      </c>
      <c r="AC181" s="34">
        <v>10</v>
      </c>
    </row>
    <row r="182" spans="1:30" s="1" customFormat="1" x14ac:dyDescent="0.2">
      <c r="A182" s="32">
        <v>780</v>
      </c>
      <c r="B182" s="32" t="s">
        <v>143</v>
      </c>
      <c r="C182" s="33" t="s">
        <v>144</v>
      </c>
      <c r="D182" s="33" t="s">
        <v>42</v>
      </c>
      <c r="E182" s="33" t="s">
        <v>41</v>
      </c>
      <c r="F182" s="33" t="s">
        <v>113</v>
      </c>
      <c r="G182" s="34" t="s">
        <v>101</v>
      </c>
      <c r="H182" s="91">
        <v>2.4179248139262199E-3</v>
      </c>
      <c r="I182" s="30"/>
      <c r="J182" s="30">
        <v>1.9658466116293208E-3</v>
      </c>
      <c r="K182" s="66">
        <v>7.2557695577874664E-4</v>
      </c>
      <c r="L182" s="66">
        <v>5.3454078371975491E-4</v>
      </c>
      <c r="M182" s="66">
        <v>3.3867782702698768E-3</v>
      </c>
      <c r="N182" s="62"/>
      <c r="O182" s="75">
        <v>0.55156082449706423</v>
      </c>
      <c r="P182" s="75">
        <v>0.20507378219465386</v>
      </c>
      <c r="Q182" s="68">
        <v>0.14848908660233945</v>
      </c>
      <c r="R182" s="68">
        <v>0.95463256239178906</v>
      </c>
      <c r="T182" s="73">
        <v>35.547476178762786</v>
      </c>
      <c r="V182" s="89">
        <v>1334.7879638671875</v>
      </c>
      <c r="W182" s="89">
        <v>1364.9620361328125</v>
      </c>
      <c r="X182" s="89">
        <v>1369.125</v>
      </c>
      <c r="Y182" s="29"/>
      <c r="Z182" s="78">
        <v>36.197471230174898</v>
      </c>
      <c r="AA182" s="87">
        <f t="shared" si="5"/>
        <v>495.58862798013206</v>
      </c>
      <c r="AC182" s="29">
        <v>10</v>
      </c>
    </row>
    <row r="183" spans="1:30" x14ac:dyDescent="0.2">
      <c r="A183" s="32">
        <v>780</v>
      </c>
      <c r="B183" s="32" t="s">
        <v>143</v>
      </c>
      <c r="C183" s="33" t="s">
        <v>144</v>
      </c>
      <c r="D183" s="33" t="s">
        <v>42</v>
      </c>
      <c r="E183" s="33" t="s">
        <v>41</v>
      </c>
      <c r="F183" s="33" t="s">
        <v>113</v>
      </c>
      <c r="G183" s="34" t="s">
        <v>139</v>
      </c>
      <c r="H183" s="91">
        <v>2.4179248139262199E-3</v>
      </c>
      <c r="I183" s="35"/>
      <c r="J183" s="35">
        <v>3.0955458956927547E-3</v>
      </c>
      <c r="K183" s="66">
        <v>1.05156793964563E-3</v>
      </c>
      <c r="L183" s="66">
        <v>1.0286931151409721E-3</v>
      </c>
      <c r="M183" s="66">
        <v>5.1623986762450074E-3</v>
      </c>
      <c r="N183" s="62"/>
      <c r="O183" s="75">
        <v>0.76989853819462417</v>
      </c>
      <c r="P183" s="75">
        <v>0.23700813908927801</v>
      </c>
      <c r="Q183" s="68">
        <v>0.30405994344323534</v>
      </c>
      <c r="R183" s="68">
        <v>1.2357371329460132</v>
      </c>
      <c r="S183" s="1"/>
      <c r="T183" s="73">
        <v>40.207192793895921</v>
      </c>
      <c r="U183" s="1"/>
      <c r="V183" s="29">
        <v>1334.788</v>
      </c>
      <c r="W183" s="89">
        <v>1364.9620361328125</v>
      </c>
      <c r="X183" s="89">
        <v>1369.125</v>
      </c>
      <c r="Y183" s="39"/>
      <c r="Z183" s="78">
        <v>40.093137741224851</v>
      </c>
      <c r="AA183" s="87">
        <f t="shared" si="5"/>
        <v>548.92517209954474</v>
      </c>
      <c r="AB183" s="1"/>
      <c r="AC183" s="29">
        <v>10</v>
      </c>
      <c r="AD183" s="1"/>
    </row>
    <row r="184" spans="1:30" x14ac:dyDescent="0.2">
      <c r="A184" s="32">
        <v>780</v>
      </c>
      <c r="B184" s="32" t="s">
        <v>143</v>
      </c>
      <c r="C184" s="33" t="s">
        <v>144</v>
      </c>
      <c r="D184" s="33" t="s">
        <v>42</v>
      </c>
      <c r="E184" s="33" t="s">
        <v>41</v>
      </c>
      <c r="F184" s="33" t="s">
        <v>113</v>
      </c>
      <c r="G184" s="34" t="s">
        <v>145</v>
      </c>
      <c r="H184" s="91">
        <v>2.4179248139262199E-3</v>
      </c>
      <c r="I184" s="30"/>
      <c r="J184" s="30">
        <v>2.1095558366663355E-3</v>
      </c>
      <c r="K184" s="66">
        <v>8.0644165296714799E-4</v>
      </c>
      <c r="L184" s="66">
        <v>5.2449783903498674E-4</v>
      </c>
      <c r="M184" s="66">
        <v>3.694613834297855E-3</v>
      </c>
      <c r="N184" s="62"/>
      <c r="O184" s="75">
        <v>0.57906182672418771</v>
      </c>
      <c r="P184" s="75">
        <v>0.22304947153835458</v>
      </c>
      <c r="Q184" s="68">
        <v>0.14065893988354938</v>
      </c>
      <c r="R184" s="68">
        <v>1.017464713564826</v>
      </c>
      <c r="S184" s="1"/>
      <c r="T184" s="73">
        <v>36.430580281908675</v>
      </c>
      <c r="U184" s="1"/>
      <c r="V184" s="29">
        <v>1334.788</v>
      </c>
      <c r="W184" s="89">
        <v>1364.9620361328125</v>
      </c>
      <c r="X184" s="89">
        <v>1369.125</v>
      </c>
      <c r="Y184" s="39"/>
      <c r="Z184" s="78">
        <v>22.053763750460075</v>
      </c>
      <c r="AA184" s="87">
        <f t="shared" si="5"/>
        <v>301.94359294848653</v>
      </c>
      <c r="AB184" s="1"/>
      <c r="AC184" s="29">
        <v>10</v>
      </c>
      <c r="AD184" s="1"/>
    </row>
    <row r="185" spans="1:30" x14ac:dyDescent="0.2">
      <c r="A185" s="32">
        <v>780</v>
      </c>
      <c r="B185" s="32" t="s">
        <v>143</v>
      </c>
      <c r="C185" s="33" t="s">
        <v>144</v>
      </c>
      <c r="D185" s="33" t="s">
        <v>42</v>
      </c>
      <c r="E185" s="33" t="s">
        <v>41</v>
      </c>
      <c r="F185" s="33" t="s">
        <v>113</v>
      </c>
      <c r="G185" s="34" t="s">
        <v>146</v>
      </c>
      <c r="H185" s="91">
        <v>2.4179248139262199E-3</v>
      </c>
      <c r="I185" s="30"/>
      <c r="J185" s="62">
        <v>0</v>
      </c>
      <c r="K185" s="62"/>
      <c r="L185" s="62"/>
      <c r="M185" s="62"/>
      <c r="N185" s="62"/>
      <c r="O185" s="71"/>
      <c r="P185" s="71"/>
      <c r="Q185" s="71"/>
      <c r="R185" s="71"/>
      <c r="S185" s="1"/>
      <c r="T185" s="71"/>
      <c r="U185" s="1"/>
      <c r="V185" s="29">
        <v>1334.788</v>
      </c>
      <c r="W185" s="89">
        <v>1364.9620361328125</v>
      </c>
      <c r="X185" s="89">
        <v>1369.125</v>
      </c>
      <c r="Y185" s="39"/>
      <c r="Z185" s="78">
        <v>1.6556272781529289</v>
      </c>
      <c r="AA185" s="87">
        <f t="shared" si="5"/>
        <v>22.667606972011288</v>
      </c>
      <c r="AB185" s="1"/>
      <c r="AC185" s="29">
        <v>10</v>
      </c>
      <c r="AD185" s="1"/>
    </row>
    <row r="186" spans="1:30" x14ac:dyDescent="0.2">
      <c r="A186" s="56">
        <v>800</v>
      </c>
      <c r="B186" s="32" t="s">
        <v>209</v>
      </c>
      <c r="C186" s="34" t="s">
        <v>210</v>
      </c>
      <c r="D186" s="34" t="s">
        <v>46</v>
      </c>
      <c r="E186" s="34" t="s">
        <v>162</v>
      </c>
      <c r="F186" s="33">
        <v>2016</v>
      </c>
      <c r="G186" s="41" t="s">
        <v>211</v>
      </c>
      <c r="H186" s="91">
        <v>0.26884636282920837</v>
      </c>
      <c r="I186" s="1"/>
      <c r="J186" s="62">
        <v>0.34100476983596556</v>
      </c>
      <c r="K186" s="62">
        <v>2.1303306751273177E-2</v>
      </c>
      <c r="L186" s="62">
        <v>0.29903304602443193</v>
      </c>
      <c r="M186" s="62">
        <v>0.38297649364749919</v>
      </c>
      <c r="N186" s="59"/>
      <c r="O186" s="71">
        <v>68.663376472262556</v>
      </c>
      <c r="P186" s="71">
        <v>3.6750311893403618</v>
      </c>
      <c r="Q186" s="31">
        <v>61.422838846875024</v>
      </c>
      <c r="R186" s="31">
        <v>75.903914097650073</v>
      </c>
      <c r="S186" s="59"/>
      <c r="T186" s="31">
        <v>49.663268449042675</v>
      </c>
      <c r="U186" s="1"/>
      <c r="V186" s="89">
        <v>41487.96484375</v>
      </c>
      <c r="W186" s="89">
        <v>41487.96484375</v>
      </c>
      <c r="X186" s="89">
        <v>42862.95703125</v>
      </c>
      <c r="Y186" s="5"/>
      <c r="Z186" s="63">
        <v>5.3677172412266332</v>
      </c>
      <c r="AA186" s="87">
        <f t="shared" si="5"/>
        <v>2300.7623346659698</v>
      </c>
      <c r="AB186" s="1"/>
      <c r="AC186" s="34">
        <v>10</v>
      </c>
      <c r="AD186" s="1"/>
    </row>
    <row r="187" spans="1:30" x14ac:dyDescent="0.2">
      <c r="A187" s="56">
        <v>800</v>
      </c>
      <c r="B187" s="32" t="s">
        <v>209</v>
      </c>
      <c r="C187" s="34" t="s">
        <v>210</v>
      </c>
      <c r="D187" s="34" t="s">
        <v>46</v>
      </c>
      <c r="E187" s="34" t="s">
        <v>162</v>
      </c>
      <c r="F187" s="33">
        <v>2016</v>
      </c>
      <c r="G187" s="41" t="s">
        <v>212</v>
      </c>
      <c r="H187" s="91">
        <v>0.26884636282920837</v>
      </c>
      <c r="I187" s="1"/>
      <c r="J187" s="62">
        <v>0.45154667031195506</v>
      </c>
      <c r="K187" s="62">
        <v>3.2131779416761319E-2</v>
      </c>
      <c r="L187" s="62">
        <v>0.38833044767204739</v>
      </c>
      <c r="M187" s="62">
        <v>0.51476289295186273</v>
      </c>
      <c r="N187" s="59"/>
      <c r="O187" s="71">
        <v>81.503246037615241</v>
      </c>
      <c r="P187" s="71">
        <v>3.7195414873075912</v>
      </c>
      <c r="Q187" s="31">
        <v>74.18540161542451</v>
      </c>
      <c r="R187" s="31">
        <v>88.821090459805973</v>
      </c>
      <c r="S187" s="59"/>
      <c r="T187" s="31">
        <v>55.402292824454868</v>
      </c>
      <c r="U187" s="1"/>
      <c r="V187" s="89">
        <v>41487.96484375</v>
      </c>
      <c r="W187" s="89">
        <v>41487.96484375</v>
      </c>
      <c r="X187" s="89">
        <v>42862.95703125</v>
      </c>
      <c r="Y187" s="5"/>
      <c r="Z187" s="63">
        <v>2.6214712108960527</v>
      </c>
      <c r="AA187" s="87">
        <f t="shared" si="5"/>
        <v>1123.6400787129642</v>
      </c>
      <c r="AB187" s="1"/>
      <c r="AC187" s="34">
        <v>10</v>
      </c>
      <c r="AD187" s="1"/>
    </row>
    <row r="188" spans="1:30" x14ac:dyDescent="0.2">
      <c r="A188" s="56">
        <v>800</v>
      </c>
      <c r="B188" s="32" t="s">
        <v>209</v>
      </c>
      <c r="C188" s="34" t="s">
        <v>210</v>
      </c>
      <c r="D188" s="34" t="s">
        <v>46</v>
      </c>
      <c r="E188" s="34" t="s">
        <v>162</v>
      </c>
      <c r="F188" s="33">
        <v>2016</v>
      </c>
      <c r="G188" s="41" t="s">
        <v>213</v>
      </c>
      <c r="H188" s="91">
        <v>0.26884636282920837</v>
      </c>
      <c r="I188" s="1"/>
      <c r="J188" s="62">
        <v>0.11133381374194694</v>
      </c>
      <c r="K188" s="62">
        <v>1.0492863631588877E-2</v>
      </c>
      <c r="L188" s="62">
        <v>9.0724263185078702E-2</v>
      </c>
      <c r="M188" s="62">
        <v>0.13194336429881517</v>
      </c>
      <c r="N188" s="59"/>
      <c r="O188" s="71">
        <v>25.875437574646821</v>
      </c>
      <c r="P188" s="71">
        <v>2.3764073220958788</v>
      </c>
      <c r="Q188" s="31">
        <v>21.207818841758492</v>
      </c>
      <c r="R188" s="31">
        <v>30.543056307535149</v>
      </c>
      <c r="S188" s="59"/>
      <c r="T188" s="31">
        <v>43.026833235482613</v>
      </c>
      <c r="U188" s="1"/>
      <c r="V188" s="89">
        <v>41487.96484375</v>
      </c>
      <c r="W188" s="89">
        <v>41487.96484375</v>
      </c>
      <c r="X188" s="89">
        <v>42862.95703125</v>
      </c>
      <c r="Y188" s="5"/>
      <c r="Z188" s="63">
        <v>15.981635380312692</v>
      </c>
      <c r="AA188" s="87">
        <f t="shared" si="5"/>
        <v>6850.2015059544765</v>
      </c>
      <c r="AB188" s="1"/>
      <c r="AC188" s="34">
        <v>10</v>
      </c>
      <c r="AD188" s="1"/>
    </row>
    <row r="189" spans="1:30" x14ac:dyDescent="0.2">
      <c r="A189" s="56">
        <v>800</v>
      </c>
      <c r="B189" s="32" t="s">
        <v>209</v>
      </c>
      <c r="C189" s="34" t="s">
        <v>210</v>
      </c>
      <c r="D189" s="34" t="s">
        <v>46</v>
      </c>
      <c r="E189" s="34" t="s">
        <v>162</v>
      </c>
      <c r="F189" s="33">
        <v>2016</v>
      </c>
      <c r="G189" s="41" t="s">
        <v>214</v>
      </c>
      <c r="H189" s="91">
        <v>0.26884636282920837</v>
      </c>
      <c r="I189" s="1"/>
      <c r="J189" s="62">
        <v>0.27589631356685401</v>
      </c>
      <c r="K189" s="62">
        <v>1.6537472388155196E-2</v>
      </c>
      <c r="L189" s="62">
        <v>0.24338358990952239</v>
      </c>
      <c r="M189" s="62">
        <v>0.30840903722418567</v>
      </c>
      <c r="N189" s="59"/>
      <c r="O189" s="71">
        <v>58.671406240474752</v>
      </c>
      <c r="P189" s="71">
        <v>3.3015044943110858</v>
      </c>
      <c r="Q189" s="31">
        <v>52.180637835391487</v>
      </c>
      <c r="R189" s="31">
        <v>65.162174645558025</v>
      </c>
      <c r="S189" s="59"/>
      <c r="T189" s="31">
        <v>47.023981739255746</v>
      </c>
      <c r="U189" s="1"/>
      <c r="V189" s="89">
        <v>41487.96484375</v>
      </c>
      <c r="W189" s="89">
        <v>41487.96484375</v>
      </c>
      <c r="X189" s="89">
        <v>42862.95703125</v>
      </c>
      <c r="Y189" s="5"/>
      <c r="Z189" s="63">
        <v>4.3547878488802798</v>
      </c>
      <c r="AA189" s="87">
        <f t="shared" si="5"/>
        <v>1866.5908444676504</v>
      </c>
      <c r="AB189" s="1"/>
      <c r="AC189" s="34">
        <v>10</v>
      </c>
      <c r="AD189" s="1"/>
    </row>
    <row r="190" spans="1:30" x14ac:dyDescent="0.2">
      <c r="A190" s="56">
        <v>800</v>
      </c>
      <c r="B190" s="32" t="s">
        <v>209</v>
      </c>
      <c r="C190" s="34" t="s">
        <v>210</v>
      </c>
      <c r="D190" s="34" t="s">
        <v>46</v>
      </c>
      <c r="E190" s="34" t="s">
        <v>162</v>
      </c>
      <c r="F190" s="33">
        <v>2016</v>
      </c>
      <c r="G190" s="41" t="s">
        <v>215</v>
      </c>
      <c r="H190" s="91">
        <v>0.26884636282920837</v>
      </c>
      <c r="I190" s="1"/>
      <c r="J190" s="62">
        <v>0.3355476892104704</v>
      </c>
      <c r="K190" s="62">
        <v>1.9811490260223955E-2</v>
      </c>
      <c r="L190" s="62">
        <v>0.29658118403648515</v>
      </c>
      <c r="M190" s="62">
        <v>0.37451419438445566</v>
      </c>
      <c r="N190" s="59"/>
      <c r="O190" s="71">
        <v>66.271701788423385</v>
      </c>
      <c r="P190" s="71">
        <v>3.0883423979588378</v>
      </c>
      <c r="Q190" s="31">
        <v>60.197352587610631</v>
      </c>
      <c r="R190" s="31">
        <v>72.346050989236147</v>
      </c>
      <c r="S190" s="59"/>
      <c r="T190" s="31">
        <v>50.632122030263794</v>
      </c>
      <c r="U190" s="1"/>
      <c r="V190" s="89">
        <v>41487.96484375</v>
      </c>
      <c r="W190" s="89">
        <v>41487.96484375</v>
      </c>
      <c r="X190" s="89">
        <v>42862.95703125</v>
      </c>
      <c r="Y190" s="5"/>
      <c r="Z190" s="63">
        <v>6.6822883842149103</v>
      </c>
      <c r="AA190" s="87">
        <f t="shared" si="5"/>
        <v>2864.2263988302466</v>
      </c>
      <c r="AB190" s="1"/>
      <c r="AC190" s="34">
        <v>10</v>
      </c>
      <c r="AD190" s="1"/>
    </row>
    <row r="191" spans="1:30" x14ac:dyDescent="0.2">
      <c r="A191" s="56">
        <v>800</v>
      </c>
      <c r="B191" s="32" t="s">
        <v>209</v>
      </c>
      <c r="C191" s="34" t="s">
        <v>210</v>
      </c>
      <c r="D191" s="34" t="s">
        <v>46</v>
      </c>
      <c r="E191" s="34" t="s">
        <v>162</v>
      </c>
      <c r="F191" s="33">
        <v>2016</v>
      </c>
      <c r="G191" s="41" t="s">
        <v>216</v>
      </c>
      <c r="H191" s="91">
        <v>0.26884636282920837</v>
      </c>
      <c r="I191" s="1"/>
      <c r="J191" s="62">
        <v>0.33235465689072258</v>
      </c>
      <c r="K191" s="62">
        <v>2.8811675698675727E-2</v>
      </c>
      <c r="L191" s="62">
        <v>0.27567819958103712</v>
      </c>
      <c r="M191" s="62">
        <v>0.38903111420040803</v>
      </c>
      <c r="N191" s="59"/>
      <c r="O191" s="71">
        <v>69.812498278237499</v>
      </c>
      <c r="P191" s="71">
        <v>5.8105252074448686</v>
      </c>
      <c r="Q191" s="31">
        <v>58.382410444722943</v>
      </c>
      <c r="R191" s="31">
        <v>81.242586111752061</v>
      </c>
      <c r="S191" s="59"/>
      <c r="T191" s="31">
        <v>47.60675596597676</v>
      </c>
      <c r="U191" s="1"/>
      <c r="V191" s="89">
        <v>41487.96484375</v>
      </c>
      <c r="W191" s="89">
        <v>41487.96484375</v>
      </c>
      <c r="X191" s="89">
        <v>42862.95703125</v>
      </c>
      <c r="Y191" s="5"/>
      <c r="Z191" s="63">
        <v>2.6642635175744931</v>
      </c>
      <c r="AA191" s="87">
        <f t="shared" si="5"/>
        <v>1141.9821267372247</v>
      </c>
      <c r="AB191" s="1"/>
      <c r="AC191" s="34">
        <v>10</v>
      </c>
      <c r="AD191" s="1"/>
    </row>
    <row r="192" spans="1:30" x14ac:dyDescent="0.2">
      <c r="A192" s="56">
        <v>800</v>
      </c>
      <c r="B192" s="32" t="s">
        <v>209</v>
      </c>
      <c r="C192" s="34" t="s">
        <v>210</v>
      </c>
      <c r="D192" s="34" t="s">
        <v>46</v>
      </c>
      <c r="E192" s="34" t="s">
        <v>162</v>
      </c>
      <c r="F192" s="33">
        <v>2016</v>
      </c>
      <c r="G192" s="41" t="s">
        <v>217</v>
      </c>
      <c r="H192" s="91">
        <v>0.26884636282920837</v>
      </c>
      <c r="I192" s="1"/>
      <c r="J192" s="62">
        <v>0.2366120864334697</v>
      </c>
      <c r="K192" s="62">
        <v>1.4198136336726062E-2</v>
      </c>
      <c r="L192" s="62">
        <v>0.20869486405478699</v>
      </c>
      <c r="M192" s="62">
        <v>0.26452930881215242</v>
      </c>
      <c r="N192" s="59"/>
      <c r="O192" s="71">
        <v>51.228322830367169</v>
      </c>
      <c r="P192" s="71">
        <v>2.992924369332878</v>
      </c>
      <c r="Q192" s="31">
        <v>45.343456450748263</v>
      </c>
      <c r="R192" s="31">
        <v>57.113189209986068</v>
      </c>
      <c r="S192" s="59"/>
      <c r="T192" s="31">
        <v>46.187747980148707</v>
      </c>
      <c r="U192" s="1"/>
      <c r="V192" s="89">
        <v>41487.96484375</v>
      </c>
      <c r="W192" s="89">
        <v>41487.96484375</v>
      </c>
      <c r="X192" s="89">
        <v>42862.95703125</v>
      </c>
      <c r="Y192" s="5"/>
      <c r="Z192" s="63">
        <v>9.9220791816131175</v>
      </c>
      <c r="AA192" s="87">
        <f t="shared" si="5"/>
        <v>4252.8965362214321</v>
      </c>
      <c r="AB192" s="1"/>
      <c r="AC192" s="34">
        <v>10</v>
      </c>
      <c r="AD192" s="1"/>
    </row>
    <row r="193" spans="1:30" x14ac:dyDescent="0.2">
      <c r="A193" s="56">
        <v>800</v>
      </c>
      <c r="B193" s="32" t="s">
        <v>209</v>
      </c>
      <c r="C193" s="34" t="s">
        <v>210</v>
      </c>
      <c r="D193" s="34" t="s">
        <v>46</v>
      </c>
      <c r="E193" s="34" t="s">
        <v>162</v>
      </c>
      <c r="F193" s="33">
        <v>2016</v>
      </c>
      <c r="G193" s="41" t="s">
        <v>218</v>
      </c>
      <c r="H193" s="91">
        <v>0.26884636282920837</v>
      </c>
      <c r="I193" s="1"/>
      <c r="J193" s="62">
        <v>0.20744972216591567</v>
      </c>
      <c r="K193" s="62">
        <v>2.2853109313765618E-2</v>
      </c>
      <c r="L193" s="62">
        <v>0.16249506357744398</v>
      </c>
      <c r="M193" s="62">
        <v>0.25240438075438737</v>
      </c>
      <c r="N193" s="59"/>
      <c r="O193" s="71">
        <v>45.652465547426438</v>
      </c>
      <c r="P193" s="71">
        <v>4.3274284582470512</v>
      </c>
      <c r="Q193" s="31">
        <v>37.139922845442683</v>
      </c>
      <c r="R193" s="31">
        <v>54.165008249410192</v>
      </c>
      <c r="S193" s="59"/>
      <c r="T193" s="31">
        <v>45.441077426673658</v>
      </c>
      <c r="U193" s="1"/>
      <c r="V193" s="89">
        <v>41487.96484375</v>
      </c>
      <c r="W193" s="89">
        <v>41487.96484375</v>
      </c>
      <c r="X193" s="89">
        <v>42862.95703125</v>
      </c>
      <c r="Y193" s="5"/>
      <c r="Z193" s="63">
        <v>2.8517612316551215</v>
      </c>
      <c r="AA193" s="87">
        <f t="shared" si="5"/>
        <v>1222.3491913581804</v>
      </c>
      <c r="AB193" s="1"/>
      <c r="AC193" s="34">
        <v>10</v>
      </c>
      <c r="AD193" s="1"/>
    </row>
    <row r="194" spans="1:30" x14ac:dyDescent="0.2">
      <c r="A194" s="56">
        <v>800</v>
      </c>
      <c r="B194" s="32" t="s">
        <v>209</v>
      </c>
      <c r="C194" s="34" t="s">
        <v>210</v>
      </c>
      <c r="D194" s="34" t="s">
        <v>46</v>
      </c>
      <c r="E194" s="34" t="s">
        <v>162</v>
      </c>
      <c r="F194" s="33">
        <v>2016</v>
      </c>
      <c r="G194" s="42" t="s">
        <v>219</v>
      </c>
      <c r="H194" s="91">
        <v>0.26884636282920837</v>
      </c>
      <c r="I194" s="1"/>
      <c r="J194" s="30">
        <v>0.22031624812874509</v>
      </c>
      <c r="K194" s="30">
        <v>2.3072500295718071E-2</v>
      </c>
      <c r="L194" s="30">
        <v>0.17495162430458128</v>
      </c>
      <c r="M194" s="30">
        <v>0.2656808719529089</v>
      </c>
      <c r="N194" s="59"/>
      <c r="O194" s="31">
        <v>49.377437039582247</v>
      </c>
      <c r="P194" s="31">
        <v>4.4990811316184933</v>
      </c>
      <c r="Q194" s="31">
        <v>40.531446337475977</v>
      </c>
      <c r="R194" s="31">
        <v>58.223427741688518</v>
      </c>
      <c r="S194" s="59"/>
      <c r="T194" s="31">
        <v>44.618809994559619</v>
      </c>
      <c r="U194" s="1"/>
      <c r="V194" s="89">
        <v>41487.96484375</v>
      </c>
      <c r="W194" s="89">
        <v>41487.96484375</v>
      </c>
      <c r="X194" s="89">
        <v>42862.95703125</v>
      </c>
      <c r="Y194" s="5"/>
      <c r="Z194" s="63">
        <v>8.1672740285427157</v>
      </c>
      <c r="AA194" s="87">
        <f t="shared" si="5"/>
        <v>3500.7351574787053</v>
      </c>
      <c r="AB194" s="1"/>
      <c r="AC194" s="34">
        <v>10</v>
      </c>
      <c r="AD194" s="1"/>
    </row>
    <row r="195" spans="1:30" x14ac:dyDescent="0.2">
      <c r="A195" s="56">
        <v>800</v>
      </c>
      <c r="B195" s="32" t="s">
        <v>209</v>
      </c>
      <c r="C195" s="34" t="s">
        <v>210</v>
      </c>
      <c r="D195" s="34" t="s">
        <v>46</v>
      </c>
      <c r="E195" s="34" t="s">
        <v>162</v>
      </c>
      <c r="F195" s="33">
        <v>2016</v>
      </c>
      <c r="G195" s="42" t="s">
        <v>220</v>
      </c>
      <c r="H195" s="91">
        <v>0.26884636282920837</v>
      </c>
      <c r="I195" s="1"/>
      <c r="J195" s="30">
        <v>0.23952343796242598</v>
      </c>
      <c r="K195" s="30">
        <v>3.2670766192228348E-2</v>
      </c>
      <c r="L195" s="30">
        <v>0.17523311695733484</v>
      </c>
      <c r="M195" s="30">
        <v>0.30381375896751711</v>
      </c>
      <c r="N195" s="59"/>
      <c r="O195" s="31">
        <v>51.119142153317064</v>
      </c>
      <c r="P195" s="31">
        <v>5.9376951315433741</v>
      </c>
      <c r="Q195" s="31">
        <v>39.434802588360768</v>
      </c>
      <c r="R195" s="31">
        <v>62.803481718273368</v>
      </c>
      <c r="S195" s="59"/>
      <c r="T195" s="31">
        <v>46.855918912732299</v>
      </c>
      <c r="U195" s="1"/>
      <c r="V195" s="89">
        <v>41487.96484375</v>
      </c>
      <c r="W195" s="89">
        <v>41487.96484375</v>
      </c>
      <c r="X195" s="89">
        <v>42862.95703125</v>
      </c>
      <c r="Y195" s="5"/>
      <c r="Z195" s="63">
        <v>2.9904490289060641</v>
      </c>
      <c r="AA195" s="87">
        <f t="shared" si="5"/>
        <v>1281.7948823014392</v>
      </c>
      <c r="AB195" s="1"/>
      <c r="AC195" s="34">
        <v>10</v>
      </c>
      <c r="AD195" s="1"/>
    </row>
    <row r="196" spans="1:30" x14ac:dyDescent="0.2">
      <c r="A196" s="56">
        <v>800</v>
      </c>
      <c r="B196" s="32" t="s">
        <v>209</v>
      </c>
      <c r="C196" s="34" t="s">
        <v>210</v>
      </c>
      <c r="D196" s="34" t="s">
        <v>46</v>
      </c>
      <c r="E196" s="34" t="s">
        <v>162</v>
      </c>
      <c r="F196" s="33">
        <v>2016</v>
      </c>
      <c r="G196" s="42" t="s">
        <v>221</v>
      </c>
      <c r="H196" s="91">
        <v>0.26884636282920837</v>
      </c>
      <c r="I196" s="1"/>
      <c r="J196" s="30">
        <v>0.30938830936742356</v>
      </c>
      <c r="K196" s="30">
        <v>1.6851588676873835E-2</v>
      </c>
      <c r="L196" s="30">
        <v>0.27625314465119349</v>
      </c>
      <c r="M196" s="30">
        <v>0.34252347408365363</v>
      </c>
      <c r="N196" s="59"/>
      <c r="O196" s="31">
        <v>63.720914143977026</v>
      </c>
      <c r="P196" s="31">
        <v>3.2065061749431014</v>
      </c>
      <c r="Q196" s="31">
        <v>57.415982762868879</v>
      </c>
      <c r="R196" s="31">
        <v>70.025845525085174</v>
      </c>
      <c r="S196" s="59"/>
      <c r="T196" s="31">
        <v>48.553652050308401</v>
      </c>
      <c r="U196" s="1"/>
      <c r="V196" s="89">
        <v>41487.96484375</v>
      </c>
      <c r="W196" s="89">
        <v>41487.96484375</v>
      </c>
      <c r="X196" s="89">
        <v>42862.95703125</v>
      </c>
      <c r="Y196" s="5"/>
      <c r="Z196" s="63">
        <v>8.107713970549133</v>
      </c>
      <c r="AA196" s="87">
        <f t="shared" si="5"/>
        <v>3475.2059554131279</v>
      </c>
      <c r="AB196" s="1"/>
      <c r="AC196" s="34">
        <v>10</v>
      </c>
      <c r="AD196" s="1"/>
    </row>
    <row r="197" spans="1:30" x14ac:dyDescent="0.2">
      <c r="A197" s="56">
        <v>800</v>
      </c>
      <c r="B197" s="32" t="s">
        <v>209</v>
      </c>
      <c r="C197" s="34" t="s">
        <v>210</v>
      </c>
      <c r="D197" s="34" t="s">
        <v>46</v>
      </c>
      <c r="E197" s="34" t="s">
        <v>162</v>
      </c>
      <c r="F197" s="33">
        <v>2016</v>
      </c>
      <c r="G197" s="42" t="s">
        <v>222</v>
      </c>
      <c r="H197" s="91">
        <v>0.26884636282920837</v>
      </c>
      <c r="I197" s="1"/>
      <c r="J197" s="30">
        <v>0.32996722371458803</v>
      </c>
      <c r="K197" s="30">
        <v>1.8146525494511755E-2</v>
      </c>
      <c r="L197" s="30">
        <v>0.29426936636123185</v>
      </c>
      <c r="M197" s="30">
        <v>0.36566508106794421</v>
      </c>
      <c r="N197" s="59"/>
      <c r="O197" s="31">
        <v>66.779907347969186</v>
      </c>
      <c r="P197" s="31">
        <v>3.0584564838820096</v>
      </c>
      <c r="Q197" s="31">
        <v>60.763309662859278</v>
      </c>
      <c r="R197" s="31">
        <v>72.796505033079086</v>
      </c>
      <c r="S197" s="59"/>
      <c r="T197" s="31">
        <v>49.411153267289244</v>
      </c>
      <c r="U197" s="1"/>
      <c r="V197" s="89">
        <v>41487.96484375</v>
      </c>
      <c r="W197" s="89">
        <v>41487.96484375</v>
      </c>
      <c r="X197" s="89">
        <v>42862.95703125</v>
      </c>
      <c r="Y197" s="5"/>
      <c r="Z197" s="63">
        <v>6.3473691597992969</v>
      </c>
      <c r="AA197" s="87">
        <f t="shared" si="5"/>
        <v>2720.6701155795868</v>
      </c>
      <c r="AB197" s="1"/>
      <c r="AC197" s="34">
        <v>10</v>
      </c>
      <c r="AD197" s="1"/>
    </row>
    <row r="198" spans="1:30" x14ac:dyDescent="0.2">
      <c r="A198" s="56">
        <v>800</v>
      </c>
      <c r="B198" s="32" t="s">
        <v>209</v>
      </c>
      <c r="C198" s="34" t="s">
        <v>210</v>
      </c>
      <c r="D198" s="34" t="s">
        <v>46</v>
      </c>
      <c r="E198" s="34" t="s">
        <v>162</v>
      </c>
      <c r="F198" s="33">
        <v>2016</v>
      </c>
      <c r="G198" s="42" t="s">
        <v>223</v>
      </c>
      <c r="H198" s="91">
        <v>0.26884636282920837</v>
      </c>
      <c r="I198" s="1"/>
      <c r="J198" s="30">
        <v>0.37904361413937993</v>
      </c>
      <c r="K198" s="30">
        <v>2.7429367659737722E-2</v>
      </c>
      <c r="L198" s="30">
        <v>0.32500710125950999</v>
      </c>
      <c r="M198" s="30">
        <v>0.43308012701924986</v>
      </c>
      <c r="N198" s="59"/>
      <c r="O198" s="31">
        <v>70.999051289512792</v>
      </c>
      <c r="P198" s="31">
        <v>4.0879714080430816</v>
      </c>
      <c r="Q198" s="31">
        <v>62.945649461824715</v>
      </c>
      <c r="R198" s="31">
        <v>79.052453117200869</v>
      </c>
      <c r="S198" s="59"/>
      <c r="T198" s="31">
        <v>53.387137891991543</v>
      </c>
      <c r="U198" s="1"/>
      <c r="V198" s="89">
        <v>41487.96484375</v>
      </c>
      <c r="W198" s="89">
        <v>41487.96484375</v>
      </c>
      <c r="X198" s="89">
        <v>42862.95703125</v>
      </c>
      <c r="Y198" s="5"/>
      <c r="Z198" s="63">
        <v>2.7333228555434337</v>
      </c>
      <c r="AA198" s="87">
        <f t="shared" si="5"/>
        <v>1171.5830010969175</v>
      </c>
      <c r="AB198" s="1"/>
      <c r="AC198" s="34">
        <v>10</v>
      </c>
      <c r="AD198" s="1"/>
    </row>
    <row r="199" spans="1:30" x14ac:dyDescent="0.2">
      <c r="A199" s="56">
        <v>800</v>
      </c>
      <c r="B199" s="32" t="s">
        <v>209</v>
      </c>
      <c r="C199" s="34" t="s">
        <v>210</v>
      </c>
      <c r="D199" s="34" t="s">
        <v>46</v>
      </c>
      <c r="E199" s="34" t="s">
        <v>162</v>
      </c>
      <c r="F199" s="33">
        <v>2016</v>
      </c>
      <c r="G199" s="42" t="s">
        <v>64</v>
      </c>
      <c r="H199" s="91">
        <v>0.26884636282920837</v>
      </c>
      <c r="I199" s="1"/>
      <c r="J199" s="30">
        <v>0.34591803006977256</v>
      </c>
      <c r="K199" s="30">
        <v>1.1318327630362493E-2</v>
      </c>
      <c r="L199" s="30">
        <v>0.32369319560513954</v>
      </c>
      <c r="M199" s="30">
        <v>0.36814286453440559</v>
      </c>
      <c r="N199" s="59"/>
      <c r="O199" s="31">
        <v>66.04195738892588</v>
      </c>
      <c r="P199" s="31">
        <v>1.9587087995966912</v>
      </c>
      <c r="Q199" s="31">
        <v>62.195808005630248</v>
      </c>
      <c r="R199" s="31">
        <v>69.888106772221505</v>
      </c>
      <c r="S199" s="59"/>
      <c r="T199" s="31">
        <v>52.378524766102288</v>
      </c>
      <c r="U199" s="1"/>
      <c r="V199" s="89">
        <v>41487.96484375</v>
      </c>
      <c r="W199" s="89">
        <v>41487.96484375</v>
      </c>
      <c r="X199" s="89">
        <v>42862.95703125</v>
      </c>
      <c r="Y199" s="5"/>
      <c r="Z199" s="63">
        <v>21.207866960286641</v>
      </c>
      <c r="AA199" s="87">
        <f t="shared" si="5"/>
        <v>9090.3189024323274</v>
      </c>
      <c r="AB199" s="1"/>
      <c r="AC199" s="34">
        <v>10</v>
      </c>
      <c r="AD199" s="1"/>
    </row>
    <row r="200" spans="1:30" x14ac:dyDescent="0.2">
      <c r="A200" s="32">
        <v>704</v>
      </c>
      <c r="B200" s="32" t="s">
        <v>147</v>
      </c>
      <c r="C200" s="33" t="s">
        <v>315</v>
      </c>
      <c r="D200" s="33" t="s">
        <v>126</v>
      </c>
      <c r="E200" s="33" t="s">
        <v>41</v>
      </c>
      <c r="F200" s="33" t="s">
        <v>226</v>
      </c>
      <c r="G200" s="34" t="s">
        <v>148</v>
      </c>
      <c r="H200" s="91">
        <v>1.9334172829985619E-2</v>
      </c>
      <c r="I200" s="30">
        <v>1.1270003601104564E-2</v>
      </c>
      <c r="J200" s="66">
        <v>1.1036940166643156E-2</v>
      </c>
      <c r="K200" s="66">
        <v>1.0515704914675706E-3</v>
      </c>
      <c r="L200" s="66">
        <v>8.9708786287187505E-3</v>
      </c>
      <c r="M200" s="66">
        <v>1.3103001704567562E-2</v>
      </c>
      <c r="N200" s="62"/>
      <c r="O200" s="75">
        <v>2.9882467802733887</v>
      </c>
      <c r="P200" s="75">
        <v>0.2735697726553995</v>
      </c>
      <c r="Q200" s="73">
        <v>2.4507535833758269</v>
      </c>
      <c r="R200" s="73">
        <v>3.5257399771709506</v>
      </c>
      <c r="S200" s="71"/>
      <c r="T200" s="73">
        <v>36.934500321400535</v>
      </c>
      <c r="U200" s="31"/>
      <c r="V200" s="89">
        <v>92544.9140625</v>
      </c>
      <c r="W200" s="89">
        <v>94569.0703125</v>
      </c>
      <c r="X200" s="89">
        <v>95540.796875</v>
      </c>
      <c r="Y200" s="39"/>
      <c r="Z200" s="78">
        <v>86.050277356352254</v>
      </c>
      <c r="AA200" s="87">
        <f t="shared" si="5"/>
        <v>82213.120699406631</v>
      </c>
      <c r="AB200" s="39"/>
      <c r="AC200" s="34">
        <v>9</v>
      </c>
      <c r="AD200" s="34" t="s">
        <v>20</v>
      </c>
    </row>
    <row r="201" spans="1:30" x14ac:dyDescent="0.2">
      <c r="A201" s="32">
        <v>704</v>
      </c>
      <c r="B201" s="32" t="s">
        <v>147</v>
      </c>
      <c r="C201" s="33" t="s">
        <v>315</v>
      </c>
      <c r="D201" s="33" t="s">
        <v>126</v>
      </c>
      <c r="E201" s="33" t="s">
        <v>41</v>
      </c>
      <c r="F201" s="33" t="s">
        <v>226</v>
      </c>
      <c r="G201" s="34" t="s">
        <v>149</v>
      </c>
      <c r="H201" s="91">
        <v>1.9334172829985619E-2</v>
      </c>
      <c r="I201" s="30">
        <v>7.1890371823992952E-2</v>
      </c>
      <c r="J201" s="66">
        <v>7.0516494947331004E-2</v>
      </c>
      <c r="K201" s="66">
        <v>8.5584097378659622E-3</v>
      </c>
      <c r="L201" s="66">
        <v>5.3701453703138897E-2</v>
      </c>
      <c r="M201" s="66">
        <v>8.7331536191523118E-2</v>
      </c>
      <c r="N201" s="62"/>
      <c r="O201" s="75">
        <v>16.658276697593294</v>
      </c>
      <c r="P201" s="75">
        <v>1.9086923395694937</v>
      </c>
      <c r="Q201" s="73">
        <v>12.908194451550074</v>
      </c>
      <c r="R201" s="73">
        <v>20.408358943636514</v>
      </c>
      <c r="S201" s="1"/>
      <c r="T201" s="73">
        <v>42.331206419160303</v>
      </c>
      <c r="U201" s="1"/>
      <c r="V201" s="29">
        <v>92544.914999999994</v>
      </c>
      <c r="W201" s="89">
        <v>94569.0703125</v>
      </c>
      <c r="X201" s="89">
        <v>95540.796875</v>
      </c>
      <c r="Y201" s="39"/>
      <c r="Z201" s="78">
        <v>13.949722643643641</v>
      </c>
      <c r="AA201" s="87">
        <f t="shared" si="5"/>
        <v>13327.676175589451</v>
      </c>
      <c r="AB201" s="39"/>
      <c r="AC201" s="34">
        <v>9</v>
      </c>
      <c r="AD201" s="34" t="s">
        <v>20</v>
      </c>
    </row>
    <row r="202" spans="1:30" x14ac:dyDescent="0.2">
      <c r="A202" s="1"/>
      <c r="B202" s="1"/>
      <c r="C202" s="1"/>
      <c r="D202" s="1"/>
      <c r="E202" s="1"/>
      <c r="F202" s="1"/>
      <c r="G202" s="1"/>
      <c r="H202" s="1"/>
    </row>
    <row r="203" spans="1:30" s="111" customFormat="1" ht="24" x14ac:dyDescent="0.3">
      <c r="A203" s="110" t="s">
        <v>309</v>
      </c>
      <c r="G203" s="112"/>
      <c r="H203" s="112"/>
      <c r="I203" s="112"/>
      <c r="J203" s="112"/>
      <c r="K203" s="112"/>
      <c r="L203" s="112"/>
      <c r="O203" s="113"/>
    </row>
    <row r="204" spans="1:30" s="114" customFormat="1" ht="25" customHeight="1" x14ac:dyDescent="0.25">
      <c r="A204" s="114" t="s">
        <v>311</v>
      </c>
      <c r="G204" s="115"/>
      <c r="H204" s="115"/>
      <c r="I204" s="115"/>
      <c r="J204" s="115"/>
      <c r="K204" s="115"/>
      <c r="L204" s="115"/>
    </row>
  </sheetData>
  <autoFilter ref="A9:AD9" xr:uid="{00000000-0009-0000-0000-000003000000}">
    <sortState xmlns:xlrd2="http://schemas.microsoft.com/office/spreadsheetml/2017/richdata2" ref="A10:AD201">
      <sortCondition ref="C9:C201"/>
    </sortState>
  </autoFilter>
  <sortState xmlns:xlrd2="http://schemas.microsoft.com/office/spreadsheetml/2017/richdata2" ref="A10:AD201">
    <sortCondition ref="C10:C201"/>
  </sortState>
  <mergeCells count="30">
    <mergeCell ref="G5:G8"/>
    <mergeCell ref="H5:H7"/>
    <mergeCell ref="R6:R7"/>
    <mergeCell ref="O5:R5"/>
    <mergeCell ref="AC5:AD5"/>
    <mergeCell ref="AC6:AC8"/>
    <mergeCell ref="AD6:AD8"/>
    <mergeCell ref="T5:T7"/>
    <mergeCell ref="Q6:Q7"/>
    <mergeCell ref="V5:X5"/>
    <mergeCell ref="V6:V7"/>
    <mergeCell ref="W6:W7"/>
    <mergeCell ref="X6:X7"/>
    <mergeCell ref="Z6:Z7"/>
    <mergeCell ref="AA6:AA7"/>
    <mergeCell ref="O6:O7"/>
    <mergeCell ref="A5:A8"/>
    <mergeCell ref="B5:B8"/>
    <mergeCell ref="C5:C8"/>
    <mergeCell ref="D5:D8"/>
    <mergeCell ref="E5:F6"/>
    <mergeCell ref="E7:E8"/>
    <mergeCell ref="F7:F8"/>
    <mergeCell ref="Z5:AB5"/>
    <mergeCell ref="J6:J7"/>
    <mergeCell ref="K6:K7"/>
    <mergeCell ref="M6:M7"/>
    <mergeCell ref="J5:M5"/>
    <mergeCell ref="L6:L7"/>
    <mergeCell ref="P6:P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302"/>
  <sheetViews>
    <sheetView showGridLines="0" zoomScale="80" zoomScaleNormal="80" workbookViewId="0"/>
  </sheetViews>
  <sheetFormatPr baseColWidth="10" defaultColWidth="8.83203125" defaultRowHeight="15" x14ac:dyDescent="0.2"/>
  <cols>
    <col min="1" max="1" width="10.83203125" customWidth="1"/>
    <col min="2" max="2" width="10.5" customWidth="1"/>
    <col min="3" max="3" width="25.6640625" customWidth="1"/>
    <col min="4" max="4" width="30.6640625" customWidth="1"/>
    <col min="5" max="6" width="13.33203125" customWidth="1"/>
    <col min="7" max="7" width="30.6640625" customWidth="1"/>
    <col min="8" max="9" width="13.33203125" customWidth="1"/>
    <col min="10" max="10" width="1.6640625" customWidth="1"/>
    <col min="11" max="12" width="12.6640625" customWidth="1"/>
    <col min="13" max="13" width="2.5" customWidth="1"/>
    <col min="14" max="14" width="12.6640625" customWidth="1"/>
    <col min="15" max="15" width="14.6640625" customWidth="1"/>
    <col min="16" max="16" width="2.6640625" customWidth="1"/>
    <col min="17" max="17" width="12.6640625" customWidth="1"/>
    <col min="18" max="18" width="13.6640625" customWidth="1"/>
    <col min="19" max="22" width="12.6640625" customWidth="1"/>
    <col min="23" max="23" width="1.83203125" customWidth="1"/>
    <col min="24" max="24" width="12.6640625" customWidth="1"/>
    <col min="25" max="25" width="14.33203125" customWidth="1"/>
    <col min="26" max="26" width="13.5" customWidth="1"/>
    <col min="27" max="27" width="1.5" customWidth="1"/>
    <col min="28" max="28" width="14" customWidth="1"/>
    <col min="29" max="29" width="14.5" customWidth="1"/>
    <col min="30" max="30" width="1.83203125" customWidth="1"/>
    <col min="31" max="32" width="12.6640625" customWidth="1"/>
  </cols>
  <sheetData>
    <row r="1" spans="1:41" s="3" customFormat="1" ht="21" customHeight="1" x14ac:dyDescent="0.2">
      <c r="A1" s="4" t="s">
        <v>313</v>
      </c>
      <c r="B1" s="4"/>
      <c r="C1" s="4"/>
      <c r="D1" s="4"/>
    </row>
    <row r="2" spans="1:41" s="3" customFormat="1" ht="21" customHeight="1" x14ac:dyDescent="0.2">
      <c r="A2" s="3" t="s">
        <v>83</v>
      </c>
    </row>
    <row r="3" spans="1:41" s="3" customFormat="1" ht="21" customHeight="1" x14ac:dyDescent="0.2">
      <c r="A3" s="3" t="str">
        <f>'8.1 MPI Ethnicity'!A3</f>
        <v xml:space="preserve">Citation:  </v>
      </c>
      <c r="B3" s="3" t="s">
        <v>317</v>
      </c>
    </row>
    <row r="4" spans="1:41" s="1" customFormat="1" x14ac:dyDescent="0.2">
      <c r="X4" s="27"/>
      <c r="Y4" s="27"/>
      <c r="Z4" s="27"/>
      <c r="AA4" s="27"/>
      <c r="AB4" s="27"/>
      <c r="AC4" s="27"/>
      <c r="AD4" s="27"/>
    </row>
    <row r="5" spans="1:41" s="1" customFormat="1" ht="30" customHeight="1" x14ac:dyDescent="0.2">
      <c r="A5" s="123" t="s">
        <v>0</v>
      </c>
      <c r="B5" s="123" t="s">
        <v>1</v>
      </c>
      <c r="C5" s="126" t="s">
        <v>2</v>
      </c>
      <c r="D5" s="126" t="s">
        <v>3</v>
      </c>
      <c r="E5" s="126" t="s">
        <v>4</v>
      </c>
      <c r="F5" s="126"/>
      <c r="G5" s="121" t="s">
        <v>59</v>
      </c>
      <c r="H5" s="121" t="s">
        <v>53</v>
      </c>
      <c r="I5" s="121" t="s">
        <v>151</v>
      </c>
      <c r="J5" s="26"/>
      <c r="K5" s="130" t="s">
        <v>39</v>
      </c>
      <c r="L5" s="130"/>
      <c r="M5" s="130"/>
      <c r="N5" s="130"/>
      <c r="O5" s="130"/>
      <c r="P5" s="130"/>
      <c r="Q5" s="130"/>
      <c r="R5" s="130"/>
      <c r="S5" s="130"/>
      <c r="T5" s="130"/>
      <c r="U5" s="130"/>
      <c r="V5" s="130"/>
      <c r="W5" s="7"/>
      <c r="X5" s="128" t="s">
        <v>54</v>
      </c>
      <c r="Y5" s="128"/>
      <c r="Z5" s="128"/>
      <c r="AA5" s="10"/>
      <c r="AB5" s="131" t="s">
        <v>55</v>
      </c>
      <c r="AC5" s="131"/>
      <c r="AD5" s="10"/>
      <c r="AE5" s="131" t="s">
        <v>56</v>
      </c>
      <c r="AF5" s="131"/>
    </row>
    <row r="6" spans="1:41" s="1" customFormat="1" ht="30" customHeight="1" x14ac:dyDescent="0.2">
      <c r="A6" s="124"/>
      <c r="B6" s="124"/>
      <c r="C6" s="127"/>
      <c r="D6" s="127"/>
      <c r="E6" s="128"/>
      <c r="F6" s="128"/>
      <c r="G6" s="129"/>
      <c r="H6" s="129"/>
      <c r="I6" s="129"/>
      <c r="J6" s="25"/>
      <c r="K6" s="122" t="s">
        <v>17</v>
      </c>
      <c r="L6" s="122"/>
      <c r="M6" s="12"/>
      <c r="N6" s="122" t="s">
        <v>18</v>
      </c>
      <c r="O6" s="122"/>
      <c r="P6" s="12"/>
      <c r="Q6" s="122" t="s">
        <v>19</v>
      </c>
      <c r="R6" s="122"/>
      <c r="S6" s="122"/>
      <c r="T6" s="122"/>
      <c r="U6" s="122"/>
      <c r="V6" s="122"/>
      <c r="W6" s="10"/>
      <c r="X6" s="121" t="s">
        <v>10</v>
      </c>
      <c r="Y6" s="121" t="s">
        <v>11</v>
      </c>
      <c r="Z6" s="121" t="s">
        <v>280</v>
      </c>
      <c r="AA6" s="10"/>
      <c r="AB6" s="132" t="s">
        <v>65</v>
      </c>
      <c r="AC6" s="132" t="s">
        <v>67</v>
      </c>
      <c r="AD6" s="10"/>
      <c r="AE6" s="129" t="s">
        <v>52</v>
      </c>
      <c r="AF6" s="129" t="s">
        <v>12</v>
      </c>
    </row>
    <row r="7" spans="1:41" s="1" customFormat="1" ht="30" customHeight="1" x14ac:dyDescent="0.2">
      <c r="A7" s="124"/>
      <c r="B7" s="124"/>
      <c r="C7" s="127"/>
      <c r="D7" s="127"/>
      <c r="E7" s="127" t="s">
        <v>5</v>
      </c>
      <c r="F7" s="127" t="s">
        <v>6</v>
      </c>
      <c r="G7" s="129"/>
      <c r="H7" s="122"/>
      <c r="I7" s="122"/>
      <c r="J7" s="25"/>
      <c r="K7" s="19" t="s">
        <v>20</v>
      </c>
      <c r="L7" s="19" t="s">
        <v>21</v>
      </c>
      <c r="M7" s="22"/>
      <c r="N7" s="19" t="s">
        <v>22</v>
      </c>
      <c r="O7" s="19" t="s">
        <v>23</v>
      </c>
      <c r="P7" s="22"/>
      <c r="Q7" s="14" t="s">
        <v>29</v>
      </c>
      <c r="R7" s="14" t="s">
        <v>24</v>
      </c>
      <c r="S7" s="14" t="s">
        <v>25</v>
      </c>
      <c r="T7" s="14" t="s">
        <v>26</v>
      </c>
      <c r="U7" s="14" t="s">
        <v>27</v>
      </c>
      <c r="V7" s="14" t="s">
        <v>28</v>
      </c>
      <c r="W7" s="10"/>
      <c r="X7" s="122"/>
      <c r="Y7" s="122"/>
      <c r="Z7" s="122"/>
      <c r="AA7" s="10"/>
      <c r="AB7" s="122"/>
      <c r="AC7" s="122"/>
      <c r="AD7" s="10"/>
      <c r="AE7" s="129"/>
      <c r="AF7" s="129"/>
    </row>
    <row r="8" spans="1:41" s="1" customFormat="1" ht="30" customHeight="1" x14ac:dyDescent="0.2">
      <c r="A8" s="125"/>
      <c r="B8" s="125"/>
      <c r="C8" s="128"/>
      <c r="D8" s="128"/>
      <c r="E8" s="128"/>
      <c r="F8" s="128"/>
      <c r="G8" s="122"/>
      <c r="H8" s="15" t="s">
        <v>34</v>
      </c>
      <c r="I8" s="15" t="s">
        <v>34</v>
      </c>
      <c r="J8" s="15"/>
      <c r="K8" s="15" t="s">
        <v>13</v>
      </c>
      <c r="L8" s="15" t="s">
        <v>13</v>
      </c>
      <c r="M8" s="15"/>
      <c r="N8" s="15" t="s">
        <v>13</v>
      </c>
      <c r="O8" s="15" t="s">
        <v>13</v>
      </c>
      <c r="P8" s="15"/>
      <c r="Q8" s="15" t="s">
        <v>13</v>
      </c>
      <c r="R8" s="15" t="s">
        <v>13</v>
      </c>
      <c r="S8" s="15" t="s">
        <v>13</v>
      </c>
      <c r="T8" s="15" t="s">
        <v>13</v>
      </c>
      <c r="U8" s="15" t="s">
        <v>13</v>
      </c>
      <c r="V8" s="15" t="s">
        <v>13</v>
      </c>
      <c r="W8" s="11"/>
      <c r="X8" s="16" t="s">
        <v>15</v>
      </c>
      <c r="Y8" s="16" t="s">
        <v>15</v>
      </c>
      <c r="Z8" s="16" t="s">
        <v>15</v>
      </c>
      <c r="AA8" s="16"/>
      <c r="AB8" s="15" t="s">
        <v>13</v>
      </c>
      <c r="AC8" s="16" t="s">
        <v>15</v>
      </c>
      <c r="AD8" s="11"/>
      <c r="AE8" s="122"/>
      <c r="AF8" s="122"/>
    </row>
    <row r="9" spans="1:41" s="1" customFormat="1" x14ac:dyDescent="0.2">
      <c r="G9" s="5"/>
      <c r="H9" s="5"/>
      <c r="I9" s="5"/>
      <c r="J9" s="5"/>
      <c r="X9" s="5"/>
      <c r="Y9" s="5"/>
      <c r="Z9" s="5"/>
      <c r="AA9" s="5"/>
      <c r="AB9" s="5"/>
      <c r="AC9" s="5"/>
      <c r="AD9" s="5"/>
    </row>
    <row r="10" spans="1:41" s="40" customFormat="1" x14ac:dyDescent="0.2">
      <c r="A10" s="32">
        <v>84</v>
      </c>
      <c r="B10" s="32" t="s">
        <v>43</v>
      </c>
      <c r="C10" s="34" t="s">
        <v>44</v>
      </c>
      <c r="D10" s="34" t="s">
        <v>42</v>
      </c>
      <c r="E10" s="34" t="s">
        <v>41</v>
      </c>
      <c r="F10" s="34" t="s">
        <v>40</v>
      </c>
      <c r="G10" s="34" t="s">
        <v>60</v>
      </c>
      <c r="H10" s="91">
        <v>1.710883155465126E-2</v>
      </c>
      <c r="I10" s="35">
        <v>3.7676673767136162E-3</v>
      </c>
      <c r="J10" s="58"/>
      <c r="K10" s="59">
        <v>4.8839866000000001</v>
      </c>
      <c r="L10" s="59">
        <v>2.2777142000000001</v>
      </c>
      <c r="M10" s="37"/>
      <c r="N10" s="59">
        <v>0.38223091999999997</v>
      </c>
      <c r="O10" s="59">
        <v>2.1431252999999999</v>
      </c>
      <c r="P10" s="37"/>
      <c r="Q10" s="59">
        <v>3.0920778000000002</v>
      </c>
      <c r="R10" s="59">
        <v>5.1833434</v>
      </c>
      <c r="S10" s="59">
        <v>3.6420005999999998</v>
      </c>
      <c r="T10" s="59">
        <v>3.5485687000000001</v>
      </c>
      <c r="U10" s="59">
        <v>14.790067000000001</v>
      </c>
      <c r="V10" s="59">
        <v>1.675475</v>
      </c>
      <c r="W10" s="37"/>
      <c r="X10" s="39">
        <v>366.95400000000001</v>
      </c>
      <c r="Y10" s="39">
        <v>366.95400000000001</v>
      </c>
      <c r="Z10" s="89">
        <v>374.68099975585938</v>
      </c>
      <c r="AA10" s="39"/>
      <c r="AB10" s="61">
        <v>22.916001411886199</v>
      </c>
      <c r="AC10" s="39">
        <f t="shared" ref="AC10:AC41" si="0">Z10*(AB10/100)</f>
        <v>85.861903194122064</v>
      </c>
      <c r="AD10" s="39"/>
      <c r="AE10" s="34">
        <v>10</v>
      </c>
      <c r="AF10" s="37"/>
      <c r="AG10" s="39"/>
      <c r="AH10" s="34"/>
      <c r="AJ10" s="34"/>
      <c r="AK10" s="34"/>
      <c r="AL10" s="34"/>
      <c r="AM10" s="34"/>
      <c r="AN10" s="34"/>
      <c r="AO10" s="34"/>
    </row>
    <row r="11" spans="1:41" s="40" customFormat="1" x14ac:dyDescent="0.2">
      <c r="A11" s="32">
        <v>84</v>
      </c>
      <c r="B11" s="32" t="s">
        <v>43</v>
      </c>
      <c r="C11" s="34" t="s">
        <v>44</v>
      </c>
      <c r="D11" s="34" t="s">
        <v>42</v>
      </c>
      <c r="E11" s="34" t="s">
        <v>41</v>
      </c>
      <c r="F11" s="34" t="s">
        <v>40</v>
      </c>
      <c r="G11" s="34" t="s">
        <v>61</v>
      </c>
      <c r="H11" s="91">
        <v>1.710883155465126E-2</v>
      </c>
      <c r="I11" s="35">
        <v>7.8921510646844814E-2</v>
      </c>
      <c r="J11" s="58"/>
      <c r="K11" s="59">
        <v>24.284435999999999</v>
      </c>
      <c r="L11" s="59">
        <v>1.8758473</v>
      </c>
      <c r="M11" s="37"/>
      <c r="N11" s="59">
        <v>3.3472621999999999</v>
      </c>
      <c r="O11" s="59">
        <v>8.1251076999999992</v>
      </c>
      <c r="P11" s="37"/>
      <c r="Q11" s="59">
        <v>56.655749999999998</v>
      </c>
      <c r="R11" s="59">
        <v>18.094386</v>
      </c>
      <c r="S11" s="59">
        <v>7.677346</v>
      </c>
      <c r="T11" s="59">
        <v>30.128692999999998</v>
      </c>
      <c r="U11" s="59">
        <v>47.454560999999998</v>
      </c>
      <c r="V11" s="59">
        <v>11.519906000000001</v>
      </c>
      <c r="W11" s="37"/>
      <c r="X11" s="39">
        <v>366.95400000000001</v>
      </c>
      <c r="Y11" s="39">
        <v>366.95400000000001</v>
      </c>
      <c r="Z11" s="89">
        <v>374.68099975585938</v>
      </c>
      <c r="AA11" s="39"/>
      <c r="AB11" s="60">
        <v>11.76672339245248</v>
      </c>
      <c r="AC11" s="39">
        <f t="shared" si="0"/>
        <v>44.087676845347524</v>
      </c>
      <c r="AD11" s="39"/>
      <c r="AE11" s="34">
        <v>10</v>
      </c>
      <c r="AF11" s="37"/>
      <c r="AG11" s="39"/>
      <c r="AH11" s="34"/>
      <c r="AJ11" s="34"/>
      <c r="AK11" s="34"/>
      <c r="AL11" s="34"/>
      <c r="AM11" s="34"/>
      <c r="AN11" s="34"/>
      <c r="AO11" s="34"/>
    </row>
    <row r="12" spans="1:41" s="40" customFormat="1" x14ac:dyDescent="0.2">
      <c r="A12" s="32">
        <v>84</v>
      </c>
      <c r="B12" s="32" t="s">
        <v>43</v>
      </c>
      <c r="C12" s="34" t="s">
        <v>44</v>
      </c>
      <c r="D12" s="34" t="s">
        <v>42</v>
      </c>
      <c r="E12" s="34" t="s">
        <v>41</v>
      </c>
      <c r="F12" s="34" t="s">
        <v>40</v>
      </c>
      <c r="G12" s="34" t="s">
        <v>62</v>
      </c>
      <c r="H12" s="91">
        <v>1.710883155465126E-2</v>
      </c>
      <c r="I12" s="35">
        <v>1.0510609447176897E-2</v>
      </c>
      <c r="J12" s="58"/>
      <c r="K12" s="59">
        <v>8.7473624000000001</v>
      </c>
      <c r="L12" s="59">
        <v>0.79995959000000005</v>
      </c>
      <c r="M12" s="37"/>
      <c r="N12" s="59">
        <v>2.9299514000000002</v>
      </c>
      <c r="O12" s="59">
        <v>5.8585213999999999</v>
      </c>
      <c r="P12" s="37"/>
      <c r="Q12" s="59">
        <v>12.857661999999999</v>
      </c>
      <c r="R12" s="59">
        <v>8.3932991000000001</v>
      </c>
      <c r="S12" s="59">
        <v>4.4020064000000003</v>
      </c>
      <c r="T12" s="59">
        <v>6.5493373999999998</v>
      </c>
      <c r="U12" s="59">
        <v>12.716084</v>
      </c>
      <c r="V12" s="59">
        <v>2.1656103999999998</v>
      </c>
      <c r="W12" s="37"/>
      <c r="X12" s="39">
        <v>366.95400000000001</v>
      </c>
      <c r="Y12" s="39">
        <v>366.95400000000001</v>
      </c>
      <c r="Z12" s="89">
        <v>374.68099975585938</v>
      </c>
      <c r="AA12" s="39"/>
      <c r="AB12" s="60">
        <v>50.962070136155354</v>
      </c>
      <c r="AC12" s="39">
        <f t="shared" si="0"/>
        <v>190.94519388242915</v>
      </c>
      <c r="AD12" s="39"/>
      <c r="AE12" s="34">
        <v>10</v>
      </c>
      <c r="AF12" s="37"/>
      <c r="AG12" s="39"/>
      <c r="AH12" s="34"/>
      <c r="AJ12" s="34"/>
      <c r="AK12" s="34"/>
      <c r="AL12" s="34"/>
      <c r="AM12" s="34"/>
      <c r="AN12" s="34"/>
      <c r="AO12" s="34"/>
    </row>
    <row r="13" spans="1:41" s="40" customFormat="1" x14ac:dyDescent="0.2">
      <c r="A13" s="32">
        <v>84</v>
      </c>
      <c r="B13" s="32" t="s">
        <v>43</v>
      </c>
      <c r="C13" s="34" t="s">
        <v>44</v>
      </c>
      <c r="D13" s="34" t="s">
        <v>42</v>
      </c>
      <c r="E13" s="34" t="s">
        <v>41</v>
      </c>
      <c r="F13" s="34" t="s">
        <v>40</v>
      </c>
      <c r="G13" s="34" t="s">
        <v>63</v>
      </c>
      <c r="H13" s="91">
        <v>1.710883155465126E-2</v>
      </c>
      <c r="I13" s="35">
        <v>3.8873081818357517E-3</v>
      </c>
      <c r="J13" s="58"/>
      <c r="K13" s="59">
        <v>7.9183604000000001</v>
      </c>
      <c r="L13" s="59">
        <v>0.75016618999999995</v>
      </c>
      <c r="M13" s="37"/>
      <c r="N13" s="59">
        <v>1.8901640000000001E-2</v>
      </c>
      <c r="O13" s="59">
        <v>1.086956</v>
      </c>
      <c r="P13" s="37"/>
      <c r="Q13" s="59">
        <v>2.5244418999999998</v>
      </c>
      <c r="R13" s="59">
        <v>9.2942874</v>
      </c>
      <c r="S13" s="59">
        <v>3.3179094</v>
      </c>
      <c r="T13" s="59">
        <v>3.3581295999999998</v>
      </c>
      <c r="U13" s="59">
        <v>13.834103000000001</v>
      </c>
      <c r="V13" s="59">
        <v>2.8418312999999999</v>
      </c>
      <c r="W13" s="37"/>
      <c r="X13" s="39">
        <v>366.95400000000001</v>
      </c>
      <c r="Y13" s="39">
        <v>366.95400000000001</v>
      </c>
      <c r="Z13" s="89">
        <v>374.68099975585938</v>
      </c>
      <c r="AA13" s="39"/>
      <c r="AB13" s="60">
        <v>5.2514309663654144</v>
      </c>
      <c r="AC13" s="39">
        <f t="shared" si="0"/>
        <v>19.676114046266722</v>
      </c>
      <c r="AD13" s="39"/>
      <c r="AE13" s="34">
        <v>10</v>
      </c>
      <c r="AF13" s="37"/>
      <c r="AG13" s="39"/>
      <c r="AH13" s="34"/>
      <c r="AJ13" s="34"/>
      <c r="AK13" s="34"/>
      <c r="AL13" s="34"/>
      <c r="AM13" s="34"/>
      <c r="AN13" s="34"/>
      <c r="AO13" s="34"/>
    </row>
    <row r="14" spans="1:41" s="40" customFormat="1" x14ac:dyDescent="0.2">
      <c r="A14" s="32">
        <v>84</v>
      </c>
      <c r="B14" s="32" t="s">
        <v>43</v>
      </c>
      <c r="C14" s="34" t="s">
        <v>44</v>
      </c>
      <c r="D14" s="34" t="s">
        <v>42</v>
      </c>
      <c r="E14" s="34" t="s">
        <v>41</v>
      </c>
      <c r="F14" s="34" t="s">
        <v>40</v>
      </c>
      <c r="G14" s="34" t="s">
        <v>64</v>
      </c>
      <c r="H14" s="91">
        <v>1.710883155465126E-2</v>
      </c>
      <c r="I14" s="35">
        <v>1.7722831364840479E-2</v>
      </c>
      <c r="J14" s="58"/>
      <c r="K14" s="59">
        <v>6.8613099999999996</v>
      </c>
      <c r="L14" s="59">
        <v>0.83759435000000004</v>
      </c>
      <c r="M14" s="37"/>
      <c r="N14" s="59">
        <v>7.5928679999999998E-2</v>
      </c>
      <c r="O14" s="59">
        <v>9.2544377999999998</v>
      </c>
      <c r="P14" s="37"/>
      <c r="Q14" s="59">
        <v>11.279043</v>
      </c>
      <c r="R14" s="59">
        <v>6.3238640000000004</v>
      </c>
      <c r="S14" s="59">
        <v>1.2660264999999999</v>
      </c>
      <c r="T14" s="59">
        <v>8.3144629999999999</v>
      </c>
      <c r="U14" s="59">
        <v>13.754745</v>
      </c>
      <c r="V14" s="59">
        <v>4.0106438999999998</v>
      </c>
      <c r="W14" s="37"/>
      <c r="X14" s="39">
        <v>366.95400000000001</v>
      </c>
      <c r="Y14" s="39">
        <v>366.95400000000001</v>
      </c>
      <c r="Z14" s="89">
        <v>374.68099975585938</v>
      </c>
      <c r="AA14" s="39"/>
      <c r="AB14" s="60">
        <v>9.1037740931397</v>
      </c>
      <c r="AC14" s="39">
        <f t="shared" si="0"/>
        <v>34.110111787690748</v>
      </c>
      <c r="AD14" s="39"/>
      <c r="AE14" s="34">
        <v>10</v>
      </c>
      <c r="AF14" s="37"/>
      <c r="AG14" s="39"/>
      <c r="AH14" s="34"/>
      <c r="AJ14" s="34"/>
      <c r="AK14" s="34"/>
      <c r="AL14" s="34"/>
      <c r="AM14" s="34"/>
      <c r="AN14" s="34"/>
      <c r="AO14" s="34"/>
    </row>
    <row r="15" spans="1:41" s="40" customFormat="1" x14ac:dyDescent="0.2">
      <c r="A15" s="32">
        <v>140</v>
      </c>
      <c r="B15" s="32" t="s">
        <v>50</v>
      </c>
      <c r="C15" s="34" t="s">
        <v>51</v>
      </c>
      <c r="D15" s="34" t="s">
        <v>46</v>
      </c>
      <c r="E15" s="34" t="s">
        <v>41</v>
      </c>
      <c r="F15" s="34" t="s">
        <v>47</v>
      </c>
      <c r="G15" s="41" t="s">
        <v>68</v>
      </c>
      <c r="H15" s="91">
        <v>0.46486374735832214</v>
      </c>
      <c r="I15" s="62">
        <v>0.52313831355508755</v>
      </c>
      <c r="K15" s="59">
        <v>37.989434000000003</v>
      </c>
      <c r="L15" s="59">
        <v>40.932557000000003</v>
      </c>
      <c r="M15" s="37"/>
      <c r="N15" s="59">
        <v>62.567233000000002</v>
      </c>
      <c r="O15" s="59">
        <v>51.622630000000001</v>
      </c>
      <c r="P15" s="37"/>
      <c r="Q15" s="59">
        <v>98.886922999999996</v>
      </c>
      <c r="R15" s="59">
        <v>60.045188000000003</v>
      </c>
      <c r="S15" s="59">
        <v>65.668209000000004</v>
      </c>
      <c r="T15" s="59">
        <v>91.181398000000002</v>
      </c>
      <c r="U15" s="59">
        <v>70.903701999999996</v>
      </c>
      <c r="V15" s="59">
        <v>36.320923999999998</v>
      </c>
      <c r="W15" s="37"/>
      <c r="X15" s="39">
        <v>4448.5249999999996</v>
      </c>
      <c r="Y15" s="39">
        <v>4594.6210000000001</v>
      </c>
      <c r="Z15" s="89">
        <v>4659.080078125</v>
      </c>
      <c r="AA15" s="39"/>
      <c r="AB15" s="63">
        <v>4.4870716245315103</v>
      </c>
      <c r="AC15" s="39">
        <f t="shared" si="0"/>
        <v>209.0562601497474</v>
      </c>
      <c r="AD15" s="39"/>
      <c r="AE15" s="34">
        <v>10</v>
      </c>
      <c r="AF15" s="37"/>
      <c r="AG15" s="39"/>
      <c r="AH15" s="34"/>
      <c r="AJ15" s="34"/>
      <c r="AK15" s="34"/>
      <c r="AL15" s="34"/>
      <c r="AM15" s="34"/>
      <c r="AN15" s="34"/>
      <c r="AO15" s="34"/>
    </row>
    <row r="16" spans="1:41" s="40" customFormat="1" x14ac:dyDescent="0.2">
      <c r="A16" s="32">
        <v>140</v>
      </c>
      <c r="B16" s="32" t="s">
        <v>50</v>
      </c>
      <c r="C16" s="34" t="s">
        <v>51</v>
      </c>
      <c r="D16" s="34" t="s">
        <v>46</v>
      </c>
      <c r="E16" s="34" t="s">
        <v>41</v>
      </c>
      <c r="F16" s="34" t="s">
        <v>47</v>
      </c>
      <c r="G16" s="41" t="s">
        <v>69</v>
      </c>
      <c r="H16" s="91">
        <v>0.46486374735832214</v>
      </c>
      <c r="I16" s="62">
        <v>0.49841829272891858</v>
      </c>
      <c r="K16" s="59">
        <v>41.273772999999998</v>
      </c>
      <c r="L16" s="59">
        <v>52.229568</v>
      </c>
      <c r="M16" s="37"/>
      <c r="N16" s="59">
        <v>38.305948999999998</v>
      </c>
      <c r="O16" s="59">
        <v>28.57358</v>
      </c>
      <c r="P16" s="37"/>
      <c r="Q16" s="59">
        <v>99.680414999999996</v>
      </c>
      <c r="R16" s="59">
        <v>89.236367999999999</v>
      </c>
      <c r="S16" s="59">
        <v>56.931140999999997</v>
      </c>
      <c r="T16" s="59">
        <v>93.215888000000007</v>
      </c>
      <c r="U16" s="59">
        <v>92.886240999999998</v>
      </c>
      <c r="V16" s="59">
        <v>40.713163000000002</v>
      </c>
      <c r="W16" s="37"/>
      <c r="X16" s="39">
        <v>4448.5249999999996</v>
      </c>
      <c r="Y16" s="39">
        <v>4594.6210000000001</v>
      </c>
      <c r="Z16" s="89">
        <v>4659.080078125</v>
      </c>
      <c r="AA16" s="39"/>
      <c r="AB16" s="63">
        <v>6.5561771685472907</v>
      </c>
      <c r="AC16" s="39">
        <f t="shared" si="0"/>
        <v>305.45754434636649</v>
      </c>
      <c r="AD16" s="39"/>
      <c r="AE16" s="34">
        <v>10</v>
      </c>
      <c r="AF16" s="37"/>
      <c r="AG16" s="39"/>
      <c r="AH16" s="34"/>
      <c r="AJ16" s="34"/>
      <c r="AK16" s="34"/>
      <c r="AL16" s="34"/>
      <c r="AM16" s="34"/>
      <c r="AN16" s="34"/>
      <c r="AO16" s="34"/>
    </row>
    <row r="17" spans="1:41" s="40" customFormat="1" x14ac:dyDescent="0.2">
      <c r="A17" s="32">
        <v>140</v>
      </c>
      <c r="B17" s="32" t="s">
        <v>50</v>
      </c>
      <c r="C17" s="34" t="s">
        <v>51</v>
      </c>
      <c r="D17" s="34" t="s">
        <v>46</v>
      </c>
      <c r="E17" s="34" t="s">
        <v>41</v>
      </c>
      <c r="F17" s="34" t="s">
        <v>47</v>
      </c>
      <c r="G17" s="41" t="s">
        <v>70</v>
      </c>
      <c r="H17" s="91">
        <v>0.46486374735832214</v>
      </c>
      <c r="I17" s="62">
        <v>0.49497320335443451</v>
      </c>
      <c r="K17" s="59">
        <v>39.404587999999997</v>
      </c>
      <c r="L17" s="59">
        <v>43.644201000000002</v>
      </c>
      <c r="M17" s="37"/>
      <c r="N17" s="59">
        <v>48.607970999999999</v>
      </c>
      <c r="O17" s="59">
        <v>26.392786999999998</v>
      </c>
      <c r="P17" s="37"/>
      <c r="Q17" s="59">
        <v>99.887647999999999</v>
      </c>
      <c r="R17" s="59">
        <v>87.084731000000005</v>
      </c>
      <c r="S17" s="59">
        <v>48.937725</v>
      </c>
      <c r="T17" s="59">
        <v>96.121899999999997</v>
      </c>
      <c r="U17" s="59">
        <v>89.064121</v>
      </c>
      <c r="V17" s="59">
        <v>57.613300000000002</v>
      </c>
      <c r="W17" s="37"/>
      <c r="X17" s="39">
        <v>4448.5249999999996</v>
      </c>
      <c r="Y17" s="39">
        <v>4594.6210000000001</v>
      </c>
      <c r="Z17" s="89">
        <v>4659.080078125</v>
      </c>
      <c r="AA17" s="39"/>
      <c r="AB17" s="63">
        <v>6.1977864901231596</v>
      </c>
      <c r="AC17" s="39">
        <f t="shared" si="0"/>
        <v>288.75983564605082</v>
      </c>
      <c r="AD17" s="39"/>
      <c r="AE17" s="34">
        <v>10</v>
      </c>
      <c r="AF17" s="37"/>
      <c r="AG17" s="39"/>
      <c r="AH17" s="34"/>
      <c r="AJ17" s="34"/>
      <c r="AK17" s="34"/>
      <c r="AL17" s="34"/>
      <c r="AM17" s="34"/>
      <c r="AN17" s="34"/>
      <c r="AO17" s="34"/>
    </row>
    <row r="18" spans="1:41" s="40" customFormat="1" x14ac:dyDescent="0.2">
      <c r="A18" s="32">
        <v>140</v>
      </c>
      <c r="B18" s="32" t="s">
        <v>50</v>
      </c>
      <c r="C18" s="34" t="s">
        <v>51</v>
      </c>
      <c r="D18" s="34" t="s">
        <v>46</v>
      </c>
      <c r="E18" s="34" t="s">
        <v>41</v>
      </c>
      <c r="F18" s="34" t="s">
        <v>47</v>
      </c>
      <c r="G18" s="41" t="s">
        <v>71</v>
      </c>
      <c r="H18" s="91">
        <v>0.46486374735832214</v>
      </c>
      <c r="I18" s="62">
        <v>0.51227293784022865</v>
      </c>
      <c r="K18" s="59">
        <v>42.369354000000001</v>
      </c>
      <c r="L18" s="59">
        <v>44.733823999999998</v>
      </c>
      <c r="M18" s="37"/>
      <c r="N18" s="59">
        <v>43.688319</v>
      </c>
      <c r="O18" s="59">
        <v>39.889676999999999</v>
      </c>
      <c r="P18" s="37"/>
      <c r="Q18" s="59">
        <v>99.438458999999995</v>
      </c>
      <c r="R18" s="59">
        <v>81.124855999999994</v>
      </c>
      <c r="S18" s="59">
        <v>66.098022</v>
      </c>
      <c r="T18" s="59">
        <v>91.841393999999994</v>
      </c>
      <c r="U18" s="59">
        <v>89.075046999999998</v>
      </c>
      <c r="V18" s="59">
        <v>43.580168</v>
      </c>
      <c r="W18" s="37"/>
      <c r="X18" s="39">
        <v>4448.5249999999996</v>
      </c>
      <c r="Y18" s="39">
        <v>4594.6210000000001</v>
      </c>
      <c r="Z18" s="89">
        <v>4659.080078125</v>
      </c>
      <c r="AA18" s="39"/>
      <c r="AB18" s="63">
        <v>29.154838671813859</v>
      </c>
      <c r="AC18" s="39">
        <f t="shared" si="0"/>
        <v>1358.3472803679629</v>
      </c>
      <c r="AD18" s="39"/>
      <c r="AE18" s="34">
        <v>10</v>
      </c>
      <c r="AF18" s="37"/>
      <c r="AG18" s="39"/>
      <c r="AH18" s="34"/>
      <c r="AJ18" s="34"/>
      <c r="AK18" s="34"/>
      <c r="AL18" s="34"/>
      <c r="AM18" s="34"/>
      <c r="AN18" s="34"/>
      <c r="AO18" s="34"/>
    </row>
    <row r="19" spans="1:41" s="40" customFormat="1" x14ac:dyDescent="0.2">
      <c r="A19" s="32">
        <v>140</v>
      </c>
      <c r="B19" s="32" t="s">
        <v>50</v>
      </c>
      <c r="C19" s="34" t="s">
        <v>51</v>
      </c>
      <c r="D19" s="34" t="s">
        <v>46</v>
      </c>
      <c r="E19" s="34" t="s">
        <v>41</v>
      </c>
      <c r="F19" s="34" t="s">
        <v>47</v>
      </c>
      <c r="G19" s="41" t="s">
        <v>72</v>
      </c>
      <c r="H19" s="91">
        <v>0.46486374735832214</v>
      </c>
      <c r="I19" s="62">
        <v>0.40923436249760425</v>
      </c>
      <c r="K19" s="59">
        <v>36.460206999999997</v>
      </c>
      <c r="L19" s="59">
        <v>38.334772999999998</v>
      </c>
      <c r="M19" s="37"/>
      <c r="N19" s="59">
        <v>27.097576</v>
      </c>
      <c r="O19" s="59">
        <v>28.532671000000001</v>
      </c>
      <c r="P19" s="37"/>
      <c r="Q19" s="59">
        <v>99.917803000000006</v>
      </c>
      <c r="R19" s="59">
        <v>75.426276999999999</v>
      </c>
      <c r="S19" s="59">
        <v>59.715403000000002</v>
      </c>
      <c r="T19" s="59">
        <v>84.513191000000006</v>
      </c>
      <c r="U19" s="59">
        <v>85.384703000000002</v>
      </c>
      <c r="V19" s="59">
        <v>38.189507999999996</v>
      </c>
      <c r="W19" s="37"/>
      <c r="X19" s="39">
        <v>4448.5249999999996</v>
      </c>
      <c r="Y19" s="39">
        <v>4594.6210000000001</v>
      </c>
      <c r="Z19" s="89">
        <v>4659.080078125</v>
      </c>
      <c r="AA19" s="39"/>
      <c r="AB19" s="63">
        <v>8.5094101827391757</v>
      </c>
      <c r="AC19" s="39">
        <f t="shared" si="0"/>
        <v>396.46023458994108</v>
      </c>
      <c r="AD19" s="39"/>
      <c r="AE19" s="34">
        <v>10</v>
      </c>
      <c r="AF19" s="37"/>
      <c r="AG19" s="39"/>
      <c r="AH19" s="34"/>
      <c r="AJ19" s="34"/>
      <c r="AK19" s="34"/>
      <c r="AL19" s="34"/>
      <c r="AM19" s="34"/>
      <c r="AN19" s="34"/>
      <c r="AO19" s="34"/>
    </row>
    <row r="20" spans="1:41" s="40" customFormat="1" x14ac:dyDescent="0.2">
      <c r="A20" s="32">
        <v>140</v>
      </c>
      <c r="B20" s="32" t="s">
        <v>50</v>
      </c>
      <c r="C20" s="34" t="s">
        <v>51</v>
      </c>
      <c r="D20" s="34" t="s">
        <v>46</v>
      </c>
      <c r="E20" s="34" t="s">
        <v>41</v>
      </c>
      <c r="F20" s="34" t="s">
        <v>47</v>
      </c>
      <c r="G20" s="41" t="s">
        <v>73</v>
      </c>
      <c r="H20" s="91">
        <v>0.46486374735832214</v>
      </c>
      <c r="I20" s="62">
        <v>0.45230049136368894</v>
      </c>
      <c r="K20" s="59">
        <v>34.441572999999998</v>
      </c>
      <c r="L20" s="59">
        <v>39.693250999999997</v>
      </c>
      <c r="M20" s="37"/>
      <c r="N20" s="59">
        <v>39.218946000000003</v>
      </c>
      <c r="O20" s="59">
        <v>31.332229999999999</v>
      </c>
      <c r="P20" s="37"/>
      <c r="Q20" s="59">
        <v>99.610505000000003</v>
      </c>
      <c r="R20" s="59">
        <v>81.310023000000001</v>
      </c>
      <c r="S20" s="59">
        <v>68.481159000000005</v>
      </c>
      <c r="T20" s="59">
        <v>90.433572999999996</v>
      </c>
      <c r="U20" s="59">
        <v>87.698750000000004</v>
      </c>
      <c r="V20" s="59">
        <v>38.888458999999997</v>
      </c>
      <c r="W20" s="37"/>
      <c r="X20" s="39">
        <v>4448.5249999999996</v>
      </c>
      <c r="Y20" s="39">
        <v>4594.6210000000001</v>
      </c>
      <c r="Z20" s="89">
        <v>4659.080078125</v>
      </c>
      <c r="AA20" s="39"/>
      <c r="AB20" s="63">
        <v>21.339037357927111</v>
      </c>
      <c r="AC20" s="39">
        <f t="shared" si="0"/>
        <v>994.20283840683351</v>
      </c>
      <c r="AD20" s="39"/>
      <c r="AE20" s="34">
        <v>10</v>
      </c>
      <c r="AF20" s="37"/>
      <c r="AG20" s="39"/>
      <c r="AH20" s="34"/>
      <c r="AJ20" s="34"/>
      <c r="AK20" s="34"/>
      <c r="AL20" s="34"/>
      <c r="AM20" s="34"/>
      <c r="AN20" s="34"/>
      <c r="AO20" s="34"/>
    </row>
    <row r="21" spans="1:41" s="40" customFormat="1" x14ac:dyDescent="0.2">
      <c r="A21" s="32">
        <v>140</v>
      </c>
      <c r="B21" s="32" t="s">
        <v>50</v>
      </c>
      <c r="C21" s="34" t="s">
        <v>51</v>
      </c>
      <c r="D21" s="34" t="s">
        <v>46</v>
      </c>
      <c r="E21" s="34" t="s">
        <v>41</v>
      </c>
      <c r="F21" s="34" t="s">
        <v>47</v>
      </c>
      <c r="G21" s="41" t="s">
        <v>74</v>
      </c>
      <c r="H21" s="91">
        <v>0.46486374735832214</v>
      </c>
      <c r="I21" s="62">
        <v>0.42380447531043353</v>
      </c>
      <c r="K21" s="59">
        <v>48.095764000000003</v>
      </c>
      <c r="L21" s="59">
        <v>47.176445000000001</v>
      </c>
      <c r="M21" s="37"/>
      <c r="N21" s="59">
        <v>19.845361</v>
      </c>
      <c r="O21" s="59">
        <v>25.031562000000001</v>
      </c>
      <c r="P21" s="37"/>
      <c r="Q21" s="59">
        <v>99.742757999999995</v>
      </c>
      <c r="R21" s="59">
        <v>71.461834999999994</v>
      </c>
      <c r="S21" s="59">
        <v>59.453977000000002</v>
      </c>
      <c r="T21" s="59">
        <v>87.757249999999999</v>
      </c>
      <c r="U21" s="59">
        <v>81.200558999999998</v>
      </c>
      <c r="V21" s="59">
        <v>31.793322</v>
      </c>
      <c r="W21" s="37"/>
      <c r="X21" s="39">
        <v>4448.5249999999996</v>
      </c>
      <c r="Y21" s="39">
        <v>4594.6210000000001</v>
      </c>
      <c r="Z21" s="89">
        <v>4659.080078125</v>
      </c>
      <c r="AA21" s="39"/>
      <c r="AB21" s="63">
        <v>8.0613152393220773</v>
      </c>
      <c r="AC21" s="39">
        <f t="shared" si="0"/>
        <v>375.58313235010957</v>
      </c>
      <c r="AD21" s="39"/>
      <c r="AE21" s="34">
        <v>10</v>
      </c>
      <c r="AF21" s="37"/>
      <c r="AG21" s="39"/>
      <c r="AH21" s="34"/>
      <c r="AJ21" s="34"/>
      <c r="AK21" s="34"/>
      <c r="AL21" s="34"/>
      <c r="AM21" s="34"/>
      <c r="AN21" s="34"/>
      <c r="AO21" s="34"/>
    </row>
    <row r="22" spans="1:41" s="40" customFormat="1" x14ac:dyDescent="0.2">
      <c r="A22" s="32">
        <v>140</v>
      </c>
      <c r="B22" s="32" t="s">
        <v>50</v>
      </c>
      <c r="C22" s="34" t="s">
        <v>51</v>
      </c>
      <c r="D22" s="34" t="s">
        <v>46</v>
      </c>
      <c r="E22" s="34" t="s">
        <v>41</v>
      </c>
      <c r="F22" s="34" t="s">
        <v>47</v>
      </c>
      <c r="G22" s="41" t="s">
        <v>75</v>
      </c>
      <c r="H22" s="91">
        <v>0.46486374735832214</v>
      </c>
      <c r="I22" s="62">
        <v>0.36993400827892226</v>
      </c>
      <c r="K22" s="59">
        <v>29.497364999999999</v>
      </c>
      <c r="L22" s="59">
        <v>34.191611000000002</v>
      </c>
      <c r="M22" s="37"/>
      <c r="N22" s="59">
        <v>26.537399000000001</v>
      </c>
      <c r="O22" s="59">
        <v>30.659659999999999</v>
      </c>
      <c r="P22" s="37"/>
      <c r="Q22" s="59">
        <v>99.555610999999999</v>
      </c>
      <c r="R22" s="59">
        <v>68.600678000000002</v>
      </c>
      <c r="S22" s="59">
        <v>58.613438000000002</v>
      </c>
      <c r="T22" s="59">
        <v>78.603656999999998</v>
      </c>
      <c r="U22" s="59">
        <v>75.663740000000004</v>
      </c>
      <c r="V22" s="59">
        <v>29.946460999999999</v>
      </c>
      <c r="W22" s="37"/>
      <c r="X22" s="39">
        <v>4448.5249999999996</v>
      </c>
      <c r="Y22" s="39">
        <v>4594.6210000000001</v>
      </c>
      <c r="Z22" s="89">
        <v>4659.080078125</v>
      </c>
      <c r="AA22" s="39"/>
      <c r="AB22" s="63">
        <v>6.2097333883412063</v>
      </c>
      <c r="AC22" s="39">
        <f t="shared" si="0"/>
        <v>289.31645120088166</v>
      </c>
      <c r="AD22" s="39"/>
      <c r="AE22" s="34">
        <v>10</v>
      </c>
      <c r="AF22" s="37"/>
      <c r="AG22" s="39"/>
      <c r="AH22" s="34"/>
      <c r="AJ22" s="34"/>
      <c r="AK22" s="34"/>
      <c r="AL22" s="34"/>
      <c r="AM22" s="34"/>
      <c r="AN22" s="34"/>
      <c r="AO22" s="34"/>
    </row>
    <row r="23" spans="1:41" s="40" customFormat="1" x14ac:dyDescent="0.2">
      <c r="A23" s="32">
        <v>140</v>
      </c>
      <c r="B23" s="32" t="s">
        <v>50</v>
      </c>
      <c r="C23" s="34" t="s">
        <v>51</v>
      </c>
      <c r="D23" s="34" t="s">
        <v>46</v>
      </c>
      <c r="E23" s="34" t="s">
        <v>41</v>
      </c>
      <c r="F23" s="34" t="s">
        <v>47</v>
      </c>
      <c r="G23" s="42" t="s">
        <v>76</v>
      </c>
      <c r="H23" s="91">
        <v>0.46486374735832214</v>
      </c>
      <c r="I23" s="30">
        <v>0.40258931933567849</v>
      </c>
      <c r="K23" s="59">
        <v>27.311364999999999</v>
      </c>
      <c r="L23" s="59">
        <v>31.118220000000001</v>
      </c>
      <c r="M23" s="37"/>
      <c r="N23" s="59">
        <v>37.391016999999998</v>
      </c>
      <c r="O23" s="59">
        <v>21.045940000000002</v>
      </c>
      <c r="P23" s="37"/>
      <c r="Q23" s="59">
        <v>99.544172000000003</v>
      </c>
      <c r="R23" s="59">
        <v>79.126628999999994</v>
      </c>
      <c r="S23" s="59">
        <v>64.836517000000001</v>
      </c>
      <c r="T23" s="59">
        <v>87.646017999999998</v>
      </c>
      <c r="U23" s="59">
        <v>88.397525999999999</v>
      </c>
      <c r="V23" s="59">
        <v>41.340125999999998</v>
      </c>
      <c r="W23" s="37"/>
      <c r="X23" s="39">
        <v>4448.5249999999996</v>
      </c>
      <c r="Y23" s="39">
        <v>4594.6210000000001</v>
      </c>
      <c r="Z23" s="89">
        <v>4659.080078125</v>
      </c>
      <c r="AA23" s="39"/>
      <c r="AB23" s="63">
        <v>2.5649937384024302</v>
      </c>
      <c r="AC23" s="39">
        <f t="shared" si="0"/>
        <v>119.50511227106131</v>
      </c>
      <c r="AD23" s="39"/>
      <c r="AE23" s="34">
        <v>10</v>
      </c>
      <c r="AF23" s="37"/>
      <c r="AG23" s="39"/>
      <c r="AH23" s="34"/>
      <c r="AJ23" s="34"/>
      <c r="AK23" s="34"/>
      <c r="AL23" s="34"/>
      <c r="AM23" s="34"/>
      <c r="AN23" s="34"/>
      <c r="AO23" s="34"/>
    </row>
    <row r="24" spans="1:41" s="40" customFormat="1" x14ac:dyDescent="0.2">
      <c r="A24" s="32">
        <v>140</v>
      </c>
      <c r="B24" s="32" t="s">
        <v>50</v>
      </c>
      <c r="C24" s="34" t="s">
        <v>51</v>
      </c>
      <c r="D24" s="34" t="s">
        <v>46</v>
      </c>
      <c r="E24" s="34" t="s">
        <v>41</v>
      </c>
      <c r="F24" s="34" t="s">
        <v>47</v>
      </c>
      <c r="G24" s="42" t="s">
        <v>77</v>
      </c>
      <c r="H24" s="91">
        <v>0.46486374735832214</v>
      </c>
      <c r="I24" s="30">
        <v>0.48113032002482259</v>
      </c>
      <c r="K24" s="59">
        <v>40.341897000000003</v>
      </c>
      <c r="L24" s="59">
        <v>38.941370999999997</v>
      </c>
      <c r="M24" s="37"/>
      <c r="N24" s="59">
        <v>46.325391000000003</v>
      </c>
      <c r="O24" s="59">
        <v>39.755947999999997</v>
      </c>
      <c r="P24" s="37"/>
      <c r="Q24" s="59">
        <v>99.491562999999999</v>
      </c>
      <c r="R24" s="59">
        <v>70.956079000000003</v>
      </c>
      <c r="S24" s="59">
        <v>58.656146999999997</v>
      </c>
      <c r="T24" s="59">
        <v>91.714190000000002</v>
      </c>
      <c r="U24" s="59">
        <v>80.351753000000002</v>
      </c>
      <c r="V24" s="59">
        <v>39.112641000000004</v>
      </c>
      <c r="W24" s="37"/>
      <c r="X24" s="39">
        <v>4448.5249999999996</v>
      </c>
      <c r="Y24" s="39">
        <v>4594.6210000000001</v>
      </c>
      <c r="Z24" s="89">
        <v>4659.080078125</v>
      </c>
      <c r="AA24" s="39"/>
      <c r="AB24" s="63">
        <v>3.5651614062194503</v>
      </c>
      <c r="AC24" s="39">
        <f t="shared" si="0"/>
        <v>166.10372483017153</v>
      </c>
      <c r="AD24" s="39"/>
      <c r="AE24" s="34">
        <v>10</v>
      </c>
      <c r="AF24" s="37"/>
      <c r="AG24" s="39"/>
      <c r="AH24" s="34"/>
      <c r="AJ24" s="34"/>
      <c r="AK24" s="34"/>
      <c r="AL24" s="34"/>
      <c r="AM24" s="34"/>
      <c r="AN24" s="34"/>
      <c r="AO24" s="34"/>
    </row>
    <row r="25" spans="1:41" s="40" customFormat="1" x14ac:dyDescent="0.2">
      <c r="A25" s="32">
        <v>140</v>
      </c>
      <c r="B25" s="32" t="s">
        <v>50</v>
      </c>
      <c r="C25" s="34" t="s">
        <v>51</v>
      </c>
      <c r="D25" s="34" t="s">
        <v>46</v>
      </c>
      <c r="E25" s="34" t="s">
        <v>41</v>
      </c>
      <c r="F25" s="34" t="s">
        <v>47</v>
      </c>
      <c r="G25" s="42" t="s">
        <v>78</v>
      </c>
      <c r="H25" s="91">
        <v>0.46486374735832214</v>
      </c>
      <c r="I25" s="30">
        <v>0.36779112743215175</v>
      </c>
      <c r="K25" s="59">
        <v>32.179594999999999</v>
      </c>
      <c r="L25" s="59">
        <v>33.062277999999999</v>
      </c>
      <c r="M25" s="37"/>
      <c r="N25" s="59">
        <v>39.182693</v>
      </c>
      <c r="O25" s="59">
        <v>31.53079</v>
      </c>
      <c r="P25" s="37"/>
      <c r="Q25" s="59">
        <v>97.829201999999995</v>
      </c>
      <c r="R25" s="59">
        <v>60.715921999999999</v>
      </c>
      <c r="S25" s="59">
        <v>53.154414000000003</v>
      </c>
      <c r="T25" s="59">
        <v>73.097296</v>
      </c>
      <c r="U25" s="59">
        <v>63.928718000000003</v>
      </c>
      <c r="V25" s="59">
        <v>30.730226999999999</v>
      </c>
      <c r="W25" s="37"/>
      <c r="X25" s="39">
        <v>4448.5249999999996</v>
      </c>
      <c r="Y25" s="39">
        <v>4594.6210000000001</v>
      </c>
      <c r="Z25" s="89">
        <v>4659.080078125</v>
      </c>
      <c r="AA25" s="39"/>
      <c r="AB25" s="63">
        <v>2.8212096741249542</v>
      </c>
      <c r="AC25" s="39">
        <f t="shared" si="0"/>
        <v>131.44241788929097</v>
      </c>
      <c r="AD25" s="39"/>
      <c r="AE25" s="34">
        <v>10</v>
      </c>
      <c r="AF25" s="37"/>
      <c r="AG25" s="39"/>
      <c r="AH25" s="34"/>
      <c r="AJ25" s="34"/>
      <c r="AK25" s="34"/>
      <c r="AL25" s="34"/>
      <c r="AM25" s="34"/>
      <c r="AN25" s="34"/>
      <c r="AO25" s="34"/>
    </row>
    <row r="26" spans="1:41" s="40" customFormat="1" x14ac:dyDescent="0.2">
      <c r="A26" s="32">
        <v>140</v>
      </c>
      <c r="B26" s="32" t="s">
        <v>50</v>
      </c>
      <c r="C26" s="34" t="s">
        <v>51</v>
      </c>
      <c r="D26" s="34" t="s">
        <v>46</v>
      </c>
      <c r="E26" s="34" t="s">
        <v>41</v>
      </c>
      <c r="F26" s="34" t="s">
        <v>47</v>
      </c>
      <c r="G26" s="42" t="s">
        <v>79</v>
      </c>
      <c r="H26" s="91">
        <v>0.46486374735832214</v>
      </c>
      <c r="I26" s="30">
        <v>0.44095779013064285</v>
      </c>
      <c r="K26" s="59">
        <v>35.070644999999999</v>
      </c>
      <c r="L26" s="59">
        <v>28.980270999999998</v>
      </c>
      <c r="M26" s="37"/>
      <c r="N26" s="59">
        <v>46.405723000000002</v>
      </c>
      <c r="O26" s="59">
        <v>26.377348999999999</v>
      </c>
      <c r="P26" s="37"/>
      <c r="Q26" s="59">
        <v>100</v>
      </c>
      <c r="R26" s="59">
        <v>89.555014</v>
      </c>
      <c r="S26" s="59">
        <v>58.289655000000003</v>
      </c>
      <c r="T26" s="59">
        <v>99.172646999999998</v>
      </c>
      <c r="U26" s="59">
        <v>85.333098000000007</v>
      </c>
      <c r="V26" s="59">
        <v>51.000312999999998</v>
      </c>
      <c r="W26" s="37"/>
      <c r="X26" s="39">
        <v>4448.5249999999996</v>
      </c>
      <c r="Y26" s="39">
        <v>4594.6210000000001</v>
      </c>
      <c r="Z26" s="89">
        <v>4659.080078125</v>
      </c>
      <c r="AA26" s="39"/>
      <c r="AB26" s="63">
        <v>0.53326505790314982</v>
      </c>
      <c r="AC26" s="39">
        <f t="shared" si="0"/>
        <v>24.845246076367399</v>
      </c>
      <c r="AD26" s="39"/>
      <c r="AE26" s="34">
        <v>10</v>
      </c>
      <c r="AF26" s="37"/>
      <c r="AG26" s="39"/>
      <c r="AH26" s="34"/>
      <c r="AJ26" s="34"/>
      <c r="AK26" s="34"/>
      <c r="AL26" s="34"/>
      <c r="AM26" s="34"/>
      <c r="AN26" s="34"/>
      <c r="AO26" s="34"/>
    </row>
    <row r="27" spans="1:41" s="40" customFormat="1" x14ac:dyDescent="0.2">
      <c r="A27" s="32">
        <v>148</v>
      </c>
      <c r="B27" s="32" t="s">
        <v>164</v>
      </c>
      <c r="C27" s="34" t="s">
        <v>165</v>
      </c>
      <c r="D27" s="34" t="s">
        <v>46</v>
      </c>
      <c r="E27" s="34" t="s">
        <v>162</v>
      </c>
      <c r="F27" s="34" t="s">
        <v>166</v>
      </c>
      <c r="G27" s="42" t="s">
        <v>167</v>
      </c>
      <c r="H27" s="91">
        <v>0.53344196081161499</v>
      </c>
      <c r="I27" s="62">
        <v>0.62873884835427574</v>
      </c>
      <c r="K27" s="59">
        <v>69.494806999999994</v>
      </c>
      <c r="L27" s="59">
        <v>11.359417000000001</v>
      </c>
      <c r="M27" s="37"/>
      <c r="N27" s="59">
        <v>82.325192999999999</v>
      </c>
      <c r="O27" s="59">
        <v>59.669373999999998</v>
      </c>
      <c r="P27" s="37"/>
      <c r="Q27" s="59">
        <v>94.454477999999995</v>
      </c>
      <c r="R27" s="59">
        <v>93.049162999999993</v>
      </c>
      <c r="S27" s="59">
        <v>62.063288</v>
      </c>
      <c r="T27" s="59">
        <v>88.657065000000003</v>
      </c>
      <c r="U27" s="59">
        <v>94.623075999999998</v>
      </c>
      <c r="V27" s="59">
        <v>55.931182</v>
      </c>
      <c r="W27" s="37"/>
      <c r="X27" s="89">
        <v>14009.4130859375</v>
      </c>
      <c r="Y27" s="89">
        <v>14452.54296875</v>
      </c>
      <c r="Z27" s="89">
        <v>14899.994140625</v>
      </c>
      <c r="AA27" s="39"/>
      <c r="AB27" s="64">
        <v>5.7434977211440907</v>
      </c>
      <c r="AC27" s="39">
        <f t="shared" si="0"/>
        <v>855.78082391739986</v>
      </c>
      <c r="AD27" s="39"/>
      <c r="AE27" s="34">
        <v>10</v>
      </c>
      <c r="AF27" s="37"/>
      <c r="AG27" s="39"/>
      <c r="AH27" s="34"/>
      <c r="AJ27" s="34"/>
      <c r="AK27" s="34"/>
      <c r="AL27" s="34"/>
      <c r="AM27" s="34"/>
      <c r="AN27" s="34"/>
      <c r="AO27" s="34"/>
    </row>
    <row r="28" spans="1:41" s="40" customFormat="1" x14ac:dyDescent="0.2">
      <c r="A28" s="32">
        <v>148</v>
      </c>
      <c r="B28" s="32" t="s">
        <v>164</v>
      </c>
      <c r="C28" s="34" t="s">
        <v>165</v>
      </c>
      <c r="D28" s="34" t="s">
        <v>46</v>
      </c>
      <c r="E28" s="34" t="s">
        <v>162</v>
      </c>
      <c r="F28" s="34" t="s">
        <v>166</v>
      </c>
      <c r="G28" s="42" t="s">
        <v>168</v>
      </c>
      <c r="H28" s="91">
        <v>0.53344196081161499</v>
      </c>
      <c r="I28" s="62">
        <v>0.59118818815111274</v>
      </c>
      <c r="K28" s="59">
        <v>65.123437999999993</v>
      </c>
      <c r="L28" s="59">
        <v>14.79796</v>
      </c>
      <c r="M28" s="37"/>
      <c r="N28" s="59">
        <v>77.907346000000004</v>
      </c>
      <c r="O28" s="59">
        <v>57.378140000000002</v>
      </c>
      <c r="P28" s="37"/>
      <c r="Q28" s="59">
        <v>95.216893999999996</v>
      </c>
      <c r="R28" s="59">
        <v>88.363659999999996</v>
      </c>
      <c r="S28" s="59">
        <v>51.714548000000001</v>
      </c>
      <c r="T28" s="59">
        <v>83.87379</v>
      </c>
      <c r="U28" s="59">
        <v>87.986401999999998</v>
      </c>
      <c r="V28" s="59">
        <v>38.074168999999998</v>
      </c>
      <c r="W28" s="37"/>
      <c r="X28" s="89">
        <v>14009.4130859375</v>
      </c>
      <c r="Y28" s="89">
        <v>14452.54296875</v>
      </c>
      <c r="Z28" s="89">
        <v>14899.994140625</v>
      </c>
      <c r="AA28" s="39"/>
      <c r="AB28" s="64">
        <v>9.5732426382493205</v>
      </c>
      <c r="AC28" s="39">
        <f t="shared" si="0"/>
        <v>1426.4125921669629</v>
      </c>
      <c r="AD28" s="39"/>
      <c r="AE28" s="34">
        <v>10</v>
      </c>
      <c r="AF28" s="37"/>
      <c r="AG28" s="39"/>
      <c r="AH28" s="34"/>
      <c r="AJ28" s="34"/>
      <c r="AK28" s="34"/>
      <c r="AL28" s="34"/>
      <c r="AM28" s="34"/>
      <c r="AN28" s="34"/>
      <c r="AO28" s="34"/>
    </row>
    <row r="29" spans="1:41" s="40" customFormat="1" x14ac:dyDescent="0.2">
      <c r="A29" s="32">
        <v>148</v>
      </c>
      <c r="B29" s="32" t="s">
        <v>164</v>
      </c>
      <c r="C29" s="34" t="s">
        <v>165</v>
      </c>
      <c r="D29" s="34" t="s">
        <v>46</v>
      </c>
      <c r="E29" s="34" t="s">
        <v>162</v>
      </c>
      <c r="F29" s="34" t="s">
        <v>166</v>
      </c>
      <c r="G29" s="42" t="s">
        <v>169</v>
      </c>
      <c r="H29" s="91">
        <v>0.53344196081161499</v>
      </c>
      <c r="I29" s="62">
        <v>0.50408210157669497</v>
      </c>
      <c r="K29" s="59">
        <v>52.072986</v>
      </c>
      <c r="L29" s="59">
        <v>38.765487999999998</v>
      </c>
      <c r="M29" s="37"/>
      <c r="N29" s="59">
        <v>48.934865000000002</v>
      </c>
      <c r="O29" s="59">
        <v>44.231149000000002</v>
      </c>
      <c r="P29" s="37"/>
      <c r="Q29" s="59">
        <v>93.225322000000006</v>
      </c>
      <c r="R29" s="59">
        <v>90.840087999999994</v>
      </c>
      <c r="S29" s="59">
        <v>27.334935000000002</v>
      </c>
      <c r="T29" s="59">
        <v>87.905929</v>
      </c>
      <c r="U29" s="59">
        <v>90.999812000000006</v>
      </c>
      <c r="V29" s="59">
        <v>16.867549</v>
      </c>
      <c r="W29" s="37"/>
      <c r="X29" s="89">
        <v>14009.4130859375</v>
      </c>
      <c r="Y29" s="89">
        <v>14452.54296875</v>
      </c>
      <c r="Z29" s="89">
        <v>14899.994140625</v>
      </c>
      <c r="AA29" s="39"/>
      <c r="AB29" s="64">
        <v>1.1090738881928524</v>
      </c>
      <c r="AC29" s="39">
        <f t="shared" si="0"/>
        <v>165.25194435593687</v>
      </c>
      <c r="AD29" s="39"/>
      <c r="AE29" s="34">
        <v>10</v>
      </c>
      <c r="AF29" s="37"/>
      <c r="AG29" s="39"/>
      <c r="AH29" s="34"/>
      <c r="AJ29" s="34"/>
      <c r="AK29" s="34"/>
      <c r="AL29" s="34"/>
      <c r="AM29" s="34"/>
      <c r="AN29" s="34"/>
      <c r="AO29" s="34"/>
    </row>
    <row r="30" spans="1:41" s="40" customFormat="1" x14ac:dyDescent="0.2">
      <c r="A30" s="32">
        <v>148</v>
      </c>
      <c r="B30" s="32" t="s">
        <v>164</v>
      </c>
      <c r="C30" s="34" t="s">
        <v>165</v>
      </c>
      <c r="D30" s="34" t="s">
        <v>46</v>
      </c>
      <c r="E30" s="34" t="s">
        <v>162</v>
      </c>
      <c r="F30" s="34" t="s">
        <v>166</v>
      </c>
      <c r="G30" s="42" t="s">
        <v>170</v>
      </c>
      <c r="H30" s="91">
        <v>0.53344196081161499</v>
      </c>
      <c r="I30" s="62">
        <v>0.66216867819805003</v>
      </c>
      <c r="K30" s="59">
        <v>67.633050999999995</v>
      </c>
      <c r="L30" s="59">
        <v>15.563294000000001</v>
      </c>
      <c r="M30" s="37"/>
      <c r="N30" s="59">
        <v>89.420614999999998</v>
      </c>
      <c r="O30" s="59">
        <v>68.012113999999997</v>
      </c>
      <c r="P30" s="37"/>
      <c r="Q30" s="59">
        <v>98.491838999999999</v>
      </c>
      <c r="R30" s="59">
        <v>95.228603000000007</v>
      </c>
      <c r="S30" s="59">
        <v>49.056058999999998</v>
      </c>
      <c r="T30" s="59">
        <v>93.387733999999995</v>
      </c>
      <c r="U30" s="59">
        <v>94.672117</v>
      </c>
      <c r="V30" s="59">
        <v>53.530392999999997</v>
      </c>
      <c r="W30" s="37"/>
      <c r="X30" s="89">
        <v>14009.4130859375</v>
      </c>
      <c r="Y30" s="89">
        <v>14452.54296875</v>
      </c>
      <c r="Z30" s="89">
        <v>14899.994140625</v>
      </c>
      <c r="AA30" s="39"/>
      <c r="AB30" s="64">
        <v>10.148566498057283</v>
      </c>
      <c r="AC30" s="39">
        <f t="shared" si="0"/>
        <v>1512.135813567967</v>
      </c>
      <c r="AD30" s="39"/>
      <c r="AE30" s="34">
        <v>10</v>
      </c>
      <c r="AF30" s="37"/>
      <c r="AG30" s="39"/>
      <c r="AH30" s="34"/>
      <c r="AJ30" s="34"/>
      <c r="AK30" s="34"/>
      <c r="AL30" s="34"/>
      <c r="AM30" s="34"/>
      <c r="AN30" s="34"/>
      <c r="AO30" s="34"/>
    </row>
    <row r="31" spans="1:41" s="40" customFormat="1" x14ac:dyDescent="0.2">
      <c r="A31" s="32">
        <v>148</v>
      </c>
      <c r="B31" s="32" t="s">
        <v>164</v>
      </c>
      <c r="C31" s="34" t="s">
        <v>165</v>
      </c>
      <c r="D31" s="34" t="s">
        <v>46</v>
      </c>
      <c r="E31" s="34" t="s">
        <v>162</v>
      </c>
      <c r="F31" s="34" t="s">
        <v>166</v>
      </c>
      <c r="G31" s="42" t="s">
        <v>171</v>
      </c>
      <c r="H31" s="91">
        <v>0.53344196081161499</v>
      </c>
      <c r="I31" s="62">
        <v>0.60059785630882456</v>
      </c>
      <c r="K31" s="59">
        <v>62.108203000000003</v>
      </c>
      <c r="L31" s="59">
        <v>15.962927000000001</v>
      </c>
      <c r="M31" s="37"/>
      <c r="N31" s="59">
        <v>76.404011999999994</v>
      </c>
      <c r="O31" s="59">
        <v>65.458161000000004</v>
      </c>
      <c r="P31" s="37"/>
      <c r="Q31" s="59">
        <v>96.815117999999998</v>
      </c>
      <c r="R31" s="59">
        <v>94.318224000000001</v>
      </c>
      <c r="S31" s="59">
        <v>37.858339999999998</v>
      </c>
      <c r="T31" s="59">
        <v>88.179986999999997</v>
      </c>
      <c r="U31" s="59">
        <v>94.956282999999999</v>
      </c>
      <c r="V31" s="59">
        <v>36.676076000000002</v>
      </c>
      <c r="W31" s="37"/>
      <c r="X31" s="89">
        <v>14009.4130859375</v>
      </c>
      <c r="Y31" s="89">
        <v>14452.54296875</v>
      </c>
      <c r="Z31" s="89">
        <v>14899.994140625</v>
      </c>
      <c r="AA31" s="39"/>
      <c r="AB31" s="64">
        <v>3.426301748814411</v>
      </c>
      <c r="AC31" s="39">
        <f t="shared" si="0"/>
        <v>510.51875981347911</v>
      </c>
      <c r="AD31" s="39"/>
      <c r="AE31" s="34">
        <v>10</v>
      </c>
      <c r="AF31" s="37"/>
      <c r="AG31" s="39"/>
      <c r="AH31" s="34"/>
      <c r="AJ31" s="34"/>
      <c r="AK31" s="34"/>
      <c r="AL31" s="34"/>
      <c r="AM31" s="34"/>
      <c r="AN31" s="34"/>
      <c r="AO31" s="34"/>
    </row>
    <row r="32" spans="1:41" s="40" customFormat="1" x14ac:dyDescent="0.2">
      <c r="A32" s="32">
        <v>148</v>
      </c>
      <c r="B32" s="32" t="s">
        <v>164</v>
      </c>
      <c r="C32" s="34" t="s">
        <v>165</v>
      </c>
      <c r="D32" s="34" t="s">
        <v>46</v>
      </c>
      <c r="E32" s="34" t="s">
        <v>162</v>
      </c>
      <c r="F32" s="34" t="s">
        <v>166</v>
      </c>
      <c r="G32" s="42" t="s">
        <v>172</v>
      </c>
      <c r="H32" s="91">
        <v>0.53344196081161499</v>
      </c>
      <c r="I32" s="62">
        <v>0.6235061359069386</v>
      </c>
      <c r="K32" s="59">
        <v>59.178620000000002</v>
      </c>
      <c r="L32" s="59">
        <v>11.982551000000001</v>
      </c>
      <c r="M32" s="37"/>
      <c r="N32" s="59">
        <v>84.087152000000003</v>
      </c>
      <c r="O32" s="59">
        <v>59.868451999999998</v>
      </c>
      <c r="P32" s="37"/>
      <c r="Q32" s="59">
        <v>95.216157999999993</v>
      </c>
      <c r="R32" s="59">
        <v>90.753354000000002</v>
      </c>
      <c r="S32" s="59">
        <v>76.117430999999996</v>
      </c>
      <c r="T32" s="59">
        <v>89.699591999999996</v>
      </c>
      <c r="U32" s="59">
        <v>91.863181999999995</v>
      </c>
      <c r="V32" s="59">
        <v>64.929872000000003</v>
      </c>
      <c r="W32" s="37"/>
      <c r="X32" s="89">
        <v>14009.4130859375</v>
      </c>
      <c r="Y32" s="89">
        <v>14452.54296875</v>
      </c>
      <c r="Z32" s="89">
        <v>14899.994140625</v>
      </c>
      <c r="AA32" s="39"/>
      <c r="AB32" s="64">
        <v>7.7060739884120624</v>
      </c>
      <c r="AC32" s="39">
        <f t="shared" si="0"/>
        <v>1148.2045727456245</v>
      </c>
      <c r="AD32" s="39"/>
      <c r="AE32" s="34">
        <v>10</v>
      </c>
      <c r="AF32" s="37"/>
      <c r="AG32" s="39"/>
      <c r="AH32" s="34"/>
      <c r="AJ32" s="34"/>
      <c r="AK32" s="34"/>
      <c r="AL32" s="34"/>
      <c r="AM32" s="34"/>
      <c r="AN32" s="34"/>
      <c r="AO32" s="34"/>
    </row>
    <row r="33" spans="1:41" s="40" customFormat="1" x14ac:dyDescent="0.2">
      <c r="A33" s="32">
        <v>148</v>
      </c>
      <c r="B33" s="32" t="s">
        <v>164</v>
      </c>
      <c r="C33" s="34" t="s">
        <v>165</v>
      </c>
      <c r="D33" s="34" t="s">
        <v>46</v>
      </c>
      <c r="E33" s="34" t="s">
        <v>162</v>
      </c>
      <c r="F33" s="34" t="s">
        <v>166</v>
      </c>
      <c r="G33" s="42" t="s">
        <v>173</v>
      </c>
      <c r="H33" s="91">
        <v>0.53344196081161499</v>
      </c>
      <c r="I33" s="62">
        <v>0.5829380297069382</v>
      </c>
      <c r="K33" s="59">
        <v>65.091593000000003</v>
      </c>
      <c r="L33" s="59">
        <v>10.557065</v>
      </c>
      <c r="M33" s="37"/>
      <c r="N33" s="59">
        <v>68.297704999999993</v>
      </c>
      <c r="O33" s="59">
        <v>58.326444000000002</v>
      </c>
      <c r="P33" s="37"/>
      <c r="Q33" s="59">
        <v>92.847910999999996</v>
      </c>
      <c r="R33" s="59">
        <v>79.482181999999995</v>
      </c>
      <c r="S33" s="59">
        <v>71.919523999999996</v>
      </c>
      <c r="T33" s="59">
        <v>79.264460999999997</v>
      </c>
      <c r="U33" s="59">
        <v>89.731966</v>
      </c>
      <c r="V33" s="59">
        <v>51.638075999999998</v>
      </c>
      <c r="W33" s="37"/>
      <c r="X33" s="89">
        <v>14009.4130859375</v>
      </c>
      <c r="Y33" s="89">
        <v>14452.54296875</v>
      </c>
      <c r="Z33" s="89">
        <v>14899.994140625</v>
      </c>
      <c r="AA33" s="39"/>
      <c r="AB33" s="64">
        <v>1.1225310661588439</v>
      </c>
      <c r="AC33" s="39">
        <f t="shared" si="0"/>
        <v>167.2570630843631</v>
      </c>
      <c r="AD33" s="39"/>
      <c r="AE33" s="34">
        <v>10</v>
      </c>
      <c r="AF33" s="37"/>
      <c r="AG33" s="39"/>
      <c r="AH33" s="34"/>
      <c r="AJ33" s="34"/>
      <c r="AK33" s="34"/>
      <c r="AL33" s="34"/>
      <c r="AM33" s="34"/>
      <c r="AN33" s="34"/>
      <c r="AO33" s="34"/>
    </row>
    <row r="34" spans="1:41" s="40" customFormat="1" x14ac:dyDescent="0.2">
      <c r="A34" s="32">
        <v>148</v>
      </c>
      <c r="B34" s="32" t="s">
        <v>164</v>
      </c>
      <c r="C34" s="34" t="s">
        <v>165</v>
      </c>
      <c r="D34" s="34" t="s">
        <v>46</v>
      </c>
      <c r="E34" s="34" t="s">
        <v>162</v>
      </c>
      <c r="F34" s="34" t="s">
        <v>166</v>
      </c>
      <c r="G34" s="42" t="s">
        <v>174</v>
      </c>
      <c r="H34" s="91">
        <v>0.53344196081161499</v>
      </c>
      <c r="I34" s="62">
        <v>0.60844835528984798</v>
      </c>
      <c r="K34" s="59">
        <v>60.613661</v>
      </c>
      <c r="L34" s="59">
        <v>18.662575</v>
      </c>
      <c r="M34" s="37"/>
      <c r="N34" s="59">
        <v>76.547708999999998</v>
      </c>
      <c r="O34" s="59">
        <v>53.646407000000004</v>
      </c>
      <c r="P34" s="37"/>
      <c r="Q34" s="59">
        <v>98.029223000000002</v>
      </c>
      <c r="R34" s="59">
        <v>90.640761999999995</v>
      </c>
      <c r="S34" s="59">
        <v>59.654139999999998</v>
      </c>
      <c r="T34" s="59">
        <v>90.838881000000001</v>
      </c>
      <c r="U34" s="59">
        <v>97.600387999999995</v>
      </c>
      <c r="V34" s="59">
        <v>59.396588000000001</v>
      </c>
      <c r="W34" s="37"/>
      <c r="X34" s="89">
        <v>14009.4130859375</v>
      </c>
      <c r="Y34" s="89">
        <v>14452.54296875</v>
      </c>
      <c r="Z34" s="89">
        <v>14899.994140625</v>
      </c>
      <c r="AA34" s="39"/>
      <c r="AB34" s="65">
        <v>2.4155194689839385</v>
      </c>
      <c r="AC34" s="39">
        <f t="shared" si="0"/>
        <v>359.91225934426296</v>
      </c>
      <c r="AD34" s="39"/>
      <c r="AE34" s="34">
        <v>10</v>
      </c>
      <c r="AF34" s="37"/>
      <c r="AG34" s="39"/>
      <c r="AH34" s="34"/>
      <c r="AJ34" s="34"/>
      <c r="AK34" s="34"/>
      <c r="AL34" s="34"/>
      <c r="AM34" s="34"/>
      <c r="AN34" s="34"/>
      <c r="AO34" s="34"/>
    </row>
    <row r="35" spans="1:41" s="40" customFormat="1" x14ac:dyDescent="0.2">
      <c r="A35" s="32">
        <v>148</v>
      </c>
      <c r="B35" s="32" t="s">
        <v>164</v>
      </c>
      <c r="C35" s="34" t="s">
        <v>165</v>
      </c>
      <c r="D35" s="34" t="s">
        <v>46</v>
      </c>
      <c r="E35" s="34" t="s">
        <v>162</v>
      </c>
      <c r="F35" s="34" t="s">
        <v>166</v>
      </c>
      <c r="G35" s="42" t="s">
        <v>181</v>
      </c>
      <c r="H35" s="91">
        <v>0.53344196081161499</v>
      </c>
      <c r="I35" s="30">
        <v>0.58343864130622403</v>
      </c>
      <c r="K35" s="59">
        <v>61.585295000000002</v>
      </c>
      <c r="L35" s="59">
        <v>19.618846000000001</v>
      </c>
      <c r="M35" s="37"/>
      <c r="N35" s="59">
        <v>67.673462999999998</v>
      </c>
      <c r="O35" s="59">
        <v>43.455801000000001</v>
      </c>
      <c r="P35" s="37"/>
      <c r="Q35" s="59">
        <v>98.563659999999999</v>
      </c>
      <c r="R35" s="59">
        <v>95.949527000000003</v>
      </c>
      <c r="S35" s="59">
        <v>60.595379999999999</v>
      </c>
      <c r="T35" s="59">
        <v>93.527377000000001</v>
      </c>
      <c r="U35" s="59">
        <v>97.460132000000002</v>
      </c>
      <c r="V35" s="59">
        <v>65.086913999999993</v>
      </c>
      <c r="W35" s="37"/>
      <c r="X35" s="89">
        <v>14009.4130859375</v>
      </c>
      <c r="Y35" s="89">
        <v>14452.54296875</v>
      </c>
      <c r="Z35" s="89">
        <v>14899.994140625</v>
      </c>
      <c r="AA35" s="39"/>
      <c r="AB35" s="65">
        <v>2.5428520307870892</v>
      </c>
      <c r="AC35" s="39">
        <f t="shared" si="0"/>
        <v>378.8848035920401</v>
      </c>
      <c r="AD35" s="39"/>
      <c r="AE35" s="34">
        <v>10</v>
      </c>
      <c r="AF35" s="37"/>
      <c r="AG35" s="39"/>
      <c r="AH35" s="34"/>
      <c r="AJ35" s="34"/>
      <c r="AK35" s="34"/>
      <c r="AL35" s="34"/>
      <c r="AM35" s="34"/>
      <c r="AN35" s="34"/>
      <c r="AO35" s="34"/>
    </row>
    <row r="36" spans="1:41" s="40" customFormat="1" x14ac:dyDescent="0.2">
      <c r="A36" s="32">
        <v>148</v>
      </c>
      <c r="B36" s="32" t="s">
        <v>164</v>
      </c>
      <c r="C36" s="34" t="s">
        <v>165</v>
      </c>
      <c r="D36" s="34" t="s">
        <v>46</v>
      </c>
      <c r="E36" s="34" t="s">
        <v>162</v>
      </c>
      <c r="F36" s="34" t="s">
        <v>166</v>
      </c>
      <c r="G36" s="42" t="s">
        <v>182</v>
      </c>
      <c r="H36" s="91">
        <v>0.53344196081161499</v>
      </c>
      <c r="I36" s="30">
        <v>0.39590000977457751</v>
      </c>
      <c r="K36" s="59">
        <v>57.465316000000001</v>
      </c>
      <c r="L36" s="59">
        <v>11.901465999999999</v>
      </c>
      <c r="M36" s="37"/>
      <c r="N36" s="59">
        <v>5.1015708000000002</v>
      </c>
      <c r="O36" s="59">
        <v>39.852556999999997</v>
      </c>
      <c r="P36" s="37"/>
      <c r="Q36" s="59">
        <v>95.347887999999998</v>
      </c>
      <c r="R36" s="59">
        <v>95.569158000000002</v>
      </c>
      <c r="S36" s="59">
        <v>75.793876999999995</v>
      </c>
      <c r="T36" s="59">
        <v>93.975598000000005</v>
      </c>
      <c r="U36" s="59">
        <v>89.272960999999995</v>
      </c>
      <c r="V36" s="59">
        <v>27.122952999999999</v>
      </c>
      <c r="W36" s="37"/>
      <c r="X36" s="89">
        <v>14009.4130859375</v>
      </c>
      <c r="Y36" s="89">
        <v>14452.54296875</v>
      </c>
      <c r="Z36" s="89">
        <v>14899.994140625</v>
      </c>
      <c r="AA36" s="39"/>
      <c r="AB36" s="65">
        <v>2.7886525546124568</v>
      </c>
      <c r="AC36" s="39">
        <f t="shared" si="0"/>
        <v>415.50906723964545</v>
      </c>
      <c r="AD36" s="39"/>
      <c r="AE36" s="34">
        <v>10</v>
      </c>
      <c r="AF36" s="37"/>
      <c r="AG36" s="39"/>
      <c r="AH36" s="34"/>
      <c r="AJ36" s="34"/>
      <c r="AK36" s="34"/>
      <c r="AL36" s="34"/>
      <c r="AM36" s="34"/>
      <c r="AN36" s="34"/>
      <c r="AO36" s="34"/>
    </row>
    <row r="37" spans="1:41" s="40" customFormat="1" x14ac:dyDescent="0.2">
      <c r="A37" s="32">
        <v>148</v>
      </c>
      <c r="B37" s="32" t="s">
        <v>164</v>
      </c>
      <c r="C37" s="34" t="s">
        <v>165</v>
      </c>
      <c r="D37" s="34" t="s">
        <v>46</v>
      </c>
      <c r="E37" s="34" t="s">
        <v>162</v>
      </c>
      <c r="F37" s="34" t="s">
        <v>166</v>
      </c>
      <c r="G37" s="42" t="s">
        <v>183</v>
      </c>
      <c r="H37" s="91">
        <v>0.53344196081161499</v>
      </c>
      <c r="I37" s="30">
        <v>0.5437052527486822</v>
      </c>
      <c r="K37" s="59">
        <v>63.438574000000003</v>
      </c>
      <c r="L37" s="59">
        <v>31.975518999999998</v>
      </c>
      <c r="M37" s="37"/>
      <c r="N37" s="59">
        <v>30.789726000000002</v>
      </c>
      <c r="O37" s="59">
        <v>52.634152999999998</v>
      </c>
      <c r="P37" s="37"/>
      <c r="Q37" s="59">
        <v>98.699782999999996</v>
      </c>
      <c r="R37" s="59">
        <v>95.399977000000007</v>
      </c>
      <c r="S37" s="59">
        <v>64.505807000000004</v>
      </c>
      <c r="T37" s="59">
        <v>97.420288999999997</v>
      </c>
      <c r="U37" s="59">
        <v>97.678709999999995</v>
      </c>
      <c r="V37" s="59">
        <v>31.592607999999998</v>
      </c>
      <c r="W37" s="37"/>
      <c r="X37" s="89">
        <v>14009.4130859375</v>
      </c>
      <c r="Y37" s="89">
        <v>14452.54296875</v>
      </c>
      <c r="Z37" s="89">
        <v>14899.994140625</v>
      </c>
      <c r="AA37" s="39"/>
      <c r="AB37" s="65">
        <v>5.2084359602129755</v>
      </c>
      <c r="AC37" s="39">
        <f t="shared" si="0"/>
        <v>776.05665288993873</v>
      </c>
      <c r="AD37" s="39"/>
      <c r="AE37" s="34">
        <v>10</v>
      </c>
      <c r="AF37" s="37"/>
      <c r="AG37" s="39"/>
      <c r="AH37" s="34"/>
      <c r="AJ37" s="34"/>
      <c r="AK37" s="34"/>
      <c r="AL37" s="34"/>
      <c r="AM37" s="34"/>
      <c r="AN37" s="34"/>
      <c r="AO37" s="34"/>
    </row>
    <row r="38" spans="1:41" s="40" customFormat="1" x14ac:dyDescent="0.2">
      <c r="A38" s="32">
        <v>148</v>
      </c>
      <c r="B38" s="32" t="s">
        <v>164</v>
      </c>
      <c r="C38" s="34" t="s">
        <v>165</v>
      </c>
      <c r="D38" s="34" t="s">
        <v>46</v>
      </c>
      <c r="E38" s="34" t="s">
        <v>162</v>
      </c>
      <c r="F38" s="34" t="s">
        <v>166</v>
      </c>
      <c r="G38" s="42" t="s">
        <v>184</v>
      </c>
      <c r="H38" s="91">
        <v>0.53344196081161499</v>
      </c>
      <c r="I38" s="30">
        <v>0.46938233378307487</v>
      </c>
      <c r="K38" s="59">
        <v>55.036588999999999</v>
      </c>
      <c r="L38" s="59">
        <v>20.365604999999999</v>
      </c>
      <c r="M38" s="37"/>
      <c r="N38" s="59">
        <v>30.738747</v>
      </c>
      <c r="O38" s="59">
        <v>35.822138000000002</v>
      </c>
      <c r="P38" s="37"/>
      <c r="Q38" s="59">
        <v>96.769402999999997</v>
      </c>
      <c r="R38" s="59">
        <v>93.927822000000006</v>
      </c>
      <c r="S38" s="59">
        <v>79.093733999999998</v>
      </c>
      <c r="T38" s="59">
        <v>95.293339000000003</v>
      </c>
      <c r="U38" s="59">
        <v>94.560587999999996</v>
      </c>
      <c r="V38" s="59">
        <v>48.910936</v>
      </c>
      <c r="W38" s="37"/>
      <c r="X38" s="89">
        <v>14009.4130859375</v>
      </c>
      <c r="Y38" s="89">
        <v>14452.54296875</v>
      </c>
      <c r="Z38" s="89">
        <v>14899.994140625</v>
      </c>
      <c r="AA38" s="39"/>
      <c r="AB38" s="65">
        <v>2.0967887214017948</v>
      </c>
      <c r="AC38" s="39">
        <f t="shared" si="0"/>
        <v>312.42139663015325</v>
      </c>
      <c r="AD38" s="39"/>
      <c r="AE38" s="34">
        <v>10</v>
      </c>
      <c r="AF38" s="37"/>
      <c r="AG38" s="39"/>
      <c r="AH38" s="34"/>
      <c r="AJ38" s="34"/>
      <c r="AK38" s="34"/>
      <c r="AL38" s="34"/>
      <c r="AM38" s="34"/>
      <c r="AN38" s="34"/>
      <c r="AO38" s="34"/>
    </row>
    <row r="39" spans="1:41" s="40" customFormat="1" x14ac:dyDescent="0.2">
      <c r="A39" s="32">
        <v>148</v>
      </c>
      <c r="B39" s="32" t="s">
        <v>164</v>
      </c>
      <c r="C39" s="34" t="s">
        <v>165</v>
      </c>
      <c r="D39" s="34" t="s">
        <v>46</v>
      </c>
      <c r="E39" s="34" t="s">
        <v>162</v>
      </c>
      <c r="F39" s="34" t="s">
        <v>166</v>
      </c>
      <c r="G39" s="42" t="s">
        <v>185</v>
      </c>
      <c r="H39" s="91">
        <v>0.53344196081161499</v>
      </c>
      <c r="I39" s="30">
        <v>0.43029284164930409</v>
      </c>
      <c r="K39" s="59">
        <v>39.652244000000003</v>
      </c>
      <c r="L39" s="59">
        <v>21.150680000000001</v>
      </c>
      <c r="M39" s="37"/>
      <c r="N39" s="59">
        <v>35.247728000000002</v>
      </c>
      <c r="O39" s="59">
        <v>30.250389999999999</v>
      </c>
      <c r="P39" s="37"/>
      <c r="Q39" s="59">
        <v>96.312910000000002</v>
      </c>
      <c r="R39" s="59">
        <v>92.659775999999994</v>
      </c>
      <c r="S39" s="59">
        <v>69.618673999999999</v>
      </c>
      <c r="T39" s="59">
        <v>92.488157000000001</v>
      </c>
      <c r="U39" s="59">
        <v>92.029587000000006</v>
      </c>
      <c r="V39" s="59">
        <v>41.204476999999997</v>
      </c>
      <c r="W39" s="37"/>
      <c r="X39" s="89">
        <v>14009.4130859375</v>
      </c>
      <c r="Y39" s="89">
        <v>14452.54296875</v>
      </c>
      <c r="Z39" s="89">
        <v>14899.994140625</v>
      </c>
      <c r="AA39" s="39"/>
      <c r="AB39" s="65">
        <v>31.123004582055273</v>
      </c>
      <c r="AC39" s="39">
        <f t="shared" si="0"/>
        <v>4637.325859112686</v>
      </c>
      <c r="AD39" s="39"/>
      <c r="AE39" s="34">
        <v>10</v>
      </c>
      <c r="AF39" s="37"/>
      <c r="AG39" s="39"/>
      <c r="AH39" s="34"/>
      <c r="AJ39" s="34"/>
      <c r="AK39" s="34"/>
      <c r="AL39" s="34"/>
      <c r="AM39" s="34"/>
      <c r="AN39" s="34"/>
      <c r="AO39" s="34"/>
    </row>
    <row r="40" spans="1:41" s="40" customFormat="1" x14ac:dyDescent="0.2">
      <c r="A40" s="32">
        <v>148</v>
      </c>
      <c r="B40" s="32" t="s">
        <v>164</v>
      </c>
      <c r="C40" s="34" t="s">
        <v>165</v>
      </c>
      <c r="D40" s="34" t="s">
        <v>46</v>
      </c>
      <c r="E40" s="34" t="s">
        <v>162</v>
      </c>
      <c r="F40" s="34" t="s">
        <v>166</v>
      </c>
      <c r="G40" s="42" t="s">
        <v>175</v>
      </c>
      <c r="H40" s="91">
        <v>0.53344196081161499</v>
      </c>
      <c r="I40" s="30">
        <v>0.61175148359705567</v>
      </c>
      <c r="K40" s="59">
        <v>67.293105999999995</v>
      </c>
      <c r="L40" s="59">
        <v>25.797694</v>
      </c>
      <c r="M40" s="37"/>
      <c r="N40" s="59">
        <v>78.005437999999998</v>
      </c>
      <c r="O40" s="59">
        <v>58.982868000000003</v>
      </c>
      <c r="P40" s="37"/>
      <c r="Q40" s="59">
        <v>95.955636999999996</v>
      </c>
      <c r="R40" s="59">
        <v>87.701355000000007</v>
      </c>
      <c r="S40" s="59">
        <v>48.937193000000001</v>
      </c>
      <c r="T40" s="59">
        <v>82.394689999999997</v>
      </c>
      <c r="U40" s="59">
        <v>83.693481000000006</v>
      </c>
      <c r="V40" s="59">
        <v>37.187440000000002</v>
      </c>
      <c r="W40" s="37"/>
      <c r="X40" s="89">
        <v>14009.4130859375</v>
      </c>
      <c r="Y40" s="89">
        <v>14452.54296875</v>
      </c>
      <c r="Z40" s="89">
        <v>14899.994140625</v>
      </c>
      <c r="AA40" s="39"/>
      <c r="AB40" s="65">
        <v>1.7350988214844438</v>
      </c>
      <c r="AC40" s="39">
        <f t="shared" si="0"/>
        <v>258.52962273523559</v>
      </c>
      <c r="AD40" s="39"/>
      <c r="AE40" s="34">
        <v>10</v>
      </c>
      <c r="AF40" s="37"/>
      <c r="AG40" s="39"/>
      <c r="AH40" s="34"/>
      <c r="AJ40" s="34"/>
      <c r="AK40" s="34"/>
      <c r="AL40" s="34"/>
      <c r="AM40" s="34"/>
      <c r="AN40" s="34"/>
      <c r="AO40" s="34"/>
    </row>
    <row r="41" spans="1:41" s="40" customFormat="1" x14ac:dyDescent="0.2">
      <c r="A41" s="32">
        <v>148</v>
      </c>
      <c r="B41" s="32" t="s">
        <v>164</v>
      </c>
      <c r="C41" s="34" t="s">
        <v>165</v>
      </c>
      <c r="D41" s="34" t="s">
        <v>46</v>
      </c>
      <c r="E41" s="34" t="s">
        <v>162</v>
      </c>
      <c r="F41" s="34" t="s">
        <v>166</v>
      </c>
      <c r="G41" s="42" t="s">
        <v>176</v>
      </c>
      <c r="H41" s="91">
        <v>0.53344196081161499</v>
      </c>
      <c r="I41" s="30">
        <v>0.70012162882080864</v>
      </c>
      <c r="K41" s="59">
        <v>61.225582000000003</v>
      </c>
      <c r="L41" s="59">
        <v>11.614004</v>
      </c>
      <c r="M41" s="37"/>
      <c r="N41" s="59">
        <v>91.915682000000004</v>
      </c>
      <c r="O41" s="59">
        <v>67.142482000000001</v>
      </c>
      <c r="P41" s="37"/>
      <c r="Q41" s="59">
        <v>99.535764</v>
      </c>
      <c r="R41" s="59">
        <v>96.516178999999994</v>
      </c>
      <c r="S41" s="59">
        <v>94.295421000000005</v>
      </c>
      <c r="T41" s="59">
        <v>99.342461999999998</v>
      </c>
      <c r="U41" s="59">
        <v>97.986943999999994</v>
      </c>
      <c r="V41" s="59">
        <v>81.198104000000001</v>
      </c>
      <c r="W41" s="37"/>
      <c r="X41" s="89">
        <v>14009.4130859375</v>
      </c>
      <c r="Y41" s="89">
        <v>14452.54296875</v>
      </c>
      <c r="Z41" s="89">
        <v>14899.994140625</v>
      </c>
      <c r="AA41" s="39"/>
      <c r="AB41" s="65">
        <v>1.1609028030066229</v>
      </c>
      <c r="AC41" s="39">
        <f t="shared" si="0"/>
        <v>172.97444962633818</v>
      </c>
      <c r="AD41" s="39"/>
      <c r="AE41" s="34">
        <v>10</v>
      </c>
      <c r="AF41" s="37"/>
      <c r="AG41" s="39"/>
      <c r="AH41" s="34"/>
      <c r="AJ41" s="34"/>
      <c r="AK41" s="34"/>
      <c r="AL41" s="34"/>
      <c r="AM41" s="34"/>
      <c r="AN41" s="34"/>
      <c r="AO41" s="34"/>
    </row>
    <row r="42" spans="1:41" s="40" customFormat="1" x14ac:dyDescent="0.2">
      <c r="A42" s="32">
        <v>148</v>
      </c>
      <c r="B42" s="32" t="s">
        <v>164</v>
      </c>
      <c r="C42" s="34" t="s">
        <v>165</v>
      </c>
      <c r="D42" s="34" t="s">
        <v>46</v>
      </c>
      <c r="E42" s="34" t="s">
        <v>162</v>
      </c>
      <c r="F42" s="34" t="s">
        <v>166</v>
      </c>
      <c r="G42" s="42" t="s">
        <v>186</v>
      </c>
      <c r="H42" s="91">
        <v>0.53344196081161499</v>
      </c>
      <c r="I42" s="30">
        <v>0.392860322803262</v>
      </c>
      <c r="K42" s="59">
        <v>31.991821000000002</v>
      </c>
      <c r="L42" s="59">
        <v>21.746224999999999</v>
      </c>
      <c r="M42" s="37"/>
      <c r="N42" s="59">
        <v>25.887716999999999</v>
      </c>
      <c r="O42" s="59">
        <v>27.572724999999998</v>
      </c>
      <c r="P42" s="37"/>
      <c r="Q42" s="59">
        <v>98.314721000000006</v>
      </c>
      <c r="R42" s="59">
        <v>88.251041000000001</v>
      </c>
      <c r="S42" s="59">
        <v>65.032314999999997</v>
      </c>
      <c r="T42" s="59">
        <v>97.401262000000003</v>
      </c>
      <c r="U42" s="59">
        <v>92.573385999999999</v>
      </c>
      <c r="V42" s="59">
        <v>47.252102999999998</v>
      </c>
      <c r="W42" s="37"/>
      <c r="X42" s="89">
        <v>14009.4130859375</v>
      </c>
      <c r="Y42" s="89">
        <v>14452.54296875</v>
      </c>
      <c r="Z42" s="89">
        <v>14899.994140625</v>
      </c>
      <c r="AA42" s="39"/>
      <c r="AB42" s="65">
        <v>1.8931089915754884</v>
      </c>
      <c r="AC42" s="39">
        <f t="shared" ref="AC42:AC73" si="1">Z42*(AB42/100)</f>
        <v>282.07312882039281</v>
      </c>
      <c r="AD42" s="39"/>
      <c r="AE42" s="34">
        <v>10</v>
      </c>
      <c r="AF42" s="37"/>
      <c r="AG42" s="39"/>
      <c r="AH42" s="34"/>
      <c r="AJ42" s="34"/>
      <c r="AK42" s="34"/>
      <c r="AL42" s="34"/>
      <c r="AM42" s="34"/>
      <c r="AN42" s="34"/>
      <c r="AO42" s="34"/>
    </row>
    <row r="43" spans="1:41" s="40" customFormat="1" x14ac:dyDescent="0.2">
      <c r="A43" s="32">
        <v>148</v>
      </c>
      <c r="B43" s="32" t="s">
        <v>164</v>
      </c>
      <c r="C43" s="34" t="s">
        <v>165</v>
      </c>
      <c r="D43" s="34" t="s">
        <v>46</v>
      </c>
      <c r="E43" s="34" t="s">
        <v>162</v>
      </c>
      <c r="F43" s="34" t="s">
        <v>166</v>
      </c>
      <c r="G43" s="42" t="s">
        <v>177</v>
      </c>
      <c r="H43" s="91">
        <v>0.53344196081161499</v>
      </c>
      <c r="I43" s="30">
        <v>0.45601222966571509</v>
      </c>
      <c r="K43" s="59">
        <v>50.826926</v>
      </c>
      <c r="L43" s="59">
        <v>21.232424000000002</v>
      </c>
      <c r="M43" s="37"/>
      <c r="N43" s="59">
        <v>24.686858999999998</v>
      </c>
      <c r="O43" s="59">
        <v>43.152495999999999</v>
      </c>
      <c r="P43" s="37"/>
      <c r="Q43" s="59">
        <v>99.368505999999996</v>
      </c>
      <c r="R43" s="59">
        <v>96.982721999999995</v>
      </c>
      <c r="S43" s="59">
        <v>80.620880999999997</v>
      </c>
      <c r="T43" s="59">
        <v>98.481137000000004</v>
      </c>
      <c r="U43" s="59">
        <v>97.561171000000002</v>
      </c>
      <c r="V43" s="59">
        <v>29.045579</v>
      </c>
      <c r="W43" s="37"/>
      <c r="X43" s="89">
        <v>14009.4130859375</v>
      </c>
      <c r="Y43" s="89">
        <v>14452.54296875</v>
      </c>
      <c r="Z43" s="89">
        <v>14899.994140625</v>
      </c>
      <c r="AA43" s="39"/>
      <c r="AB43" s="65">
        <v>3.9314605274870122</v>
      </c>
      <c r="AC43" s="39">
        <f t="shared" si="1"/>
        <v>585.78738823654953</v>
      </c>
      <c r="AD43" s="39"/>
      <c r="AE43" s="34">
        <v>10</v>
      </c>
      <c r="AF43" s="37"/>
      <c r="AG43" s="39"/>
      <c r="AH43" s="34"/>
      <c r="AJ43" s="34"/>
      <c r="AK43" s="34"/>
      <c r="AL43" s="34"/>
      <c r="AM43" s="34"/>
      <c r="AN43" s="34"/>
      <c r="AO43" s="34"/>
    </row>
    <row r="44" spans="1:41" s="40" customFormat="1" x14ac:dyDescent="0.2">
      <c r="A44" s="32">
        <v>148</v>
      </c>
      <c r="B44" s="32" t="s">
        <v>164</v>
      </c>
      <c r="C44" s="34" t="s">
        <v>165</v>
      </c>
      <c r="D44" s="34" t="s">
        <v>46</v>
      </c>
      <c r="E44" s="34" t="s">
        <v>162</v>
      </c>
      <c r="F44" s="34" t="s">
        <v>166</v>
      </c>
      <c r="G44" s="42" t="s">
        <v>178</v>
      </c>
      <c r="H44" s="91">
        <v>0.53344196081161499</v>
      </c>
      <c r="I44" s="30">
        <v>0.71327043192488915</v>
      </c>
      <c r="K44" s="59">
        <v>59.408051</v>
      </c>
      <c r="L44" s="59">
        <v>23.37866</v>
      </c>
      <c r="M44" s="37"/>
      <c r="N44" s="59">
        <v>85.939301</v>
      </c>
      <c r="O44" s="59">
        <v>69.203591000000003</v>
      </c>
      <c r="P44" s="37"/>
      <c r="Q44" s="59">
        <v>99.203529000000003</v>
      </c>
      <c r="R44" s="59">
        <v>100</v>
      </c>
      <c r="S44" s="59">
        <v>93.583679000000004</v>
      </c>
      <c r="T44" s="59">
        <v>97.585513000000006</v>
      </c>
      <c r="U44" s="59">
        <v>98.381984000000003</v>
      </c>
      <c r="V44" s="59">
        <v>81.343264000000005</v>
      </c>
      <c r="W44" s="37"/>
      <c r="X44" s="89">
        <v>14009.4130859375</v>
      </c>
      <c r="Y44" s="89">
        <v>14452.54296875</v>
      </c>
      <c r="Z44" s="89">
        <v>14899.994140625</v>
      </c>
      <c r="AA44" s="39"/>
      <c r="AB44" s="65">
        <v>0.70563107411798787</v>
      </c>
      <c r="AC44" s="39">
        <f t="shared" si="1"/>
        <v>105.13898869800944</v>
      </c>
      <c r="AD44" s="39"/>
      <c r="AE44" s="34">
        <v>10</v>
      </c>
      <c r="AF44" s="37"/>
      <c r="AG44" s="39"/>
      <c r="AH44" s="34"/>
      <c r="AJ44" s="34"/>
      <c r="AK44" s="34"/>
      <c r="AL44" s="34"/>
      <c r="AM44" s="34"/>
      <c r="AN44" s="34"/>
      <c r="AO44" s="34"/>
    </row>
    <row r="45" spans="1:41" s="40" customFormat="1" x14ac:dyDescent="0.2">
      <c r="A45" s="32">
        <v>148</v>
      </c>
      <c r="B45" s="32" t="s">
        <v>164</v>
      </c>
      <c r="C45" s="34" t="s">
        <v>165</v>
      </c>
      <c r="D45" s="34" t="s">
        <v>46</v>
      </c>
      <c r="E45" s="34" t="s">
        <v>162</v>
      </c>
      <c r="F45" s="34" t="s">
        <v>166</v>
      </c>
      <c r="G45" s="42" t="s">
        <v>179</v>
      </c>
      <c r="H45" s="91">
        <v>0.53344196081161499</v>
      </c>
      <c r="I45" s="30">
        <v>0.50705291899132399</v>
      </c>
      <c r="K45" s="59">
        <v>61.746001</v>
      </c>
      <c r="L45" s="59">
        <v>38.916772999999999</v>
      </c>
      <c r="M45" s="37"/>
      <c r="N45" s="59">
        <v>14.991899999999999</v>
      </c>
      <c r="O45" s="59">
        <v>38.703246999999998</v>
      </c>
      <c r="P45" s="37"/>
      <c r="Q45" s="59">
        <v>97.775047999999998</v>
      </c>
      <c r="R45" s="59">
        <v>90.148881000000003</v>
      </c>
      <c r="S45" s="59">
        <v>84.896548999999993</v>
      </c>
      <c r="T45" s="59">
        <v>97.883059000000003</v>
      </c>
      <c r="U45" s="59">
        <v>95.617706999999996</v>
      </c>
      <c r="V45" s="59">
        <v>40.394813999999997</v>
      </c>
      <c r="W45" s="37"/>
      <c r="X45" s="89">
        <v>14009.4130859375</v>
      </c>
      <c r="Y45" s="89">
        <v>14452.54296875</v>
      </c>
      <c r="Z45" s="89">
        <v>14899.994140625</v>
      </c>
      <c r="AA45" s="39"/>
      <c r="AB45" s="65">
        <v>1.3598551400531784</v>
      </c>
      <c r="AC45" s="39">
        <f t="shared" si="1"/>
        <v>202.61833618891146</v>
      </c>
      <c r="AD45" s="39"/>
      <c r="AE45" s="34">
        <v>10</v>
      </c>
      <c r="AF45" s="37"/>
      <c r="AG45" s="39"/>
      <c r="AH45" s="34"/>
      <c r="AJ45" s="34"/>
      <c r="AK45" s="34"/>
      <c r="AL45" s="34"/>
      <c r="AM45" s="34"/>
      <c r="AN45" s="34"/>
      <c r="AO45" s="34"/>
    </row>
    <row r="46" spans="1:41" s="40" customFormat="1" x14ac:dyDescent="0.2">
      <c r="A46" s="32">
        <v>148</v>
      </c>
      <c r="B46" s="32" t="s">
        <v>164</v>
      </c>
      <c r="C46" s="34" t="s">
        <v>165</v>
      </c>
      <c r="D46" s="34" t="s">
        <v>46</v>
      </c>
      <c r="E46" s="34" t="s">
        <v>162</v>
      </c>
      <c r="F46" s="34" t="s">
        <v>166</v>
      </c>
      <c r="G46" s="42" t="s">
        <v>187</v>
      </c>
      <c r="H46" s="91">
        <v>0.53344196081161499</v>
      </c>
      <c r="I46" s="30">
        <v>0.51708599190759508</v>
      </c>
      <c r="K46" s="59">
        <v>55.811950000000003</v>
      </c>
      <c r="L46" s="59">
        <v>20.531545000000001</v>
      </c>
      <c r="M46" s="37"/>
      <c r="N46" s="59">
        <v>53.879840999999999</v>
      </c>
      <c r="O46" s="59">
        <v>41.335720999999999</v>
      </c>
      <c r="P46" s="37"/>
      <c r="Q46" s="59">
        <v>96.849939000000006</v>
      </c>
      <c r="R46" s="59">
        <v>91.018052999999995</v>
      </c>
      <c r="S46" s="59">
        <v>57.969966999999997</v>
      </c>
      <c r="T46" s="59">
        <v>91.649552999999997</v>
      </c>
      <c r="U46" s="59">
        <v>87.459596000000005</v>
      </c>
      <c r="V46" s="59">
        <v>43.339021000000002</v>
      </c>
      <c r="W46" s="37"/>
      <c r="X46" s="89">
        <v>14009.4130859375</v>
      </c>
      <c r="Y46" s="89">
        <v>14452.54296875</v>
      </c>
      <c r="Z46" s="89">
        <v>14899.994140625</v>
      </c>
      <c r="AA46" s="39"/>
      <c r="AB46" s="65">
        <v>3.170553902135957</v>
      </c>
      <c r="AC46" s="39">
        <f t="shared" si="1"/>
        <v>472.41234564361491</v>
      </c>
      <c r="AD46" s="39"/>
      <c r="AE46" s="34">
        <v>10</v>
      </c>
      <c r="AF46" s="37"/>
      <c r="AG46" s="39"/>
      <c r="AH46" s="34"/>
      <c r="AJ46" s="34"/>
      <c r="AK46" s="34"/>
      <c r="AL46" s="34"/>
      <c r="AM46" s="34"/>
      <c r="AN46" s="34"/>
      <c r="AO46" s="34"/>
    </row>
    <row r="47" spans="1:41" s="40" customFormat="1" x14ac:dyDescent="0.2">
      <c r="A47" s="32">
        <v>148</v>
      </c>
      <c r="B47" s="32" t="s">
        <v>164</v>
      </c>
      <c r="C47" s="34" t="s">
        <v>165</v>
      </c>
      <c r="D47" s="34" t="s">
        <v>46</v>
      </c>
      <c r="E47" s="34" t="s">
        <v>162</v>
      </c>
      <c r="F47" s="34" t="s">
        <v>166</v>
      </c>
      <c r="G47" s="42" t="s">
        <v>188</v>
      </c>
      <c r="H47" s="91">
        <v>0.53344196081161499</v>
      </c>
      <c r="I47" s="30">
        <v>0.4286443184309579</v>
      </c>
      <c r="K47" s="59">
        <v>53.562322000000002</v>
      </c>
      <c r="L47" s="59">
        <v>17.156267</v>
      </c>
      <c r="M47" s="37"/>
      <c r="N47" s="59">
        <v>50.425209000000002</v>
      </c>
      <c r="O47" s="59">
        <v>40.255625999999999</v>
      </c>
      <c r="P47" s="37"/>
      <c r="Q47" s="59">
        <v>87.05968</v>
      </c>
      <c r="R47" s="59">
        <v>86.249872999999994</v>
      </c>
      <c r="S47" s="59">
        <v>42.256836</v>
      </c>
      <c r="T47" s="59">
        <v>63.510834000000003</v>
      </c>
      <c r="U47" s="59">
        <v>86.829025000000001</v>
      </c>
      <c r="V47" s="59">
        <v>18.040469000000002</v>
      </c>
      <c r="W47" s="37"/>
      <c r="X47" s="89">
        <v>14009.4130859375</v>
      </c>
      <c r="Y47" s="89">
        <v>14452.54296875</v>
      </c>
      <c r="Z47" s="89">
        <v>14899.994140625</v>
      </c>
      <c r="AA47" s="39"/>
      <c r="AB47" s="65">
        <v>0.67220589232034333</v>
      </c>
      <c r="AC47" s="39">
        <f t="shared" si="1"/>
        <v>100.15863856866716</v>
      </c>
      <c r="AD47" s="39"/>
      <c r="AE47" s="34">
        <v>10</v>
      </c>
      <c r="AF47" s="37"/>
      <c r="AG47" s="39"/>
      <c r="AH47" s="34"/>
      <c r="AJ47" s="34"/>
      <c r="AK47" s="34"/>
      <c r="AL47" s="34"/>
      <c r="AM47" s="34"/>
      <c r="AN47" s="34"/>
      <c r="AO47" s="34"/>
    </row>
    <row r="48" spans="1:41" s="40" customFormat="1" x14ac:dyDescent="0.2">
      <c r="A48" s="32">
        <v>148</v>
      </c>
      <c r="B48" s="32" t="s">
        <v>164</v>
      </c>
      <c r="C48" s="34" t="s">
        <v>165</v>
      </c>
      <c r="D48" s="34" t="s">
        <v>46</v>
      </c>
      <c r="E48" s="34" t="s">
        <v>162</v>
      </c>
      <c r="F48" s="34" t="s">
        <v>166</v>
      </c>
      <c r="G48" s="42" t="s">
        <v>180</v>
      </c>
      <c r="H48" s="91">
        <v>0.53344196081161499</v>
      </c>
      <c r="I48" s="30">
        <v>0.36218867775176422</v>
      </c>
      <c r="K48" s="59">
        <v>51.004745999999997</v>
      </c>
      <c r="L48" s="59">
        <v>14.902314000000001</v>
      </c>
      <c r="M48" s="37"/>
      <c r="N48" s="59">
        <v>35.223947000000003</v>
      </c>
      <c r="O48" s="59">
        <v>34.708841999999997</v>
      </c>
      <c r="P48" s="37"/>
      <c r="Q48" s="59">
        <v>86.855540000000005</v>
      </c>
      <c r="R48" s="59">
        <v>78.276084999999995</v>
      </c>
      <c r="S48" s="59">
        <v>42.094104000000002</v>
      </c>
      <c r="T48" s="59">
        <v>75.167243999999997</v>
      </c>
      <c r="U48" s="59">
        <v>75.634818999999993</v>
      </c>
      <c r="V48" s="59">
        <v>30.769500000000001</v>
      </c>
      <c r="W48" s="37"/>
      <c r="X48" s="89">
        <v>14009.4130859375</v>
      </c>
      <c r="Y48" s="89">
        <v>14452.54296875</v>
      </c>
      <c r="Z48" s="89">
        <v>14899.994140625</v>
      </c>
      <c r="AA48" s="39"/>
      <c r="AB48" s="65">
        <v>0.36664198073647647</v>
      </c>
      <c r="AC48" s="39">
        <f t="shared" si="1"/>
        <v>54.629633646806433</v>
      </c>
      <c r="AD48" s="39"/>
      <c r="AE48" s="34">
        <v>10</v>
      </c>
      <c r="AF48" s="37"/>
      <c r="AG48" s="39"/>
      <c r="AH48" s="34"/>
      <c r="AJ48" s="34"/>
      <c r="AK48" s="34"/>
      <c r="AL48" s="34"/>
      <c r="AM48" s="34"/>
      <c r="AN48" s="34"/>
      <c r="AO48" s="34"/>
    </row>
    <row r="49" spans="1:41" s="40" customFormat="1" x14ac:dyDescent="0.2">
      <c r="A49" s="32">
        <v>384</v>
      </c>
      <c r="B49" s="32" t="s">
        <v>48</v>
      </c>
      <c r="C49" s="34" t="s">
        <v>49</v>
      </c>
      <c r="D49" s="34" t="s">
        <v>46</v>
      </c>
      <c r="E49" s="34" t="s">
        <v>41</v>
      </c>
      <c r="F49" s="34" t="s">
        <v>45</v>
      </c>
      <c r="G49" s="41" t="s">
        <v>85</v>
      </c>
      <c r="H49" s="91">
        <v>0.23587100207805634</v>
      </c>
      <c r="I49" s="62">
        <v>0.15764658451596253</v>
      </c>
      <c r="J49" s="58"/>
      <c r="K49" s="59">
        <v>18.823419000000001</v>
      </c>
      <c r="L49" s="59">
        <v>5.8581006000000002</v>
      </c>
      <c r="M49" s="37"/>
      <c r="N49" s="59">
        <v>23.403105</v>
      </c>
      <c r="O49" s="59">
        <v>20.047884</v>
      </c>
      <c r="P49" s="37"/>
      <c r="Q49" s="59">
        <v>65.246481000000003</v>
      </c>
      <c r="R49" s="59">
        <v>59.095748999999998</v>
      </c>
      <c r="S49" s="59">
        <v>24.795894000000001</v>
      </c>
      <c r="T49" s="59">
        <v>29.110261000000001</v>
      </c>
      <c r="U49" s="59">
        <v>24.206396999999999</v>
      </c>
      <c r="V49" s="59">
        <v>14.851178000000001</v>
      </c>
      <c r="W49" s="37"/>
      <c r="X49" s="89">
        <v>23695.919921875</v>
      </c>
      <c r="Y49" s="89">
        <v>23695.919921875</v>
      </c>
      <c r="Z49" s="89">
        <v>24294.75</v>
      </c>
      <c r="AA49" s="39"/>
      <c r="AB49" s="63">
        <v>28.810030061130032</v>
      </c>
      <c r="AC49" s="39">
        <f t="shared" si="1"/>
        <v>6999.3247782763883</v>
      </c>
      <c r="AD49" s="39"/>
      <c r="AE49" s="34">
        <v>10</v>
      </c>
      <c r="AF49" s="37"/>
      <c r="AG49" s="39"/>
      <c r="AH49" s="34"/>
      <c r="AJ49" s="34"/>
      <c r="AK49" s="34"/>
      <c r="AL49" s="34"/>
      <c r="AM49" s="34"/>
      <c r="AN49" s="34"/>
      <c r="AO49" s="34"/>
    </row>
    <row r="50" spans="1:41" s="40" customFormat="1" x14ac:dyDescent="0.2">
      <c r="A50" s="32">
        <v>384</v>
      </c>
      <c r="B50" s="32" t="s">
        <v>48</v>
      </c>
      <c r="C50" s="34" t="s">
        <v>49</v>
      </c>
      <c r="D50" s="34" t="s">
        <v>46</v>
      </c>
      <c r="E50" s="34" t="s">
        <v>41</v>
      </c>
      <c r="F50" s="34" t="s">
        <v>45</v>
      </c>
      <c r="G50" s="41" t="s">
        <v>86</v>
      </c>
      <c r="H50" s="91">
        <v>0.23587100207805634</v>
      </c>
      <c r="I50" s="62">
        <v>0.1580111656409085</v>
      </c>
      <c r="J50" s="58"/>
      <c r="K50" s="59">
        <v>20.676976</v>
      </c>
      <c r="L50" s="59">
        <v>7.7042777999999998</v>
      </c>
      <c r="M50" s="37"/>
      <c r="N50" s="59">
        <v>15.942691</v>
      </c>
      <c r="O50" s="59">
        <v>15.882911999999999</v>
      </c>
      <c r="P50" s="37"/>
      <c r="Q50" s="59">
        <v>67.907359999999997</v>
      </c>
      <c r="R50" s="59">
        <v>62.544251000000003</v>
      </c>
      <c r="S50" s="59">
        <v>33.786012999999997</v>
      </c>
      <c r="T50" s="59">
        <v>37.714064999999998</v>
      </c>
      <c r="U50" s="59">
        <v>32.661307999999998</v>
      </c>
      <c r="V50" s="59">
        <v>22.515053999999999</v>
      </c>
      <c r="W50" s="37"/>
      <c r="X50" s="39">
        <v>23695.919000000002</v>
      </c>
      <c r="Y50" s="89">
        <v>23695.919921875</v>
      </c>
      <c r="Z50" s="89">
        <v>24294.75</v>
      </c>
      <c r="AA50" s="39"/>
      <c r="AB50" s="63">
        <v>9.0923471568183363</v>
      </c>
      <c r="AC50" s="39">
        <f t="shared" si="1"/>
        <v>2208.963010881123</v>
      </c>
      <c r="AD50" s="39"/>
      <c r="AE50" s="34">
        <v>10</v>
      </c>
      <c r="AF50" s="37"/>
      <c r="AG50" s="39"/>
      <c r="AH50" s="34"/>
      <c r="AJ50" s="34"/>
      <c r="AK50" s="34"/>
      <c r="AL50" s="34"/>
      <c r="AM50" s="34"/>
      <c r="AN50" s="34"/>
      <c r="AO50" s="34"/>
    </row>
    <row r="51" spans="1:41" s="40" customFormat="1" x14ac:dyDescent="0.2">
      <c r="A51" s="32">
        <v>384</v>
      </c>
      <c r="B51" s="32" t="s">
        <v>48</v>
      </c>
      <c r="C51" s="34" t="s">
        <v>49</v>
      </c>
      <c r="D51" s="34" t="s">
        <v>46</v>
      </c>
      <c r="E51" s="34" t="s">
        <v>41</v>
      </c>
      <c r="F51" s="34" t="s">
        <v>45</v>
      </c>
      <c r="G51" s="41" t="s">
        <v>87</v>
      </c>
      <c r="H51" s="91">
        <v>0.23587100207805634</v>
      </c>
      <c r="I51" s="62">
        <v>0.26202494458337833</v>
      </c>
      <c r="J51" s="58"/>
      <c r="K51" s="59">
        <v>27.643725</v>
      </c>
      <c r="L51" s="59">
        <v>7.9864354999999998</v>
      </c>
      <c r="M51" s="37"/>
      <c r="N51" s="59">
        <v>27.408729999999998</v>
      </c>
      <c r="O51" s="59">
        <v>35.547414000000003</v>
      </c>
      <c r="P51" s="37"/>
      <c r="Q51" s="59">
        <v>84.995441999999997</v>
      </c>
      <c r="R51" s="59">
        <v>74.909439000000006</v>
      </c>
      <c r="S51" s="59">
        <v>32.208528999999999</v>
      </c>
      <c r="T51" s="59">
        <v>48.875591</v>
      </c>
      <c r="U51" s="59">
        <v>38.605297999999998</v>
      </c>
      <c r="V51" s="59">
        <v>26.917109</v>
      </c>
      <c r="W51" s="37"/>
      <c r="X51" s="39">
        <v>23695.919000000002</v>
      </c>
      <c r="Y51" s="89">
        <v>23695.919921875</v>
      </c>
      <c r="Z51" s="89">
        <v>24294.75</v>
      </c>
      <c r="AA51" s="39"/>
      <c r="AB51" s="63">
        <v>7.2158534542975508</v>
      </c>
      <c r="AC51" s="39">
        <f t="shared" si="1"/>
        <v>1753.0735570879542</v>
      </c>
      <c r="AD51" s="39"/>
      <c r="AE51" s="34">
        <v>10</v>
      </c>
      <c r="AF51" s="37"/>
      <c r="AG51" s="39"/>
      <c r="AH51" s="34"/>
      <c r="AJ51" s="34"/>
      <c r="AK51" s="34"/>
      <c r="AL51" s="34"/>
      <c r="AM51" s="34"/>
      <c r="AN51" s="34"/>
      <c r="AO51" s="34"/>
    </row>
    <row r="52" spans="1:41" s="40" customFormat="1" x14ac:dyDescent="0.2">
      <c r="A52" s="32">
        <v>384</v>
      </c>
      <c r="B52" s="32" t="s">
        <v>48</v>
      </c>
      <c r="C52" s="34" t="s">
        <v>49</v>
      </c>
      <c r="D52" s="34" t="s">
        <v>46</v>
      </c>
      <c r="E52" s="34" t="s">
        <v>41</v>
      </c>
      <c r="F52" s="34" t="s">
        <v>45</v>
      </c>
      <c r="G52" s="41" t="s">
        <v>88</v>
      </c>
      <c r="H52" s="91">
        <v>0.23587100207805634</v>
      </c>
      <c r="I52" s="62">
        <v>0.20837249965454008</v>
      </c>
      <c r="J52" s="58"/>
      <c r="K52" s="59">
        <v>22.209166</v>
      </c>
      <c r="L52" s="59">
        <v>10.834675000000001</v>
      </c>
      <c r="M52" s="37"/>
      <c r="N52" s="59">
        <v>39.433844000000001</v>
      </c>
      <c r="O52" s="59">
        <v>34.347377000000002</v>
      </c>
      <c r="P52" s="37"/>
      <c r="Q52" s="59">
        <v>66.318235999999999</v>
      </c>
      <c r="R52" s="59">
        <v>64.486660999999998</v>
      </c>
      <c r="S52" s="59">
        <v>19.582442</v>
      </c>
      <c r="T52" s="59">
        <v>17.936995</v>
      </c>
      <c r="U52" s="59">
        <v>20.019241999999998</v>
      </c>
      <c r="V52" s="59">
        <v>8.6567226999999995</v>
      </c>
      <c r="W52" s="37"/>
      <c r="X52" s="39">
        <v>23695.919000000002</v>
      </c>
      <c r="Y52" s="89">
        <v>23695.919921875</v>
      </c>
      <c r="Z52" s="89">
        <v>24294.75</v>
      </c>
      <c r="AA52" s="39"/>
      <c r="AB52" s="63">
        <v>16.018760255327578</v>
      </c>
      <c r="AC52" s="39">
        <f t="shared" si="1"/>
        <v>3891.7177571311963</v>
      </c>
      <c r="AD52" s="39"/>
      <c r="AE52" s="34">
        <v>10</v>
      </c>
      <c r="AF52" s="37"/>
      <c r="AG52" s="39"/>
      <c r="AH52" s="34"/>
      <c r="AJ52" s="34"/>
      <c r="AK52" s="34"/>
      <c r="AL52" s="34"/>
      <c r="AM52" s="34"/>
      <c r="AN52" s="34"/>
      <c r="AO52" s="34"/>
    </row>
    <row r="53" spans="1:41" s="40" customFormat="1" x14ac:dyDescent="0.2">
      <c r="A53" s="32">
        <v>384</v>
      </c>
      <c r="B53" s="32" t="s">
        <v>48</v>
      </c>
      <c r="C53" s="34" t="s">
        <v>49</v>
      </c>
      <c r="D53" s="34" t="s">
        <v>46</v>
      </c>
      <c r="E53" s="34" t="s">
        <v>41</v>
      </c>
      <c r="F53" s="34" t="s">
        <v>45</v>
      </c>
      <c r="G53" s="41" t="s">
        <v>89</v>
      </c>
      <c r="H53" s="91">
        <v>0.23587100207805634</v>
      </c>
      <c r="I53" s="62">
        <v>0.32674138025057664</v>
      </c>
      <c r="J53" s="58"/>
      <c r="K53" s="59">
        <v>28.400036</v>
      </c>
      <c r="L53" s="59">
        <v>11.355478</v>
      </c>
      <c r="M53" s="37"/>
      <c r="N53" s="59">
        <v>54.281317000000001</v>
      </c>
      <c r="O53" s="59">
        <v>39.939129999999999</v>
      </c>
      <c r="P53" s="37"/>
      <c r="Q53" s="59">
        <v>84.219200999999998</v>
      </c>
      <c r="R53" s="59">
        <v>77.041068999999993</v>
      </c>
      <c r="S53" s="59">
        <v>35.657826</v>
      </c>
      <c r="T53" s="59">
        <v>48.586756000000001</v>
      </c>
      <c r="U53" s="59">
        <v>35.165984999999999</v>
      </c>
      <c r="V53" s="59">
        <v>14.134162999999999</v>
      </c>
      <c r="W53" s="37"/>
      <c r="X53" s="39">
        <v>23695.919000000002</v>
      </c>
      <c r="Y53" s="89">
        <v>23695.919921875</v>
      </c>
      <c r="Z53" s="89">
        <v>24294.75</v>
      </c>
      <c r="AA53" s="39"/>
      <c r="AB53" s="63">
        <v>15.203586051093144</v>
      </c>
      <c r="AC53" s="39">
        <f t="shared" si="1"/>
        <v>3693.6732221479515</v>
      </c>
      <c r="AD53" s="39"/>
      <c r="AE53" s="34">
        <v>10</v>
      </c>
      <c r="AF53" s="37"/>
      <c r="AG53" s="39"/>
      <c r="AH53" s="34"/>
      <c r="AJ53" s="34"/>
      <c r="AK53" s="34"/>
      <c r="AL53" s="34"/>
      <c r="AM53" s="34"/>
      <c r="AN53" s="34"/>
      <c r="AO53" s="34"/>
    </row>
    <row r="54" spans="1:41" s="40" customFormat="1" x14ac:dyDescent="0.2">
      <c r="A54" s="32">
        <v>384</v>
      </c>
      <c r="B54" s="32" t="s">
        <v>48</v>
      </c>
      <c r="C54" s="34" t="s">
        <v>49</v>
      </c>
      <c r="D54" s="34" t="s">
        <v>46</v>
      </c>
      <c r="E54" s="34" t="s">
        <v>41</v>
      </c>
      <c r="F54" s="34" t="s">
        <v>45</v>
      </c>
      <c r="G54" s="41" t="s">
        <v>90</v>
      </c>
      <c r="H54" s="91">
        <v>0.23587100207805634</v>
      </c>
      <c r="I54" s="62">
        <v>0.23975560574597787</v>
      </c>
      <c r="J54" s="58"/>
      <c r="K54" s="59">
        <v>25.760490000000001</v>
      </c>
      <c r="L54" s="59">
        <v>11.471935</v>
      </c>
      <c r="M54" s="37"/>
      <c r="N54" s="59">
        <v>43.431536999999999</v>
      </c>
      <c r="O54" s="59">
        <v>33.946832000000001</v>
      </c>
      <c r="P54" s="37"/>
      <c r="Q54" s="59">
        <v>63.841735</v>
      </c>
      <c r="R54" s="59">
        <v>91.360574999999997</v>
      </c>
      <c r="S54" s="59">
        <v>25.153428000000002</v>
      </c>
      <c r="T54" s="59">
        <v>18.686937</v>
      </c>
      <c r="U54" s="59">
        <v>25.207765999999999</v>
      </c>
      <c r="V54" s="59">
        <v>5.9431181999999998</v>
      </c>
      <c r="W54" s="37"/>
      <c r="X54" s="39">
        <v>23695.919000000002</v>
      </c>
      <c r="Y54" s="89">
        <v>23695.919921875</v>
      </c>
      <c r="Z54" s="89">
        <v>24294.75</v>
      </c>
      <c r="AA54" s="39"/>
      <c r="AB54" s="63">
        <v>0.72612331234942895</v>
      </c>
      <c r="AC54" s="39">
        <f t="shared" si="1"/>
        <v>176.40984342701287</v>
      </c>
      <c r="AD54" s="39"/>
      <c r="AE54" s="34">
        <v>10</v>
      </c>
      <c r="AF54" s="37"/>
      <c r="AG54" s="39"/>
      <c r="AH54" s="34"/>
      <c r="AJ54" s="34"/>
      <c r="AK54" s="34"/>
      <c r="AL54" s="34"/>
      <c r="AM54" s="34"/>
      <c r="AN54" s="34"/>
      <c r="AO54" s="34"/>
    </row>
    <row r="55" spans="1:41" s="40" customFormat="1" x14ac:dyDescent="0.2">
      <c r="A55" s="32">
        <v>384</v>
      </c>
      <c r="B55" s="32" t="s">
        <v>48</v>
      </c>
      <c r="C55" s="34" t="s">
        <v>49</v>
      </c>
      <c r="D55" s="34" t="s">
        <v>46</v>
      </c>
      <c r="E55" s="34" t="s">
        <v>41</v>
      </c>
      <c r="F55" s="34" t="s">
        <v>45</v>
      </c>
      <c r="G55" s="41" t="s">
        <v>91</v>
      </c>
      <c r="H55" s="91">
        <v>0.23587100207805634</v>
      </c>
      <c r="I55" s="62">
        <v>0.29741730467684441</v>
      </c>
      <c r="J55" s="58"/>
      <c r="K55" s="59">
        <v>20.512134</v>
      </c>
      <c r="L55" s="59">
        <v>8.5570381999999992</v>
      </c>
      <c r="M55" s="37"/>
      <c r="N55" s="59">
        <v>55.497750000000003</v>
      </c>
      <c r="O55" s="59">
        <v>38.416901000000003</v>
      </c>
      <c r="P55" s="37"/>
      <c r="Q55" s="59">
        <v>73.598685000000003</v>
      </c>
      <c r="R55" s="59">
        <v>78.349582999999996</v>
      </c>
      <c r="S55" s="59">
        <v>37.366895999999997</v>
      </c>
      <c r="T55" s="59">
        <v>42.816439000000003</v>
      </c>
      <c r="U55" s="59">
        <v>40.807440999999997</v>
      </c>
      <c r="V55" s="59">
        <v>9.8384514999999997</v>
      </c>
      <c r="W55" s="37"/>
      <c r="X55" s="39">
        <v>23695.919000000002</v>
      </c>
      <c r="Y55" s="89">
        <v>23695.919921875</v>
      </c>
      <c r="Z55" s="89">
        <v>24294.75</v>
      </c>
      <c r="AA55" s="39"/>
      <c r="AB55" s="63">
        <v>22.858570560548298</v>
      </c>
      <c r="AC55" s="39">
        <f t="shared" si="1"/>
        <v>5553.432571258807</v>
      </c>
      <c r="AD55" s="39"/>
      <c r="AE55" s="34">
        <v>10</v>
      </c>
      <c r="AF55" s="37"/>
      <c r="AG55" s="39"/>
      <c r="AH55" s="34"/>
      <c r="AJ55" s="34"/>
      <c r="AK55" s="34"/>
      <c r="AL55" s="34"/>
      <c r="AM55" s="34"/>
      <c r="AN55" s="34"/>
      <c r="AO55" s="34"/>
    </row>
    <row r="56" spans="1:41" s="40" customFormat="1" x14ac:dyDescent="0.2">
      <c r="A56" s="32">
        <v>384</v>
      </c>
      <c r="B56" s="32" t="s">
        <v>48</v>
      </c>
      <c r="C56" s="34" t="s">
        <v>49</v>
      </c>
      <c r="D56" s="34" t="s">
        <v>46</v>
      </c>
      <c r="E56" s="34" t="s">
        <v>41</v>
      </c>
      <c r="F56" s="34" t="s">
        <v>45</v>
      </c>
      <c r="G56" s="41" t="s">
        <v>92</v>
      </c>
      <c r="H56" s="91">
        <v>0.23587100207805634</v>
      </c>
      <c r="I56" s="62">
        <v>0.20602064140460186</v>
      </c>
      <c r="J56" s="58"/>
      <c r="K56" s="59">
        <v>7.2225925999999996</v>
      </c>
      <c r="L56" s="59">
        <v>0</v>
      </c>
      <c r="M56" s="37"/>
      <c r="N56" s="59">
        <v>39.307115000000003</v>
      </c>
      <c r="O56" s="59">
        <v>29.850866</v>
      </c>
      <c r="P56" s="37"/>
      <c r="Q56" s="59">
        <v>29.850866</v>
      </c>
      <c r="R56" s="59">
        <v>100</v>
      </c>
      <c r="S56" s="59">
        <v>32.293519000000003</v>
      </c>
      <c r="T56" s="59">
        <v>29.850866</v>
      </c>
      <c r="U56" s="59">
        <v>34.522939000000001</v>
      </c>
      <c r="V56" s="59">
        <v>29.361951999999999</v>
      </c>
      <c r="W56" s="37"/>
      <c r="X56" s="39">
        <v>23695.919000000002</v>
      </c>
      <c r="Y56" s="89">
        <v>23695.919921875</v>
      </c>
      <c r="Z56" s="89">
        <v>24294.75</v>
      </c>
      <c r="AA56" s="39"/>
      <c r="AB56" s="63">
        <v>7.4729148431963488E-2</v>
      </c>
      <c r="AC56" s="39">
        <f t="shared" si="1"/>
        <v>18.155259788674449</v>
      </c>
      <c r="AD56" s="39"/>
      <c r="AE56" s="34">
        <v>10</v>
      </c>
      <c r="AF56" s="37"/>
      <c r="AG56" s="39"/>
      <c r="AH56" s="34"/>
      <c r="AJ56" s="34"/>
      <c r="AK56" s="34"/>
      <c r="AL56" s="34"/>
      <c r="AM56" s="34"/>
      <c r="AN56" s="34"/>
      <c r="AO56" s="34"/>
    </row>
    <row r="57" spans="1:41" s="40" customFormat="1" x14ac:dyDescent="0.2">
      <c r="A57" s="32">
        <v>231</v>
      </c>
      <c r="B57" s="32" t="s">
        <v>163</v>
      </c>
      <c r="C57" s="34" t="s">
        <v>152</v>
      </c>
      <c r="D57" s="34" t="s">
        <v>46</v>
      </c>
      <c r="E57" s="34" t="s">
        <v>162</v>
      </c>
      <c r="F57" s="33">
        <v>2016</v>
      </c>
      <c r="G57" s="41" t="s">
        <v>153</v>
      </c>
      <c r="H57" s="91">
        <v>0.48879027366638184</v>
      </c>
      <c r="I57" s="62">
        <v>0.63245112440984919</v>
      </c>
      <c r="J57" s="58"/>
      <c r="K57" s="59">
        <v>75.514869000000004</v>
      </c>
      <c r="L57" s="59">
        <v>11.273714</v>
      </c>
      <c r="M57" s="37"/>
      <c r="N57" s="59">
        <v>73.185486999999995</v>
      </c>
      <c r="O57" s="59">
        <v>43.765633000000001</v>
      </c>
      <c r="P57" s="37"/>
      <c r="Q57" s="59">
        <v>97.740472999999994</v>
      </c>
      <c r="R57" s="59">
        <v>97.670603</v>
      </c>
      <c r="S57" s="59">
        <v>80.538650000000004</v>
      </c>
      <c r="T57" s="59">
        <v>89.814986000000005</v>
      </c>
      <c r="U57" s="59">
        <v>95.100708999999995</v>
      </c>
      <c r="V57" s="59">
        <v>80.883808999999999</v>
      </c>
      <c r="W57" s="37"/>
      <c r="X57" s="89">
        <v>102403.1953125</v>
      </c>
      <c r="Y57" s="89">
        <v>102403.1953125</v>
      </c>
      <c r="Z57" s="89">
        <v>104957.4375</v>
      </c>
      <c r="AA57" s="39"/>
      <c r="AB57" s="64">
        <v>0.69226068229250803</v>
      </c>
      <c r="AC57" s="39">
        <f t="shared" si="1"/>
        <v>726.57907295423263</v>
      </c>
      <c r="AD57" s="39"/>
      <c r="AE57" s="34">
        <v>10</v>
      </c>
      <c r="AF57" s="37"/>
      <c r="AG57" s="39"/>
      <c r="AH57" s="34"/>
      <c r="AJ57" s="34"/>
      <c r="AK57" s="34"/>
      <c r="AL57" s="34"/>
      <c r="AM57" s="34"/>
      <c r="AN57" s="34"/>
      <c r="AO57" s="34"/>
    </row>
    <row r="58" spans="1:41" s="40" customFormat="1" x14ac:dyDescent="0.2">
      <c r="A58" s="32">
        <v>231</v>
      </c>
      <c r="B58" s="32" t="s">
        <v>163</v>
      </c>
      <c r="C58" s="34" t="s">
        <v>152</v>
      </c>
      <c r="D58" s="34" t="s">
        <v>46</v>
      </c>
      <c r="E58" s="34" t="s">
        <v>162</v>
      </c>
      <c r="F58" s="33">
        <v>2016</v>
      </c>
      <c r="G58" s="41" t="s">
        <v>154</v>
      </c>
      <c r="H58" s="109">
        <v>0.48879027366638184</v>
      </c>
      <c r="I58" s="62">
        <v>0.45095496773133925</v>
      </c>
      <c r="J58" s="58"/>
      <c r="K58" s="59">
        <v>52.284913000000003</v>
      </c>
      <c r="L58" s="59">
        <v>3.7987497000000001</v>
      </c>
      <c r="M58" s="37"/>
      <c r="N58" s="59">
        <v>49.275888999999999</v>
      </c>
      <c r="O58" s="59">
        <v>26.073383</v>
      </c>
      <c r="P58" s="37"/>
      <c r="Q58" s="59">
        <v>93.736879000000002</v>
      </c>
      <c r="R58" s="59">
        <v>95.053146999999996</v>
      </c>
      <c r="S58" s="59">
        <v>59.224207</v>
      </c>
      <c r="T58" s="59">
        <v>74.200761999999997</v>
      </c>
      <c r="U58" s="59">
        <v>96.400176000000002</v>
      </c>
      <c r="V58" s="59">
        <v>69.779799999999994</v>
      </c>
      <c r="W58" s="37"/>
      <c r="X58" s="89">
        <v>1756.8170166015625</v>
      </c>
      <c r="Y58" s="89">
        <v>1979.7860107421875</v>
      </c>
      <c r="Z58" s="89">
        <v>2025.136962890625</v>
      </c>
      <c r="AA58" s="39"/>
      <c r="AB58" s="64">
        <v>26.7689927230468</v>
      </c>
      <c r="AC58" s="39">
        <f t="shared" si="1"/>
        <v>542.10876622792239</v>
      </c>
      <c r="AD58" s="39"/>
      <c r="AE58" s="34">
        <v>10</v>
      </c>
      <c r="AF58" s="37"/>
      <c r="AG58" s="39"/>
      <c r="AH58" s="34"/>
      <c r="AJ58" s="34"/>
      <c r="AK58" s="34"/>
      <c r="AL58" s="34"/>
      <c r="AM58" s="34"/>
      <c r="AN58" s="34"/>
      <c r="AO58" s="34"/>
    </row>
    <row r="59" spans="1:41" s="40" customFormat="1" x14ac:dyDescent="0.2">
      <c r="A59" s="32">
        <v>231</v>
      </c>
      <c r="B59" s="32" t="s">
        <v>163</v>
      </c>
      <c r="C59" s="34" t="s">
        <v>152</v>
      </c>
      <c r="D59" s="34" t="s">
        <v>46</v>
      </c>
      <c r="E59" s="34" t="s">
        <v>162</v>
      </c>
      <c r="F59" s="33">
        <v>2016</v>
      </c>
      <c r="G59" s="41" t="s">
        <v>155</v>
      </c>
      <c r="H59" s="109">
        <v>0.48879027366638184</v>
      </c>
      <c r="I59" s="62">
        <v>0.25677447315904994</v>
      </c>
      <c r="J59" s="58"/>
      <c r="K59" s="59">
        <v>44.967995000000002</v>
      </c>
      <c r="L59" s="59">
        <v>3.4481942999999999</v>
      </c>
      <c r="M59" s="37"/>
      <c r="N59" s="59">
        <v>26.568739999999998</v>
      </c>
      <c r="O59" s="59">
        <v>11.549302000000001</v>
      </c>
      <c r="P59" s="37"/>
      <c r="Q59" s="59">
        <v>77.339250000000007</v>
      </c>
      <c r="R59" s="59">
        <v>79.705011999999996</v>
      </c>
      <c r="S59" s="59">
        <v>39.549833999999997</v>
      </c>
      <c r="T59" s="59">
        <v>51.382229000000002</v>
      </c>
      <c r="U59" s="59">
        <v>82.385565</v>
      </c>
      <c r="V59" s="59">
        <v>30.436319000000001</v>
      </c>
      <c r="W59" s="37"/>
      <c r="X59" s="89">
        <v>1756.8170166015625</v>
      </c>
      <c r="Y59" s="89">
        <v>1979.7860107421875</v>
      </c>
      <c r="Z59" s="89">
        <v>2025.136962890625</v>
      </c>
      <c r="AA59" s="39"/>
      <c r="AB59" s="64">
        <v>2.4145946199850199</v>
      </c>
      <c r="AC59" s="39">
        <f t="shared" si="1"/>
        <v>48.898848153285066</v>
      </c>
      <c r="AD59" s="39"/>
      <c r="AE59" s="34">
        <v>10</v>
      </c>
      <c r="AF59" s="37"/>
      <c r="AG59" s="39"/>
      <c r="AH59" s="34"/>
      <c r="AJ59" s="34"/>
      <c r="AK59" s="34"/>
      <c r="AL59" s="34"/>
      <c r="AM59" s="34"/>
      <c r="AN59" s="34"/>
      <c r="AO59" s="34"/>
    </row>
    <row r="60" spans="1:41" s="40" customFormat="1" x14ac:dyDescent="0.2">
      <c r="A60" s="32">
        <v>231</v>
      </c>
      <c r="B60" s="32" t="s">
        <v>163</v>
      </c>
      <c r="C60" s="34" t="s">
        <v>152</v>
      </c>
      <c r="D60" s="34" t="s">
        <v>46</v>
      </c>
      <c r="E60" s="34" t="s">
        <v>162</v>
      </c>
      <c r="F60" s="33">
        <v>2016</v>
      </c>
      <c r="G60" s="41" t="s">
        <v>156</v>
      </c>
      <c r="H60" s="109">
        <v>0.48879027366638184</v>
      </c>
      <c r="I60" s="62">
        <v>0.45063741328411688</v>
      </c>
      <c r="J60" s="58"/>
      <c r="K60" s="59">
        <v>50.823225000000001</v>
      </c>
      <c r="L60" s="59">
        <v>4.8704020000000003</v>
      </c>
      <c r="M60" s="37"/>
      <c r="N60" s="59">
        <v>42.465712000000003</v>
      </c>
      <c r="O60" s="59">
        <v>25.182850999999999</v>
      </c>
      <c r="P60" s="37"/>
      <c r="Q60" s="59">
        <v>98.008446000000006</v>
      </c>
      <c r="R60" s="59">
        <v>91.616148999999993</v>
      </c>
      <c r="S60" s="59">
        <v>86.148740000000004</v>
      </c>
      <c r="T60" s="59">
        <v>86.218734999999995</v>
      </c>
      <c r="U60" s="59">
        <v>99.606616000000002</v>
      </c>
      <c r="V60" s="59">
        <v>57.903176999999999</v>
      </c>
      <c r="W60" s="37"/>
      <c r="X60" s="89">
        <v>1756.8170166015625</v>
      </c>
      <c r="Y60" s="89">
        <v>1979.7860107421875</v>
      </c>
      <c r="Z60" s="89">
        <v>2025.136962890625</v>
      </c>
      <c r="AA60" s="39"/>
      <c r="AB60" s="64">
        <v>2.2542570196121399</v>
      </c>
      <c r="AC60" s="39">
        <f t="shared" si="1"/>
        <v>45.651792142722009</v>
      </c>
      <c r="AD60" s="39"/>
      <c r="AE60" s="34">
        <v>10</v>
      </c>
      <c r="AF60" s="37"/>
      <c r="AG60" s="39"/>
      <c r="AH60" s="34"/>
      <c r="AJ60" s="34"/>
      <c r="AK60" s="34"/>
      <c r="AL60" s="34"/>
      <c r="AM60" s="34"/>
      <c r="AN60" s="34"/>
      <c r="AO60" s="34"/>
    </row>
    <row r="61" spans="1:41" s="40" customFormat="1" x14ac:dyDescent="0.2">
      <c r="A61" s="32">
        <v>231</v>
      </c>
      <c r="B61" s="32" t="s">
        <v>163</v>
      </c>
      <c r="C61" s="34" t="s">
        <v>152</v>
      </c>
      <c r="D61" s="34" t="s">
        <v>46</v>
      </c>
      <c r="E61" s="34" t="s">
        <v>162</v>
      </c>
      <c r="F61" s="33">
        <v>2016</v>
      </c>
      <c r="G61" s="41" t="s">
        <v>157</v>
      </c>
      <c r="H61" s="109">
        <v>0.48879027366638184</v>
      </c>
      <c r="I61" s="62">
        <v>0.53713878618989974</v>
      </c>
      <c r="J61" s="58"/>
      <c r="K61" s="59">
        <v>60.944079000000002</v>
      </c>
      <c r="L61" s="59">
        <v>7.4766145000000002</v>
      </c>
      <c r="M61" s="37"/>
      <c r="N61" s="59">
        <v>56.027523000000002</v>
      </c>
      <c r="O61" s="59">
        <v>42.985194</v>
      </c>
      <c r="P61" s="37"/>
      <c r="Q61" s="59">
        <v>96.075326000000004</v>
      </c>
      <c r="R61" s="59">
        <v>95.230363999999994</v>
      </c>
      <c r="S61" s="59">
        <v>63.379302000000003</v>
      </c>
      <c r="T61" s="59">
        <v>84.310201000000006</v>
      </c>
      <c r="U61" s="59">
        <v>97.453035999999997</v>
      </c>
      <c r="V61" s="59">
        <v>69.864878000000004</v>
      </c>
      <c r="W61" s="37"/>
      <c r="X61" s="89">
        <v>1756.8170166015625</v>
      </c>
      <c r="Y61" s="89">
        <v>1979.7860107421875</v>
      </c>
      <c r="Z61" s="89">
        <v>2025.136962890625</v>
      </c>
      <c r="AA61" s="39"/>
      <c r="AB61" s="64">
        <v>37.199334762681801</v>
      </c>
      <c r="AC61" s="39">
        <f t="shared" si="1"/>
        <v>753.33747822849068</v>
      </c>
      <c r="AD61" s="39"/>
      <c r="AE61" s="34">
        <v>10</v>
      </c>
      <c r="AF61" s="37"/>
      <c r="AG61" s="39"/>
      <c r="AH61" s="34"/>
      <c r="AJ61" s="34"/>
      <c r="AK61" s="34"/>
      <c r="AL61" s="34"/>
      <c r="AM61" s="34"/>
      <c r="AN61" s="34"/>
      <c r="AO61" s="34"/>
    </row>
    <row r="62" spans="1:41" s="40" customFormat="1" x14ac:dyDescent="0.2">
      <c r="A62" s="32">
        <v>231</v>
      </c>
      <c r="B62" s="32" t="s">
        <v>163</v>
      </c>
      <c r="C62" s="34" t="s">
        <v>152</v>
      </c>
      <c r="D62" s="34" t="s">
        <v>46</v>
      </c>
      <c r="E62" s="34" t="s">
        <v>162</v>
      </c>
      <c r="F62" s="33">
        <v>2016</v>
      </c>
      <c r="G62" s="41" t="s">
        <v>158</v>
      </c>
      <c r="H62" s="109">
        <v>0.48879027366638184</v>
      </c>
      <c r="I62" s="62">
        <v>0.4885102413464904</v>
      </c>
      <c r="J62" s="58"/>
      <c r="K62" s="59">
        <v>51.798909000000002</v>
      </c>
      <c r="L62" s="59">
        <v>4.9466695999999999</v>
      </c>
      <c r="M62" s="37"/>
      <c r="N62" s="59">
        <v>45.628796000000001</v>
      </c>
      <c r="O62" s="59">
        <v>29.733688000000001</v>
      </c>
      <c r="P62" s="37"/>
      <c r="Q62" s="59">
        <v>99.169111000000001</v>
      </c>
      <c r="R62" s="59">
        <v>94.830162000000001</v>
      </c>
      <c r="S62" s="59">
        <v>71.298241000000004</v>
      </c>
      <c r="T62" s="59">
        <v>90.678893000000002</v>
      </c>
      <c r="U62" s="59">
        <v>97.331744</v>
      </c>
      <c r="V62" s="59">
        <v>84.397026999999994</v>
      </c>
      <c r="W62" s="37"/>
      <c r="X62" s="89">
        <v>1756.8170166015625</v>
      </c>
      <c r="Y62" s="89">
        <v>1979.7860107421875</v>
      </c>
      <c r="Z62" s="89">
        <v>2025.136962890625</v>
      </c>
      <c r="AA62" s="39"/>
      <c r="AB62" s="64">
        <v>4.2879970998925003</v>
      </c>
      <c r="AC62" s="39">
        <f t="shared" si="1"/>
        <v>86.837814237601052</v>
      </c>
      <c r="AD62" s="39"/>
      <c r="AE62" s="34">
        <v>10</v>
      </c>
      <c r="AF62" s="37"/>
      <c r="AG62" s="39"/>
      <c r="AH62" s="34"/>
      <c r="AJ62" s="34"/>
      <c r="AK62" s="34"/>
      <c r="AL62" s="34"/>
      <c r="AM62" s="34"/>
      <c r="AN62" s="34"/>
      <c r="AO62" s="34"/>
    </row>
    <row r="63" spans="1:41" s="40" customFormat="1" x14ac:dyDescent="0.2">
      <c r="A63" s="32">
        <v>231</v>
      </c>
      <c r="B63" s="32" t="s">
        <v>163</v>
      </c>
      <c r="C63" s="34" t="s">
        <v>152</v>
      </c>
      <c r="D63" s="34" t="s">
        <v>46</v>
      </c>
      <c r="E63" s="34" t="s">
        <v>162</v>
      </c>
      <c r="F63" s="33">
        <v>2016</v>
      </c>
      <c r="G63" s="41" t="s">
        <v>159</v>
      </c>
      <c r="H63" s="109">
        <v>0.48879027366638184</v>
      </c>
      <c r="I63" s="62">
        <v>0.57365626365157829</v>
      </c>
      <c r="J63" s="58"/>
      <c r="K63" s="59">
        <v>63.88064</v>
      </c>
      <c r="L63" s="59">
        <v>10.879904</v>
      </c>
      <c r="M63" s="37"/>
      <c r="N63" s="59">
        <v>60.250404000000003</v>
      </c>
      <c r="O63" s="59">
        <v>48.530121999999999</v>
      </c>
      <c r="P63" s="37"/>
      <c r="Q63" s="59">
        <v>98.666528</v>
      </c>
      <c r="R63" s="59">
        <v>84.397734999999997</v>
      </c>
      <c r="S63" s="59">
        <v>78.052170000000004</v>
      </c>
      <c r="T63" s="59">
        <v>85.807033000000004</v>
      </c>
      <c r="U63" s="59">
        <v>90.514324999999999</v>
      </c>
      <c r="V63" s="59">
        <v>80.669239000000005</v>
      </c>
      <c r="W63" s="37"/>
      <c r="X63" s="89">
        <v>1756.8170166015625</v>
      </c>
      <c r="Y63" s="89">
        <v>1979.7860107421875</v>
      </c>
      <c r="Z63" s="89">
        <v>2025.136962890625</v>
      </c>
      <c r="AA63" s="39"/>
      <c r="AB63" s="65">
        <v>3.2657628281922602</v>
      </c>
      <c r="AC63" s="39">
        <f t="shared" si="1"/>
        <v>66.13617015406372</v>
      </c>
      <c r="AD63" s="39"/>
      <c r="AE63" s="34">
        <v>10</v>
      </c>
      <c r="AF63" s="37"/>
      <c r="AG63" s="39"/>
      <c r="AH63" s="34"/>
      <c r="AJ63" s="34"/>
      <c r="AK63" s="34"/>
      <c r="AL63" s="34"/>
      <c r="AM63" s="34"/>
      <c r="AN63" s="34"/>
      <c r="AO63" s="34"/>
    </row>
    <row r="64" spans="1:41" s="40" customFormat="1" x14ac:dyDescent="0.2">
      <c r="A64" s="32">
        <v>231</v>
      </c>
      <c r="B64" s="32" t="s">
        <v>163</v>
      </c>
      <c r="C64" s="34" t="s">
        <v>152</v>
      </c>
      <c r="D64" s="34" t="s">
        <v>46</v>
      </c>
      <c r="E64" s="34" t="s">
        <v>162</v>
      </c>
      <c r="F64" s="33">
        <v>2016</v>
      </c>
      <c r="G64" s="41" t="s">
        <v>160</v>
      </c>
      <c r="H64" s="109">
        <v>0.48879027366638184</v>
      </c>
      <c r="I64" s="62">
        <v>0.42754685064463516</v>
      </c>
      <c r="J64" s="58"/>
      <c r="K64" s="59">
        <v>63.517392999999998</v>
      </c>
      <c r="L64" s="59">
        <v>4.0187657999999997</v>
      </c>
      <c r="M64" s="37"/>
      <c r="N64" s="59">
        <v>38.951141</v>
      </c>
      <c r="O64" s="59">
        <v>22.811513000000001</v>
      </c>
      <c r="P64" s="37"/>
      <c r="Q64" s="59">
        <v>89.910861999999995</v>
      </c>
      <c r="R64" s="59">
        <v>88.692598000000004</v>
      </c>
      <c r="S64" s="59">
        <v>56.650804999999998</v>
      </c>
      <c r="T64" s="59">
        <v>65.287167999999994</v>
      </c>
      <c r="U64" s="59">
        <v>88.227012000000002</v>
      </c>
      <c r="V64" s="59">
        <v>60.046574</v>
      </c>
      <c r="W64" s="37"/>
      <c r="X64" s="89">
        <v>1756.8170166015625</v>
      </c>
      <c r="Y64" s="89">
        <v>1979.7860107421875</v>
      </c>
      <c r="Z64" s="89">
        <v>2025.136962890625</v>
      </c>
      <c r="AA64" s="39"/>
      <c r="AB64" s="65">
        <v>7.0202235051249504</v>
      </c>
      <c r="AC64" s="39">
        <f t="shared" si="1"/>
        <v>142.1691410798212</v>
      </c>
      <c r="AD64" s="39"/>
      <c r="AE64" s="34">
        <v>10</v>
      </c>
      <c r="AF64" s="37"/>
      <c r="AG64" s="39"/>
      <c r="AH64" s="34"/>
      <c r="AJ64" s="34"/>
      <c r="AK64" s="34"/>
      <c r="AL64" s="34"/>
      <c r="AM64" s="34"/>
      <c r="AN64" s="34"/>
      <c r="AO64" s="34"/>
    </row>
    <row r="65" spans="1:41" s="40" customFormat="1" x14ac:dyDescent="0.2">
      <c r="A65" s="32">
        <v>231</v>
      </c>
      <c r="B65" s="32" t="s">
        <v>163</v>
      </c>
      <c r="C65" s="34" t="s">
        <v>152</v>
      </c>
      <c r="D65" s="34" t="s">
        <v>46</v>
      </c>
      <c r="E65" s="34" t="s">
        <v>162</v>
      </c>
      <c r="F65" s="33">
        <v>2016</v>
      </c>
      <c r="G65" s="43" t="s">
        <v>161</v>
      </c>
      <c r="H65" s="109">
        <v>0.48879027366638184</v>
      </c>
      <c r="I65" s="62">
        <v>0.42258054984267063</v>
      </c>
      <c r="J65" s="58"/>
      <c r="K65" s="59">
        <v>51.449181000000003</v>
      </c>
      <c r="L65" s="59">
        <v>5.4853778999999996</v>
      </c>
      <c r="M65" s="37"/>
      <c r="N65" s="59">
        <v>32.364626000000001</v>
      </c>
      <c r="O65" s="59">
        <v>26.894490000000001</v>
      </c>
      <c r="P65" s="37"/>
      <c r="Q65" s="59">
        <v>97.280505000000005</v>
      </c>
      <c r="R65" s="59">
        <v>82.873312999999996</v>
      </c>
      <c r="S65" s="59">
        <v>61.501370999999999</v>
      </c>
      <c r="T65" s="59">
        <v>84.851100000000002</v>
      </c>
      <c r="U65" s="59">
        <v>96.757457000000002</v>
      </c>
      <c r="V65" s="59">
        <v>74.511156</v>
      </c>
      <c r="W65" s="37"/>
      <c r="X65" s="89">
        <v>1756.8170166015625</v>
      </c>
      <c r="Y65" s="89">
        <v>1979.7860107421875</v>
      </c>
      <c r="Z65" s="89">
        <v>2025.136962890625</v>
      </c>
      <c r="AA65" s="39"/>
      <c r="AB65" s="65">
        <v>2.8705286582744001</v>
      </c>
      <c r="AC65" s="39">
        <f t="shared" si="1"/>
        <v>58.132136889083199</v>
      </c>
      <c r="AD65" s="39"/>
      <c r="AE65" s="34">
        <v>10</v>
      </c>
      <c r="AF65" s="37"/>
      <c r="AG65" s="39"/>
      <c r="AH65" s="34"/>
      <c r="AJ65" s="34"/>
      <c r="AK65" s="34"/>
      <c r="AL65" s="34"/>
      <c r="AM65" s="34"/>
      <c r="AN65" s="34"/>
      <c r="AO65" s="34"/>
    </row>
    <row r="66" spans="1:41" s="40" customFormat="1" x14ac:dyDescent="0.2">
      <c r="A66" s="32">
        <v>231</v>
      </c>
      <c r="B66" s="32" t="s">
        <v>163</v>
      </c>
      <c r="C66" s="34" t="s">
        <v>152</v>
      </c>
      <c r="D66" s="34" t="s">
        <v>46</v>
      </c>
      <c r="E66" s="34" t="s">
        <v>162</v>
      </c>
      <c r="F66" s="33">
        <v>2016</v>
      </c>
      <c r="G66" s="43" t="s">
        <v>142</v>
      </c>
      <c r="H66" s="109">
        <v>0.48879027366638184</v>
      </c>
      <c r="I66" s="62">
        <v>0.49542266954330733</v>
      </c>
      <c r="J66" s="58"/>
      <c r="K66" s="59">
        <v>50.609717000000003</v>
      </c>
      <c r="L66" s="59">
        <v>7.4372717000000002</v>
      </c>
      <c r="M66" s="37"/>
      <c r="N66" s="59">
        <v>51.301555</v>
      </c>
      <c r="O66" s="59">
        <v>38.698535999999997</v>
      </c>
      <c r="P66" s="37"/>
      <c r="Q66" s="59">
        <v>97.697480999999996</v>
      </c>
      <c r="R66" s="59">
        <v>93.171510999999995</v>
      </c>
      <c r="S66" s="59">
        <v>70.719942000000003</v>
      </c>
      <c r="T66" s="59">
        <v>80.667395999999997</v>
      </c>
      <c r="U66" s="59">
        <v>97.263056000000006</v>
      </c>
      <c r="V66" s="59">
        <v>69.046251999999996</v>
      </c>
      <c r="W66" s="37"/>
      <c r="X66" s="89">
        <v>1756.8170166015625</v>
      </c>
      <c r="Y66" s="89">
        <v>1979.7860107421875</v>
      </c>
      <c r="Z66" s="89">
        <v>2025.136962890625</v>
      </c>
      <c r="AA66" s="39"/>
      <c r="AB66" s="65">
        <v>13.2260481009007</v>
      </c>
      <c r="AC66" s="39">
        <f t="shared" si="1"/>
        <v>267.84558882103363</v>
      </c>
      <c r="AD66" s="39"/>
      <c r="AE66" s="34">
        <v>10</v>
      </c>
      <c r="AF66" s="37"/>
      <c r="AG66" s="39"/>
      <c r="AH66" s="34"/>
      <c r="AJ66" s="34"/>
      <c r="AK66" s="34"/>
      <c r="AL66" s="34"/>
      <c r="AM66" s="34"/>
      <c r="AN66" s="34"/>
      <c r="AO66" s="34"/>
    </row>
    <row r="67" spans="1:41" s="40" customFormat="1" x14ac:dyDescent="0.2">
      <c r="A67" s="32">
        <v>266</v>
      </c>
      <c r="B67" s="32" t="s">
        <v>189</v>
      </c>
      <c r="C67" s="34" t="s">
        <v>190</v>
      </c>
      <c r="D67" s="34" t="s">
        <v>46</v>
      </c>
      <c r="E67" s="34" t="s">
        <v>162</v>
      </c>
      <c r="F67" s="33">
        <v>2012</v>
      </c>
      <c r="G67" s="43" t="s">
        <v>191</v>
      </c>
      <c r="H67" s="109">
        <v>6.5788686275482178E-2</v>
      </c>
      <c r="I67" s="62">
        <v>4.21787E-2</v>
      </c>
      <c r="J67" s="58"/>
      <c r="K67" s="59">
        <v>21.284246</v>
      </c>
      <c r="L67" s="59">
        <v>10.79266</v>
      </c>
      <c r="M67" s="37"/>
      <c r="N67" s="59">
        <v>2.0132298999999998</v>
      </c>
      <c r="O67" s="59">
        <v>3.9695041</v>
      </c>
      <c r="P67" s="37"/>
      <c r="Q67" s="59">
        <v>11.292316</v>
      </c>
      <c r="R67" s="59">
        <v>62.762884999999997</v>
      </c>
      <c r="S67" s="59">
        <v>21.001235999999999</v>
      </c>
      <c r="T67" s="59">
        <v>8.612641</v>
      </c>
      <c r="U67" s="59">
        <v>10.212612</v>
      </c>
      <c r="V67" s="59">
        <v>5.459905</v>
      </c>
      <c r="W67" s="37"/>
      <c r="X67" s="89">
        <v>102403.1953125</v>
      </c>
      <c r="Y67" s="89">
        <v>102403.1953125</v>
      </c>
      <c r="Z67" s="89">
        <v>104957.4375</v>
      </c>
      <c r="AA67" s="39"/>
      <c r="AB67" s="65">
        <v>27.62387</v>
      </c>
      <c r="AC67" s="39">
        <f t="shared" si="1"/>
        <v>28993.306090331251</v>
      </c>
      <c r="AD67" s="39"/>
      <c r="AE67" s="34">
        <v>10</v>
      </c>
      <c r="AF67" s="37"/>
      <c r="AG67" s="39"/>
      <c r="AH67" s="34"/>
      <c r="AJ67" s="34"/>
      <c r="AK67" s="34"/>
      <c r="AL67" s="34"/>
      <c r="AM67" s="34"/>
      <c r="AN67" s="34"/>
      <c r="AO67" s="34"/>
    </row>
    <row r="68" spans="1:41" s="40" customFormat="1" x14ac:dyDescent="0.2">
      <c r="A68" s="32">
        <v>266</v>
      </c>
      <c r="B68" s="32" t="s">
        <v>189</v>
      </c>
      <c r="C68" s="34" t="s">
        <v>190</v>
      </c>
      <c r="D68" s="34" t="s">
        <v>46</v>
      </c>
      <c r="E68" s="34" t="s">
        <v>162</v>
      </c>
      <c r="F68" s="33">
        <v>2012</v>
      </c>
      <c r="G68" s="43" t="s">
        <v>192</v>
      </c>
      <c r="H68" s="109">
        <v>6.5788686275482178E-2</v>
      </c>
      <c r="I68" s="62">
        <v>0.17230470000000001</v>
      </c>
      <c r="J68" s="58"/>
      <c r="K68" s="59">
        <v>38.327125000000002</v>
      </c>
      <c r="L68" s="59">
        <v>14.447695</v>
      </c>
      <c r="M68" s="37"/>
      <c r="N68" s="59">
        <v>10.47766</v>
      </c>
      <c r="O68" s="59">
        <v>15.789562999999999</v>
      </c>
      <c r="P68" s="37"/>
      <c r="Q68" s="59">
        <v>36.280132999999999</v>
      </c>
      <c r="R68" s="59">
        <v>81.005701000000002</v>
      </c>
      <c r="S68" s="59">
        <v>37.452236999999997</v>
      </c>
      <c r="T68" s="59">
        <v>20.098659000000001</v>
      </c>
      <c r="U68" s="59">
        <v>32.060352999999999</v>
      </c>
      <c r="V68" s="59">
        <v>16.888667999999999</v>
      </c>
      <c r="W68" s="37"/>
      <c r="X68" s="89">
        <v>102403.1953125</v>
      </c>
      <c r="Y68" s="89">
        <v>102403.1953125</v>
      </c>
      <c r="Z68" s="89">
        <v>104957.4375</v>
      </c>
      <c r="AA68" s="39"/>
      <c r="AB68" s="65">
        <v>6.6318999999999999</v>
      </c>
      <c r="AC68" s="39">
        <f t="shared" si="1"/>
        <v>6960.6722975625007</v>
      </c>
      <c r="AD68" s="39"/>
      <c r="AE68" s="34">
        <v>10</v>
      </c>
      <c r="AF68" s="37"/>
      <c r="AG68" s="39"/>
      <c r="AH68" s="34"/>
      <c r="AJ68" s="34"/>
      <c r="AK68" s="34"/>
      <c r="AL68" s="34"/>
      <c r="AM68" s="34"/>
      <c r="AN68" s="34"/>
      <c r="AO68" s="34"/>
    </row>
    <row r="69" spans="1:41" s="40" customFormat="1" x14ac:dyDescent="0.2">
      <c r="A69" s="32">
        <v>266</v>
      </c>
      <c r="B69" s="32" t="s">
        <v>189</v>
      </c>
      <c r="C69" s="34" t="s">
        <v>190</v>
      </c>
      <c r="D69" s="34" t="s">
        <v>46</v>
      </c>
      <c r="E69" s="34" t="s">
        <v>162</v>
      </c>
      <c r="F69" s="33">
        <v>2012</v>
      </c>
      <c r="G69" s="43" t="s">
        <v>193</v>
      </c>
      <c r="H69" s="109">
        <v>6.5788686275482178E-2</v>
      </c>
      <c r="I69" s="62">
        <v>8.6212300000000006E-2</v>
      </c>
      <c r="J69" s="58"/>
      <c r="K69" s="59">
        <v>31.536377999999999</v>
      </c>
      <c r="L69" s="59">
        <v>4.4485150000000004</v>
      </c>
      <c r="M69" s="37"/>
      <c r="N69" s="59">
        <v>7.4126624000000003</v>
      </c>
      <c r="O69" s="59">
        <v>5.037947</v>
      </c>
      <c r="P69" s="37"/>
      <c r="Q69" s="59">
        <v>21.266575</v>
      </c>
      <c r="R69" s="59">
        <v>69.934996999999996</v>
      </c>
      <c r="S69" s="59">
        <v>24.776698</v>
      </c>
      <c r="T69" s="59">
        <v>7.0222027999999996</v>
      </c>
      <c r="U69" s="59">
        <v>23.003471000000001</v>
      </c>
      <c r="V69" s="59">
        <v>13.734513</v>
      </c>
      <c r="W69" s="37"/>
      <c r="X69" s="89">
        <v>102403.1953125</v>
      </c>
      <c r="Y69" s="89">
        <v>102403.1953125</v>
      </c>
      <c r="Z69" s="89">
        <v>104957.4375</v>
      </c>
      <c r="AA69" s="39"/>
      <c r="AB69" s="65">
        <v>9.5579300000000007</v>
      </c>
      <c r="AC69" s="39">
        <f t="shared" si="1"/>
        <v>10031.758406043751</v>
      </c>
      <c r="AD69" s="39"/>
      <c r="AE69" s="34">
        <v>10</v>
      </c>
      <c r="AF69" s="37"/>
      <c r="AG69" s="39"/>
      <c r="AH69" s="34"/>
      <c r="AJ69" s="34"/>
      <c r="AK69" s="34"/>
      <c r="AL69" s="34"/>
      <c r="AM69" s="34"/>
      <c r="AN69" s="34"/>
      <c r="AO69" s="34"/>
    </row>
    <row r="70" spans="1:41" s="40" customFormat="1" x14ac:dyDescent="0.2">
      <c r="A70" s="32">
        <v>266</v>
      </c>
      <c r="B70" s="32" t="s">
        <v>189</v>
      </c>
      <c r="C70" s="34" t="s">
        <v>190</v>
      </c>
      <c r="D70" s="34" t="s">
        <v>46</v>
      </c>
      <c r="E70" s="34" t="s">
        <v>162</v>
      </c>
      <c r="F70" s="33">
        <v>2012</v>
      </c>
      <c r="G70" s="43" t="s">
        <v>194</v>
      </c>
      <c r="H70" s="109">
        <v>6.5788686275482178E-2</v>
      </c>
      <c r="I70" s="62">
        <v>0.01</v>
      </c>
      <c r="J70" s="58"/>
      <c r="K70" s="59">
        <v>11.600792</v>
      </c>
      <c r="L70" s="59">
        <v>0.58120777999999995</v>
      </c>
      <c r="M70" s="37"/>
      <c r="N70" s="59">
        <v>1.2111706</v>
      </c>
      <c r="O70" s="59">
        <v>1.1478847000000001</v>
      </c>
      <c r="P70" s="37"/>
      <c r="Q70" s="59">
        <v>1.2356807000000001</v>
      </c>
      <c r="R70" s="59">
        <v>27.962771</v>
      </c>
      <c r="S70" s="59">
        <v>6.1773426000000002</v>
      </c>
      <c r="T70" s="59">
        <v>2.1951192000000002</v>
      </c>
      <c r="U70" s="59">
        <v>2.3643499000000001</v>
      </c>
      <c r="V70" s="59">
        <v>3.2912066000000002</v>
      </c>
      <c r="W70" s="37"/>
      <c r="X70" s="89">
        <v>102403.1953125</v>
      </c>
      <c r="Y70" s="89">
        <v>102403.1953125</v>
      </c>
      <c r="Z70" s="89">
        <v>104957.4375</v>
      </c>
      <c r="AA70" s="39"/>
      <c r="AB70" s="65">
        <v>6.0231899999999996</v>
      </c>
      <c r="AC70" s="39">
        <f t="shared" si="1"/>
        <v>6321.7858797562494</v>
      </c>
      <c r="AD70" s="39"/>
      <c r="AE70" s="34">
        <v>10</v>
      </c>
      <c r="AF70" s="37"/>
      <c r="AG70" s="39"/>
      <c r="AH70" s="34"/>
      <c r="AJ70" s="34"/>
      <c r="AK70" s="34"/>
      <c r="AL70" s="34"/>
      <c r="AM70" s="34"/>
      <c r="AN70" s="34"/>
      <c r="AO70" s="34"/>
    </row>
    <row r="71" spans="1:41" s="40" customFormat="1" x14ac:dyDescent="0.2">
      <c r="A71" s="32">
        <v>266</v>
      </c>
      <c r="B71" s="32" t="s">
        <v>189</v>
      </c>
      <c r="C71" s="34" t="s">
        <v>190</v>
      </c>
      <c r="D71" s="34" t="s">
        <v>46</v>
      </c>
      <c r="E71" s="34" t="s">
        <v>162</v>
      </c>
      <c r="F71" s="33">
        <v>2012</v>
      </c>
      <c r="G71" s="43" t="s">
        <v>195</v>
      </c>
      <c r="H71" s="109">
        <v>6.5788686275482178E-2</v>
      </c>
      <c r="I71" s="62">
        <v>6.7934900000000006E-2</v>
      </c>
      <c r="J71" s="58"/>
      <c r="K71" s="59">
        <v>26.441924</v>
      </c>
      <c r="L71" s="59">
        <v>6.2907060000000001</v>
      </c>
      <c r="M71" s="37"/>
      <c r="N71" s="59">
        <v>9.0378503000000006</v>
      </c>
      <c r="O71" s="59">
        <v>4.5966095999999999</v>
      </c>
      <c r="P71" s="37"/>
      <c r="Q71" s="59">
        <v>13.353659</v>
      </c>
      <c r="R71" s="59">
        <v>63.027667999999998</v>
      </c>
      <c r="S71" s="59">
        <v>18.298593</v>
      </c>
      <c r="T71" s="59">
        <v>9.0001215999999999</v>
      </c>
      <c r="U71" s="59">
        <v>13.050241</v>
      </c>
      <c r="V71" s="59">
        <v>11.502475</v>
      </c>
      <c r="W71" s="37"/>
      <c r="X71" s="89">
        <v>102403.1953125</v>
      </c>
      <c r="Y71" s="89">
        <v>102403.1953125</v>
      </c>
      <c r="Z71" s="89">
        <v>104957.4375</v>
      </c>
      <c r="AA71" s="39"/>
      <c r="AB71" s="65">
        <v>12.90185</v>
      </c>
      <c r="AC71" s="39">
        <f t="shared" si="1"/>
        <v>13541.451150093751</v>
      </c>
      <c r="AD71" s="39"/>
      <c r="AE71" s="34">
        <v>10</v>
      </c>
      <c r="AF71" s="37"/>
      <c r="AG71" s="39"/>
      <c r="AH71" s="34"/>
      <c r="AJ71" s="34"/>
      <c r="AK71" s="34"/>
      <c r="AL71" s="34"/>
      <c r="AM71" s="34"/>
      <c r="AN71" s="34"/>
      <c r="AO71" s="34"/>
    </row>
    <row r="72" spans="1:41" s="40" customFormat="1" x14ac:dyDescent="0.2">
      <c r="A72" s="32">
        <v>266</v>
      </c>
      <c r="B72" s="32" t="s">
        <v>189</v>
      </c>
      <c r="C72" s="34" t="s">
        <v>190</v>
      </c>
      <c r="D72" s="34" t="s">
        <v>46</v>
      </c>
      <c r="E72" s="34" t="s">
        <v>162</v>
      </c>
      <c r="F72" s="33">
        <v>2012</v>
      </c>
      <c r="G72" s="43" t="s">
        <v>196</v>
      </c>
      <c r="H72" s="109">
        <v>6.5788686275482178E-2</v>
      </c>
      <c r="I72" s="62">
        <v>0.16758200000000001</v>
      </c>
      <c r="J72" s="58"/>
      <c r="K72" s="59">
        <v>31.488434000000002</v>
      </c>
      <c r="L72" s="59">
        <v>7.6603005</v>
      </c>
      <c r="M72" s="37"/>
      <c r="N72" s="59">
        <v>13.793986</v>
      </c>
      <c r="O72" s="59">
        <v>6.6339380999999999</v>
      </c>
      <c r="P72" s="37"/>
      <c r="Q72" s="59">
        <v>36.937452999999998</v>
      </c>
      <c r="R72" s="59">
        <v>80.002101999999994</v>
      </c>
      <c r="S72" s="59">
        <v>41.028309999999998</v>
      </c>
      <c r="T72" s="59">
        <v>27.378326999999999</v>
      </c>
      <c r="U72" s="59">
        <v>35.742823999999999</v>
      </c>
      <c r="V72" s="59">
        <v>29.926642000000001</v>
      </c>
      <c r="W72" s="37"/>
      <c r="X72" s="89">
        <v>102403.1953125</v>
      </c>
      <c r="Y72" s="89">
        <v>102403.1953125</v>
      </c>
      <c r="Z72" s="89">
        <v>104957.4375</v>
      </c>
      <c r="AA72" s="39"/>
      <c r="AB72" s="65">
        <v>2.7616399999999999</v>
      </c>
      <c r="AC72" s="39">
        <f t="shared" si="1"/>
        <v>2898.5465769749999</v>
      </c>
      <c r="AD72" s="39"/>
      <c r="AE72" s="34">
        <v>10</v>
      </c>
      <c r="AF72" s="37"/>
      <c r="AG72" s="39"/>
      <c r="AH72" s="34"/>
      <c r="AJ72" s="34"/>
      <c r="AK72" s="34"/>
      <c r="AL72" s="34"/>
      <c r="AM72" s="34"/>
      <c r="AN72" s="34"/>
      <c r="AO72" s="34"/>
    </row>
    <row r="73" spans="1:41" s="40" customFormat="1" x14ac:dyDescent="0.2">
      <c r="A73" s="32">
        <v>266</v>
      </c>
      <c r="B73" s="32" t="s">
        <v>189</v>
      </c>
      <c r="C73" s="34" t="s">
        <v>190</v>
      </c>
      <c r="D73" s="34" t="s">
        <v>46</v>
      </c>
      <c r="E73" s="34" t="s">
        <v>162</v>
      </c>
      <c r="F73" s="33">
        <v>2012</v>
      </c>
      <c r="G73" s="43" t="s">
        <v>197</v>
      </c>
      <c r="H73" s="109">
        <v>6.5788686275482178E-2</v>
      </c>
      <c r="I73" s="62">
        <v>5.6892400000000003E-2</v>
      </c>
      <c r="J73" s="58"/>
      <c r="K73" s="59">
        <v>28.885824</v>
      </c>
      <c r="L73" s="59">
        <v>6.2830712000000002</v>
      </c>
      <c r="M73" s="37"/>
      <c r="N73" s="59">
        <v>4.0188949999999997</v>
      </c>
      <c r="O73" s="59">
        <v>5.7336698999999998</v>
      </c>
      <c r="P73" s="37"/>
      <c r="Q73" s="59">
        <v>10.608853</v>
      </c>
      <c r="R73" s="59">
        <v>59.201053999999999</v>
      </c>
      <c r="S73" s="59">
        <v>22.449359000000001</v>
      </c>
      <c r="T73" s="59">
        <v>7.1187246999999996</v>
      </c>
      <c r="U73" s="59">
        <v>14.692634</v>
      </c>
      <c r="V73" s="59">
        <v>8.5927997000000005</v>
      </c>
      <c r="W73" s="37"/>
      <c r="X73" s="89">
        <v>102403.1953125</v>
      </c>
      <c r="Y73" s="89">
        <v>102403.1953125</v>
      </c>
      <c r="Z73" s="89">
        <v>104957.4375</v>
      </c>
      <c r="AA73" s="39"/>
      <c r="AB73" s="65">
        <v>23.055050000000001</v>
      </c>
      <c r="AC73" s="39">
        <f t="shared" si="1"/>
        <v>24197.989694343752</v>
      </c>
      <c r="AD73" s="39"/>
      <c r="AE73" s="34">
        <v>10</v>
      </c>
      <c r="AF73" s="37"/>
      <c r="AG73" s="39"/>
      <c r="AH73" s="34"/>
      <c r="AJ73" s="34"/>
      <c r="AK73" s="34"/>
      <c r="AL73" s="34"/>
      <c r="AM73" s="34"/>
      <c r="AN73" s="34"/>
      <c r="AO73" s="34"/>
    </row>
    <row r="74" spans="1:41" s="40" customFormat="1" x14ac:dyDescent="0.2">
      <c r="A74" s="32">
        <v>266</v>
      </c>
      <c r="B74" s="32" t="s">
        <v>189</v>
      </c>
      <c r="C74" s="34" t="s">
        <v>190</v>
      </c>
      <c r="D74" s="34" t="s">
        <v>46</v>
      </c>
      <c r="E74" s="34" t="s">
        <v>162</v>
      </c>
      <c r="F74" s="33">
        <v>2012</v>
      </c>
      <c r="G74" s="43" t="s">
        <v>198</v>
      </c>
      <c r="H74" s="109">
        <v>6.5788686275482178E-2</v>
      </c>
      <c r="I74" s="62">
        <v>0.58178439999999998</v>
      </c>
      <c r="J74" s="58"/>
      <c r="K74" s="59">
        <v>59.757477999999999</v>
      </c>
      <c r="L74" s="59">
        <v>11.606107</v>
      </c>
      <c r="M74" s="37"/>
      <c r="N74" s="59">
        <v>79.721272999999997</v>
      </c>
      <c r="O74" s="59">
        <v>37.534505000000003</v>
      </c>
      <c r="P74" s="37"/>
      <c r="Q74" s="59">
        <v>92.457825999999997</v>
      </c>
      <c r="R74" s="59">
        <v>100</v>
      </c>
      <c r="S74" s="59">
        <v>90.286618000000004</v>
      </c>
      <c r="T74" s="59">
        <v>64.703357999999994</v>
      </c>
      <c r="U74" s="59">
        <v>83.365266000000005</v>
      </c>
      <c r="V74" s="59">
        <v>73.185151000000005</v>
      </c>
      <c r="W74" s="37"/>
      <c r="X74" s="89">
        <v>102403.1953125</v>
      </c>
      <c r="Y74" s="89">
        <v>102403.1953125</v>
      </c>
      <c r="Z74" s="89">
        <v>104957.4375</v>
      </c>
      <c r="AA74" s="39"/>
      <c r="AB74" s="65">
        <v>0.39756000000000002</v>
      </c>
      <c r="AC74" s="39">
        <f t="shared" ref="AC74:AC105" si="2">Z74*(AB74/100)</f>
        <v>417.26878852499999</v>
      </c>
      <c r="AD74" s="39"/>
      <c r="AE74" s="34">
        <v>10</v>
      </c>
      <c r="AF74" s="37"/>
      <c r="AG74" s="39"/>
      <c r="AH74" s="34"/>
      <c r="AJ74" s="34"/>
      <c r="AK74" s="34"/>
      <c r="AL74" s="34"/>
      <c r="AM74" s="34"/>
      <c r="AN74" s="34"/>
      <c r="AO74" s="34"/>
    </row>
    <row r="75" spans="1:41" s="40" customFormat="1" x14ac:dyDescent="0.2">
      <c r="A75" s="32">
        <v>266</v>
      </c>
      <c r="B75" s="32" t="s">
        <v>189</v>
      </c>
      <c r="C75" s="34" t="s">
        <v>190</v>
      </c>
      <c r="D75" s="34" t="s">
        <v>46</v>
      </c>
      <c r="E75" s="34" t="s">
        <v>162</v>
      </c>
      <c r="F75" s="33">
        <v>2012</v>
      </c>
      <c r="G75" s="43" t="s">
        <v>199</v>
      </c>
      <c r="H75" s="109">
        <v>6.5788686275482178E-2</v>
      </c>
      <c r="I75" s="62">
        <v>0.1067265</v>
      </c>
      <c r="J75" s="58"/>
      <c r="K75" s="59">
        <v>24.773774</v>
      </c>
      <c r="L75" s="59">
        <v>10.189686</v>
      </c>
      <c r="M75" s="37"/>
      <c r="N75" s="59">
        <v>10.931953999999999</v>
      </c>
      <c r="O75" s="59">
        <v>5.3849473999999997</v>
      </c>
      <c r="P75" s="37"/>
      <c r="Q75" s="59">
        <v>18.252390999999999</v>
      </c>
      <c r="R75" s="59">
        <v>67.293797999999995</v>
      </c>
      <c r="S75" s="59">
        <v>32.494315999999998</v>
      </c>
      <c r="T75" s="59">
        <v>17.332380000000001</v>
      </c>
      <c r="U75" s="59">
        <v>23.006938999999999</v>
      </c>
      <c r="V75" s="59">
        <v>15.107676</v>
      </c>
      <c r="W75" s="37"/>
      <c r="X75" s="89">
        <v>102403.1953125</v>
      </c>
      <c r="Y75" s="89">
        <v>102403.1953125</v>
      </c>
      <c r="Z75" s="89">
        <v>104957.4375</v>
      </c>
      <c r="AA75" s="39"/>
      <c r="AB75" s="65">
        <v>11.04701</v>
      </c>
      <c r="AC75" s="39">
        <f t="shared" si="2"/>
        <v>11594.65861636875</v>
      </c>
      <c r="AD75" s="39"/>
      <c r="AE75" s="34">
        <v>10</v>
      </c>
      <c r="AF75" s="37"/>
      <c r="AG75" s="39"/>
      <c r="AH75" s="34"/>
      <c r="AJ75" s="34"/>
      <c r="AK75" s="34"/>
      <c r="AL75" s="34"/>
      <c r="AM75" s="34"/>
      <c r="AN75" s="34"/>
      <c r="AO75" s="34"/>
    </row>
    <row r="76" spans="1:41" s="40" customFormat="1" x14ac:dyDescent="0.2">
      <c r="A76" s="32">
        <v>288</v>
      </c>
      <c r="B76" s="32" t="s">
        <v>200</v>
      </c>
      <c r="C76" s="34" t="s">
        <v>201</v>
      </c>
      <c r="D76" s="34" t="s">
        <v>46</v>
      </c>
      <c r="E76" s="34" t="s">
        <v>162</v>
      </c>
      <c r="F76" s="33">
        <v>2014</v>
      </c>
      <c r="G76" s="41" t="s">
        <v>85</v>
      </c>
      <c r="H76" s="91">
        <v>0.13787317276000977</v>
      </c>
      <c r="I76" s="62">
        <v>8.6737713688841242E-2</v>
      </c>
      <c r="J76" s="1"/>
      <c r="K76" s="59">
        <v>23.160252</v>
      </c>
      <c r="L76" s="59">
        <v>3.4450063000000002</v>
      </c>
      <c r="M76" s="1"/>
      <c r="N76" s="59">
        <v>5.8372260000000002</v>
      </c>
      <c r="O76" s="59">
        <v>14.53406</v>
      </c>
      <c r="P76" s="59"/>
      <c r="Q76" s="59">
        <v>72.855343000000005</v>
      </c>
      <c r="R76" s="59">
        <v>82.153786999999994</v>
      </c>
      <c r="S76" s="59">
        <v>18.349225000000001</v>
      </c>
      <c r="T76" s="59">
        <v>14.387093999999999</v>
      </c>
      <c r="U76" s="59">
        <v>15.226150000000001</v>
      </c>
      <c r="V76" s="59">
        <v>13.143886720231118</v>
      </c>
      <c r="W76" s="1"/>
      <c r="X76" s="89">
        <v>26962.5625</v>
      </c>
      <c r="Y76" s="89">
        <v>28206.728515625</v>
      </c>
      <c r="Z76" s="89">
        <v>28833.62890625</v>
      </c>
      <c r="AA76" s="39"/>
      <c r="AB76" s="60">
        <v>47.238572491818452</v>
      </c>
      <c r="AC76" s="39">
        <f t="shared" si="2"/>
        <v>13620.594692900826</v>
      </c>
      <c r="AD76" s="1"/>
      <c r="AE76" s="34">
        <v>10</v>
      </c>
      <c r="AF76" s="1"/>
      <c r="AG76" s="39"/>
      <c r="AH76" s="34"/>
      <c r="AJ76" s="34"/>
      <c r="AK76" s="34"/>
      <c r="AL76" s="34"/>
      <c r="AM76" s="34"/>
      <c r="AN76" s="34"/>
      <c r="AO76" s="34"/>
    </row>
    <row r="77" spans="1:41" s="40" customFormat="1" x14ac:dyDescent="0.2">
      <c r="A77" s="32">
        <v>288</v>
      </c>
      <c r="B77" s="32" t="s">
        <v>200</v>
      </c>
      <c r="C77" s="34" t="s">
        <v>201</v>
      </c>
      <c r="D77" s="34" t="s">
        <v>46</v>
      </c>
      <c r="E77" s="34" t="s">
        <v>162</v>
      </c>
      <c r="F77" s="33">
        <v>2014</v>
      </c>
      <c r="G77" s="41" t="s">
        <v>202</v>
      </c>
      <c r="H77" s="91">
        <v>0.13787317276000977</v>
      </c>
      <c r="I77" s="62">
        <v>9.1639397887693347E-2</v>
      </c>
      <c r="J77" s="1"/>
      <c r="K77" s="59">
        <v>12.855895</v>
      </c>
      <c r="L77" s="59">
        <v>3.0523018</v>
      </c>
      <c r="M77" s="1"/>
      <c r="N77" s="59">
        <v>9.9957042999999999</v>
      </c>
      <c r="O77" s="59">
        <v>19.223557</v>
      </c>
      <c r="P77" s="59"/>
      <c r="Q77" s="59">
        <v>68.654272000000006</v>
      </c>
      <c r="R77" s="59">
        <v>84.025288000000003</v>
      </c>
      <c r="S77" s="59">
        <v>16.367484999999999</v>
      </c>
      <c r="T77" s="59">
        <v>12.917691</v>
      </c>
      <c r="U77" s="59">
        <v>22.058267000000001</v>
      </c>
      <c r="V77" s="59">
        <v>15.259790043858072</v>
      </c>
      <c r="W77" s="1"/>
      <c r="X77" s="89">
        <v>26962.5625</v>
      </c>
      <c r="Y77" s="89">
        <v>28206.728515625</v>
      </c>
      <c r="Z77" s="89">
        <v>28833.62890625</v>
      </c>
      <c r="AA77" s="1"/>
      <c r="AB77" s="70">
        <v>8.2525215565983725</v>
      </c>
      <c r="AC77" s="39">
        <f t="shared" si="2"/>
        <v>2379.5014410378608</v>
      </c>
      <c r="AD77" s="1"/>
      <c r="AE77" s="34">
        <v>10</v>
      </c>
      <c r="AF77" s="1"/>
      <c r="AG77" s="39"/>
      <c r="AH77" s="34"/>
      <c r="AJ77" s="34"/>
      <c r="AK77" s="34"/>
      <c r="AL77" s="34"/>
      <c r="AM77" s="34"/>
      <c r="AN77" s="34"/>
      <c r="AO77" s="34"/>
    </row>
    <row r="78" spans="1:41" s="40" customFormat="1" x14ac:dyDescent="0.2">
      <c r="A78" s="32">
        <v>288</v>
      </c>
      <c r="B78" s="32" t="s">
        <v>200</v>
      </c>
      <c r="C78" s="34" t="s">
        <v>201</v>
      </c>
      <c r="D78" s="34" t="s">
        <v>46</v>
      </c>
      <c r="E78" s="34" t="s">
        <v>162</v>
      </c>
      <c r="F78" s="33">
        <v>2014</v>
      </c>
      <c r="G78" s="41" t="s">
        <v>203</v>
      </c>
      <c r="H78" s="91">
        <v>0.13787317276000977</v>
      </c>
      <c r="I78" s="62">
        <v>0.10246624807666141</v>
      </c>
      <c r="J78" s="1"/>
      <c r="K78" s="59">
        <v>22.257484999999999</v>
      </c>
      <c r="L78" s="59">
        <v>3.8700230000000002</v>
      </c>
      <c r="M78" s="1"/>
      <c r="N78" s="59">
        <v>10.151259</v>
      </c>
      <c r="O78" s="59">
        <v>8.4337890000000009</v>
      </c>
      <c r="P78" s="59"/>
      <c r="Q78" s="59">
        <v>74.488857999999993</v>
      </c>
      <c r="R78" s="59">
        <v>82.279376999999997</v>
      </c>
      <c r="S78" s="59">
        <v>25.537289000000001</v>
      </c>
      <c r="T78" s="59">
        <v>25.691687000000002</v>
      </c>
      <c r="U78" s="59">
        <v>31.691797999999999</v>
      </c>
      <c r="V78" s="59">
        <v>18.18550534780929</v>
      </c>
      <c r="W78" s="1"/>
      <c r="X78" s="89">
        <v>26962.5625</v>
      </c>
      <c r="Y78" s="89">
        <v>28206.728515625</v>
      </c>
      <c r="Z78" s="89">
        <v>28833.62890625</v>
      </c>
      <c r="AA78" s="1"/>
      <c r="AB78" s="70">
        <v>13.148778965454607</v>
      </c>
      <c r="AC78" s="39">
        <f t="shared" si="2"/>
        <v>3791.2701326022393</v>
      </c>
      <c r="AD78" s="1"/>
      <c r="AE78" s="34">
        <v>10</v>
      </c>
      <c r="AF78" s="1"/>
      <c r="AG78" s="39"/>
      <c r="AH78" s="34"/>
      <c r="AJ78" s="34"/>
      <c r="AK78" s="34"/>
      <c r="AL78" s="34"/>
      <c r="AM78" s="34"/>
      <c r="AN78" s="34"/>
      <c r="AO78" s="34"/>
    </row>
    <row r="79" spans="1:41" s="40" customFormat="1" x14ac:dyDescent="0.2">
      <c r="A79" s="32">
        <v>288</v>
      </c>
      <c r="B79" s="32" t="s">
        <v>200</v>
      </c>
      <c r="C79" s="34" t="s">
        <v>201</v>
      </c>
      <c r="D79" s="34" t="s">
        <v>46</v>
      </c>
      <c r="E79" s="34" t="s">
        <v>162</v>
      </c>
      <c r="F79" s="33">
        <v>2014</v>
      </c>
      <c r="G79" s="41" t="s">
        <v>204</v>
      </c>
      <c r="H79" s="91">
        <v>0.13787317276000977</v>
      </c>
      <c r="I79" s="62">
        <v>0.12269313952088395</v>
      </c>
      <c r="J79" s="1"/>
      <c r="K79" s="59">
        <v>25.967655000000001</v>
      </c>
      <c r="L79" s="59">
        <v>7.7157523000000001</v>
      </c>
      <c r="M79" s="1"/>
      <c r="N79" s="59">
        <v>11.760638</v>
      </c>
      <c r="O79" s="59">
        <v>12.875885</v>
      </c>
      <c r="P79" s="59"/>
      <c r="Q79" s="59">
        <v>84.860400999999996</v>
      </c>
      <c r="R79" s="59">
        <v>91.119170999999994</v>
      </c>
      <c r="S79" s="59">
        <v>28.59957</v>
      </c>
      <c r="T79" s="59">
        <v>28.442402000000001</v>
      </c>
      <c r="U79" s="59">
        <v>26.791475999999999</v>
      </c>
      <c r="V79" s="59">
        <v>11.588048358856637</v>
      </c>
      <c r="W79" s="1"/>
      <c r="X79" s="89">
        <v>26962.5625</v>
      </c>
      <c r="Y79" s="89">
        <v>28206.728515625</v>
      </c>
      <c r="Z79" s="89">
        <v>28833.62890625</v>
      </c>
      <c r="AA79" s="1"/>
      <c r="AB79" s="70">
        <v>2.3284946464464071</v>
      </c>
      <c r="AC79" s="39">
        <f t="shared" si="2"/>
        <v>671.38950545825503</v>
      </c>
      <c r="AD79" s="1"/>
      <c r="AE79" s="34">
        <v>10</v>
      </c>
      <c r="AF79" s="1"/>
      <c r="AG79" s="39"/>
      <c r="AH79" s="34"/>
      <c r="AJ79" s="34"/>
      <c r="AK79" s="34"/>
      <c r="AL79" s="34"/>
      <c r="AM79" s="34"/>
      <c r="AN79" s="34"/>
      <c r="AO79" s="34"/>
    </row>
    <row r="80" spans="1:41" s="40" customFormat="1" x14ac:dyDescent="0.2">
      <c r="A80" s="32">
        <v>288</v>
      </c>
      <c r="B80" s="32" t="s">
        <v>200</v>
      </c>
      <c r="C80" s="34" t="s">
        <v>201</v>
      </c>
      <c r="D80" s="34" t="s">
        <v>46</v>
      </c>
      <c r="E80" s="34" t="s">
        <v>162</v>
      </c>
      <c r="F80" s="33">
        <v>2014</v>
      </c>
      <c r="G80" s="41" t="s">
        <v>205</v>
      </c>
      <c r="H80" s="91">
        <v>0.13787317276000977</v>
      </c>
      <c r="I80" s="62">
        <v>0.23528289056528204</v>
      </c>
      <c r="J80" s="1"/>
      <c r="K80" s="59">
        <v>30.477805</v>
      </c>
      <c r="L80" s="59">
        <v>4.8872400000000003</v>
      </c>
      <c r="M80" s="1"/>
      <c r="N80" s="59">
        <v>33.524324</v>
      </c>
      <c r="O80" s="59">
        <v>16.959959999999999</v>
      </c>
      <c r="P80" s="59"/>
      <c r="Q80" s="59">
        <v>91.210567999999995</v>
      </c>
      <c r="R80" s="59">
        <v>91.142211000000003</v>
      </c>
      <c r="S80" s="59">
        <v>31.74934</v>
      </c>
      <c r="T80" s="59">
        <v>38.671906999999997</v>
      </c>
      <c r="U80" s="59">
        <v>53.003484</v>
      </c>
      <c r="V80" s="59">
        <v>12.291523031200095</v>
      </c>
      <c r="W80" s="1"/>
      <c r="X80" s="89">
        <v>26962.5625</v>
      </c>
      <c r="Y80" s="89">
        <v>28206.728515625</v>
      </c>
      <c r="Z80" s="89">
        <v>28833.62890625</v>
      </c>
      <c r="AA80" s="1"/>
      <c r="AB80" s="70">
        <v>15.941588416609031</v>
      </c>
      <c r="AC80" s="39">
        <f t="shared" si="2"/>
        <v>4596.5384458067838</v>
      </c>
      <c r="AD80" s="1"/>
      <c r="AE80" s="34">
        <v>10</v>
      </c>
      <c r="AF80" s="1"/>
      <c r="AG80" s="39"/>
      <c r="AH80" s="34"/>
      <c r="AJ80" s="34"/>
      <c r="AK80" s="34"/>
      <c r="AL80" s="34"/>
      <c r="AM80" s="34"/>
      <c r="AN80" s="34"/>
      <c r="AO80" s="34"/>
    </row>
    <row r="81" spans="1:41" s="40" customFormat="1" x14ac:dyDescent="0.2">
      <c r="A81" s="32">
        <v>288</v>
      </c>
      <c r="B81" s="32" t="s">
        <v>200</v>
      </c>
      <c r="C81" s="34" t="s">
        <v>201</v>
      </c>
      <c r="D81" s="34" t="s">
        <v>46</v>
      </c>
      <c r="E81" s="34" t="s">
        <v>162</v>
      </c>
      <c r="F81" s="33">
        <v>2014</v>
      </c>
      <c r="G81" s="41" t="s">
        <v>206</v>
      </c>
      <c r="H81" s="91">
        <v>0.13787317276000977</v>
      </c>
      <c r="I81" s="62">
        <v>0.15460965091076137</v>
      </c>
      <c r="J81" s="1"/>
      <c r="K81" s="59">
        <v>15.440016999999999</v>
      </c>
      <c r="L81" s="59">
        <v>4.0574176</v>
      </c>
      <c r="M81" s="1"/>
      <c r="N81" s="59">
        <v>31.948316999999999</v>
      </c>
      <c r="O81" s="59">
        <v>8.8550167999999996</v>
      </c>
      <c r="P81" s="59"/>
      <c r="Q81" s="59">
        <v>91.628125999999995</v>
      </c>
      <c r="R81" s="59">
        <v>97.461156000000003</v>
      </c>
      <c r="S81" s="59">
        <v>23.635618000000001</v>
      </c>
      <c r="T81" s="59">
        <v>39.509241000000003</v>
      </c>
      <c r="U81" s="59">
        <v>48.691088999999998</v>
      </c>
      <c r="V81" s="59">
        <v>13.167790694934844</v>
      </c>
      <c r="W81" s="1"/>
      <c r="X81" s="89">
        <v>26962.5625</v>
      </c>
      <c r="Y81" s="89">
        <v>28206.728515625</v>
      </c>
      <c r="Z81" s="89">
        <v>28833.62890625</v>
      </c>
      <c r="AA81" s="1"/>
      <c r="AB81" s="70">
        <v>2.5930350470879855</v>
      </c>
      <c r="AC81" s="39">
        <f t="shared" si="2"/>
        <v>747.66610288635468</v>
      </c>
      <c r="AD81" s="1"/>
      <c r="AE81" s="34">
        <v>10</v>
      </c>
      <c r="AF81" s="1"/>
      <c r="AG81" s="39"/>
      <c r="AH81" s="34"/>
      <c r="AJ81" s="34"/>
      <c r="AK81" s="34"/>
      <c r="AL81" s="34"/>
      <c r="AM81" s="34"/>
      <c r="AN81" s="34"/>
      <c r="AO81" s="34"/>
    </row>
    <row r="82" spans="1:41" s="40" customFormat="1" x14ac:dyDescent="0.2">
      <c r="A82" s="32">
        <v>288</v>
      </c>
      <c r="B82" s="32" t="s">
        <v>200</v>
      </c>
      <c r="C82" s="34" t="s">
        <v>201</v>
      </c>
      <c r="D82" s="34" t="s">
        <v>46</v>
      </c>
      <c r="E82" s="34" t="s">
        <v>162</v>
      </c>
      <c r="F82" s="33">
        <v>2014</v>
      </c>
      <c r="G82" s="41" t="s">
        <v>207</v>
      </c>
      <c r="H82" s="91">
        <v>0.13787317276000977</v>
      </c>
      <c r="I82" s="62">
        <v>0.37896705589584734</v>
      </c>
      <c r="J82" s="1"/>
      <c r="K82" s="59">
        <v>44.567945999999999</v>
      </c>
      <c r="L82" s="59">
        <v>10.470605000000001</v>
      </c>
      <c r="M82" s="1"/>
      <c r="N82" s="59">
        <v>39.138345999999999</v>
      </c>
      <c r="O82" s="59">
        <v>35.178263000000001</v>
      </c>
      <c r="P82" s="59"/>
      <c r="Q82" s="59">
        <v>95.714003000000005</v>
      </c>
      <c r="R82" s="59">
        <v>93.106753999999995</v>
      </c>
      <c r="S82" s="59">
        <v>62.440900999999997</v>
      </c>
      <c r="T82" s="59">
        <v>68.435519999999997</v>
      </c>
      <c r="U82" s="59">
        <v>53.202643999999999</v>
      </c>
      <c r="V82" s="59">
        <v>20.817140103035705</v>
      </c>
      <c r="W82" s="1"/>
      <c r="X82" s="89">
        <v>26962.5625</v>
      </c>
      <c r="Y82" s="89">
        <v>28206.728515625</v>
      </c>
      <c r="Z82" s="89">
        <v>28833.62890625</v>
      </c>
      <c r="AA82" s="1"/>
      <c r="AB82" s="70">
        <v>7.2142092717364177</v>
      </c>
      <c r="AC82" s="39">
        <f t="shared" si="2"/>
        <v>2080.118329932759</v>
      </c>
      <c r="AD82" s="1"/>
      <c r="AE82" s="34">
        <v>10</v>
      </c>
      <c r="AF82" s="1"/>
      <c r="AG82" s="39"/>
      <c r="AH82" s="34"/>
      <c r="AJ82" s="34"/>
      <c r="AK82" s="34"/>
      <c r="AL82" s="34"/>
      <c r="AM82" s="34"/>
      <c r="AN82" s="34"/>
      <c r="AO82" s="34"/>
    </row>
    <row r="83" spans="1:41" s="40" customFormat="1" x14ac:dyDescent="0.2">
      <c r="A83" s="32">
        <v>288</v>
      </c>
      <c r="B83" s="32" t="s">
        <v>200</v>
      </c>
      <c r="C83" s="34" t="s">
        <v>201</v>
      </c>
      <c r="D83" s="34" t="s">
        <v>46</v>
      </c>
      <c r="E83" s="34" t="s">
        <v>162</v>
      </c>
      <c r="F83" s="33">
        <v>2014</v>
      </c>
      <c r="G83" s="41" t="s">
        <v>208</v>
      </c>
      <c r="H83" s="91">
        <v>0.13787317276000977</v>
      </c>
      <c r="I83" s="62">
        <v>0.20065934954605646</v>
      </c>
      <c r="J83" s="1"/>
      <c r="K83" s="59">
        <v>23.061668999999998</v>
      </c>
      <c r="L83" s="59">
        <v>9.7591389999999993</v>
      </c>
      <c r="M83" s="1"/>
      <c r="N83" s="59">
        <v>30.842351000000001</v>
      </c>
      <c r="O83" s="59">
        <v>20.131124</v>
      </c>
      <c r="P83" s="59"/>
      <c r="Q83" s="59">
        <v>81.482410999999999</v>
      </c>
      <c r="R83" s="59">
        <v>91.870424999999997</v>
      </c>
      <c r="S83" s="59">
        <v>16.739456000000001</v>
      </c>
      <c r="T83" s="59">
        <v>36.305382999999999</v>
      </c>
      <c r="U83" s="59">
        <v>47.986801</v>
      </c>
      <c r="V83" s="59">
        <v>6.7785608696904323</v>
      </c>
      <c r="W83" s="1"/>
      <c r="X83" s="89">
        <v>26962.5625</v>
      </c>
      <c r="Y83" s="89">
        <v>28206.728515625</v>
      </c>
      <c r="Z83" s="89">
        <v>28833.62890625</v>
      </c>
      <c r="AA83" s="1"/>
      <c r="AB83" s="70">
        <v>1.0049434120670728</v>
      </c>
      <c r="AC83" s="39">
        <f t="shared" si="2"/>
        <v>289.76165415322657</v>
      </c>
      <c r="AD83" s="1"/>
      <c r="AE83" s="34">
        <v>10</v>
      </c>
      <c r="AF83" s="1"/>
      <c r="AG83" s="39"/>
      <c r="AH83" s="34"/>
      <c r="AJ83" s="34"/>
      <c r="AK83" s="34"/>
      <c r="AL83" s="34"/>
      <c r="AM83" s="34"/>
      <c r="AN83" s="34"/>
      <c r="AO83" s="34"/>
    </row>
    <row r="84" spans="1:41" s="40" customFormat="1" x14ac:dyDescent="0.2">
      <c r="A84" s="32">
        <v>288</v>
      </c>
      <c r="B84" s="32" t="s">
        <v>200</v>
      </c>
      <c r="C84" s="34" t="s">
        <v>201</v>
      </c>
      <c r="D84" s="34" t="s">
        <v>46</v>
      </c>
      <c r="E84" s="34" t="s">
        <v>162</v>
      </c>
      <c r="F84" s="33">
        <v>2014</v>
      </c>
      <c r="G84" s="42" t="s">
        <v>64</v>
      </c>
      <c r="H84" s="91">
        <v>0.13787317276000977</v>
      </c>
      <c r="I84" s="30">
        <v>0.23248572218891603</v>
      </c>
      <c r="J84" s="1"/>
      <c r="K84" s="59">
        <v>43.645761999999998</v>
      </c>
      <c r="L84" s="59">
        <v>6.5184464999999996</v>
      </c>
      <c r="M84" s="1"/>
      <c r="N84" s="59">
        <v>28.074296</v>
      </c>
      <c r="O84" s="59">
        <v>34.284157999999998</v>
      </c>
      <c r="P84" s="59"/>
      <c r="Q84" s="59">
        <v>72.642111</v>
      </c>
      <c r="R84" s="59">
        <v>89.162649000000002</v>
      </c>
      <c r="S84" s="59">
        <v>24.377683999999999</v>
      </c>
      <c r="T84" s="59">
        <v>27.093146999999998</v>
      </c>
      <c r="U84" s="59">
        <v>19.771916999999998</v>
      </c>
      <c r="V84" s="59">
        <v>11.716075857216534</v>
      </c>
      <c r="W84" s="1"/>
      <c r="X84" s="89">
        <v>26962.5625</v>
      </c>
      <c r="Y84" s="89">
        <v>28206.728515625</v>
      </c>
      <c r="Z84" s="89">
        <v>28833.62890625</v>
      </c>
      <c r="AA84" s="1"/>
      <c r="AB84" s="70">
        <v>2.2778561921832829</v>
      </c>
      <c r="AC84" s="39">
        <f t="shared" si="2"/>
        <v>656.7886014721646</v>
      </c>
      <c r="AD84" s="1"/>
      <c r="AE84" s="34">
        <v>10</v>
      </c>
      <c r="AF84" s="1"/>
      <c r="AG84" s="39"/>
      <c r="AH84" s="34"/>
      <c r="AJ84" s="34"/>
      <c r="AK84" s="34"/>
      <c r="AL84" s="34"/>
      <c r="AM84" s="34"/>
      <c r="AN84" s="34"/>
      <c r="AO84" s="34"/>
    </row>
    <row r="85" spans="1:41" s="40" customFormat="1" x14ac:dyDescent="0.2">
      <c r="A85" s="32">
        <v>328</v>
      </c>
      <c r="B85" s="32" t="s">
        <v>97</v>
      </c>
      <c r="C85" s="34" t="s">
        <v>98</v>
      </c>
      <c r="D85" s="34" t="s">
        <v>42</v>
      </c>
      <c r="E85" s="34" t="s">
        <v>41</v>
      </c>
      <c r="F85" s="34" t="s">
        <v>99</v>
      </c>
      <c r="G85" s="41" t="s">
        <v>100</v>
      </c>
      <c r="H85" s="91">
        <v>1.4073709957301617E-2</v>
      </c>
      <c r="I85" s="66">
        <v>5.4677369653428811E-3</v>
      </c>
      <c r="J85" s="58"/>
      <c r="K85" s="59">
        <v>6.3433890000000002</v>
      </c>
      <c r="L85" s="59">
        <v>1.730275</v>
      </c>
      <c r="M85" s="37"/>
      <c r="N85" s="59">
        <v>5.8630779000000004</v>
      </c>
      <c r="O85" s="59">
        <v>1.1813905</v>
      </c>
      <c r="P85" s="37"/>
      <c r="Q85" s="59">
        <v>5.4237275</v>
      </c>
      <c r="R85" s="59">
        <v>7.6789851999999996</v>
      </c>
      <c r="S85" s="59">
        <v>2.5935603</v>
      </c>
      <c r="T85" s="59">
        <v>6.8756504999999999</v>
      </c>
      <c r="U85" s="59">
        <v>4.4392746000000001</v>
      </c>
      <c r="V85" s="59">
        <v>2.3748279999999999</v>
      </c>
      <c r="W85" s="37"/>
      <c r="X85" s="89">
        <v>763.39300537109375</v>
      </c>
      <c r="Y85" s="89">
        <v>773.302978515625</v>
      </c>
      <c r="Z85" s="89">
        <v>777.8590087890625</v>
      </c>
      <c r="AA85" s="39"/>
      <c r="AB85" s="67">
        <v>43.503367290754717</v>
      </c>
      <c r="AC85" s="39">
        <f t="shared" si="2"/>
        <v>338.39486159772991</v>
      </c>
      <c r="AD85" s="39"/>
      <c r="AE85" s="34">
        <v>10</v>
      </c>
      <c r="AF85" s="37"/>
      <c r="AG85" s="39"/>
      <c r="AH85" s="34"/>
      <c r="AJ85" s="34"/>
      <c r="AK85" s="34"/>
      <c r="AL85" s="34"/>
      <c r="AM85" s="34"/>
      <c r="AN85" s="34"/>
      <c r="AO85" s="34"/>
    </row>
    <row r="86" spans="1:41" s="40" customFormat="1" x14ac:dyDescent="0.2">
      <c r="A86" s="32">
        <v>328</v>
      </c>
      <c r="B86" s="32" t="s">
        <v>97</v>
      </c>
      <c r="C86" s="34" t="s">
        <v>98</v>
      </c>
      <c r="D86" s="34" t="s">
        <v>42</v>
      </c>
      <c r="E86" s="34" t="s">
        <v>41</v>
      </c>
      <c r="F86" s="34" t="s">
        <v>99</v>
      </c>
      <c r="G86" s="41" t="s">
        <v>101</v>
      </c>
      <c r="H86" s="91">
        <v>1.4073709957301617E-2</v>
      </c>
      <c r="I86" s="66">
        <v>2.7891569303853548E-3</v>
      </c>
      <c r="J86" s="58"/>
      <c r="K86" s="59">
        <v>5.4722892999999999</v>
      </c>
      <c r="L86" s="59">
        <v>1.6715150000000001</v>
      </c>
      <c r="M86" s="37"/>
      <c r="N86" s="59">
        <v>2.0320797000000002</v>
      </c>
      <c r="O86" s="59">
        <v>0.46083403000000001</v>
      </c>
      <c r="P86" s="37"/>
      <c r="Q86" s="59">
        <v>0.93652252000000002</v>
      </c>
      <c r="R86" s="59">
        <v>13.669295999999999</v>
      </c>
      <c r="S86" s="59">
        <v>2.6862007999999999</v>
      </c>
      <c r="T86" s="59">
        <v>8.2936271999999995</v>
      </c>
      <c r="U86" s="59">
        <v>6.9395603000000001</v>
      </c>
      <c r="V86" s="59">
        <v>1.9435638</v>
      </c>
      <c r="W86" s="37"/>
      <c r="X86" s="39">
        <v>763.39300000000003</v>
      </c>
      <c r="Y86" s="89">
        <v>773.302978515625</v>
      </c>
      <c r="Z86" s="89">
        <v>777.8590087890625</v>
      </c>
      <c r="AA86" s="39"/>
      <c r="AB86" s="67">
        <v>30.718501652996476</v>
      </c>
      <c r="AC86" s="39">
        <f t="shared" si="2"/>
        <v>238.94663247285018</v>
      </c>
      <c r="AD86" s="39"/>
      <c r="AE86" s="34">
        <v>10</v>
      </c>
      <c r="AF86" s="37"/>
      <c r="AG86" s="39"/>
      <c r="AH86" s="34"/>
      <c r="AJ86" s="34"/>
      <c r="AK86" s="34"/>
      <c r="AL86" s="34"/>
      <c r="AM86" s="34"/>
      <c r="AN86" s="34"/>
      <c r="AO86" s="34"/>
    </row>
    <row r="87" spans="1:41" s="40" customFormat="1" x14ac:dyDescent="0.2">
      <c r="A87" s="32">
        <v>328</v>
      </c>
      <c r="B87" s="32" t="s">
        <v>97</v>
      </c>
      <c r="C87" s="34" t="s">
        <v>98</v>
      </c>
      <c r="D87" s="34" t="s">
        <v>42</v>
      </c>
      <c r="E87" s="34" t="s">
        <v>41</v>
      </c>
      <c r="F87" s="34" t="s">
        <v>99</v>
      </c>
      <c r="G87" s="41" t="s">
        <v>102</v>
      </c>
      <c r="H87" s="91">
        <v>1.4073709957301617E-2</v>
      </c>
      <c r="I87" s="66">
        <v>0.11285336350986173</v>
      </c>
      <c r="J87" s="58"/>
      <c r="K87" s="59">
        <v>23.069285000000001</v>
      </c>
      <c r="L87" s="59">
        <v>2.8727586999999999</v>
      </c>
      <c r="M87" s="37"/>
      <c r="N87" s="59">
        <v>6.0507675000000001</v>
      </c>
      <c r="O87" s="59">
        <v>7.4007018999999996</v>
      </c>
      <c r="P87" s="37"/>
      <c r="Q87" s="59">
        <v>44.779876999999999</v>
      </c>
      <c r="R87" s="59">
        <v>37.789634</v>
      </c>
      <c r="S87" s="59">
        <v>41.604114000000003</v>
      </c>
      <c r="T87" s="59">
        <v>69.130540999999994</v>
      </c>
      <c r="U87" s="59">
        <v>47.769576999999998</v>
      </c>
      <c r="V87" s="59">
        <v>35.458505000000002</v>
      </c>
      <c r="W87" s="37"/>
      <c r="X87" s="39">
        <v>763.39300000000003</v>
      </c>
      <c r="Y87" s="89">
        <v>773.302978515625</v>
      </c>
      <c r="Z87" s="89">
        <v>777.8590087890625</v>
      </c>
      <c r="AA87" s="39"/>
      <c r="AB87" s="67">
        <v>8.1328427381275432</v>
      </c>
      <c r="AC87" s="39">
        <f t="shared" si="2"/>
        <v>63.262049909172163</v>
      </c>
      <c r="AD87" s="39"/>
      <c r="AE87" s="34">
        <v>10</v>
      </c>
      <c r="AF87" s="37"/>
      <c r="AG87" s="39"/>
      <c r="AH87" s="34"/>
      <c r="AJ87" s="34"/>
      <c r="AK87" s="34"/>
      <c r="AL87" s="34"/>
      <c r="AM87" s="34"/>
      <c r="AN87" s="34"/>
      <c r="AO87" s="34"/>
    </row>
    <row r="88" spans="1:41" s="40" customFormat="1" x14ac:dyDescent="0.2">
      <c r="A88" s="32">
        <v>328</v>
      </c>
      <c r="B88" s="32" t="s">
        <v>97</v>
      </c>
      <c r="C88" s="34" t="s">
        <v>98</v>
      </c>
      <c r="D88" s="34" t="s">
        <v>42</v>
      </c>
      <c r="E88" s="34" t="s">
        <v>41</v>
      </c>
      <c r="F88" s="34" t="s">
        <v>99</v>
      </c>
      <c r="G88" s="41" t="s">
        <v>103</v>
      </c>
      <c r="H88" s="91">
        <v>1.4073709957301617E-2</v>
      </c>
      <c r="I88" s="66">
        <v>9.1253001856361881E-3</v>
      </c>
      <c r="J88" s="58"/>
      <c r="K88" s="59">
        <v>8.4253482999999996</v>
      </c>
      <c r="L88" s="59">
        <v>2.7334551999999999</v>
      </c>
      <c r="M88" s="37"/>
      <c r="N88" s="59">
        <v>1.8613915000000001</v>
      </c>
      <c r="O88" s="59">
        <v>2.6212390999999999</v>
      </c>
      <c r="P88" s="37"/>
      <c r="Q88" s="59">
        <v>2.9709338000000001</v>
      </c>
      <c r="R88" s="59">
        <v>13.332402</v>
      </c>
      <c r="S88" s="59">
        <v>3.9863100999999999</v>
      </c>
      <c r="T88" s="59">
        <v>16.075085000000001</v>
      </c>
      <c r="U88" s="59">
        <v>8.4431218999999995</v>
      </c>
      <c r="V88" s="59">
        <v>3.5503404000000001</v>
      </c>
      <c r="W88" s="37"/>
      <c r="X88" s="39">
        <v>763.39300000000003</v>
      </c>
      <c r="Y88" s="89">
        <v>773.302978515625</v>
      </c>
      <c r="Z88" s="89">
        <v>777.8590087890625</v>
      </c>
      <c r="AA88" s="39"/>
      <c r="AB88" s="67">
        <v>17.234961563713743</v>
      </c>
      <c r="AC88" s="39">
        <f t="shared" si="2"/>
        <v>134.06370118467964</v>
      </c>
      <c r="AD88" s="39"/>
      <c r="AE88" s="34">
        <v>10</v>
      </c>
      <c r="AF88" s="37"/>
      <c r="AG88" s="39"/>
      <c r="AH88" s="34"/>
      <c r="AJ88" s="34"/>
      <c r="AK88" s="34"/>
      <c r="AL88" s="34"/>
      <c r="AM88" s="34"/>
      <c r="AN88" s="34"/>
      <c r="AO88" s="34"/>
    </row>
    <row r="89" spans="1:41" s="40" customFormat="1" x14ac:dyDescent="0.2">
      <c r="A89" s="32">
        <v>328</v>
      </c>
      <c r="B89" s="32" t="s">
        <v>97</v>
      </c>
      <c r="C89" s="34" t="s">
        <v>98</v>
      </c>
      <c r="D89" s="34" t="s">
        <v>42</v>
      </c>
      <c r="E89" s="34" t="s">
        <v>41</v>
      </c>
      <c r="F89" s="34" t="s">
        <v>99</v>
      </c>
      <c r="G89" s="41" t="s">
        <v>104</v>
      </c>
      <c r="H89" s="91">
        <v>1.4073709957301617E-2</v>
      </c>
      <c r="I89" s="62">
        <v>0</v>
      </c>
      <c r="J89" s="58"/>
      <c r="K89" s="59">
        <v>3.5253263000000001</v>
      </c>
      <c r="L89" s="59">
        <v>0</v>
      </c>
      <c r="M89" s="37"/>
      <c r="N89" s="59">
        <v>0</v>
      </c>
      <c r="O89" s="59">
        <v>0</v>
      </c>
      <c r="P89" s="37"/>
      <c r="Q89" s="59">
        <v>0</v>
      </c>
      <c r="R89" s="59">
        <v>9.0047759000000003</v>
      </c>
      <c r="S89" s="59">
        <v>4.3709144000000002</v>
      </c>
      <c r="T89" s="59">
        <v>14.880815</v>
      </c>
      <c r="U89" s="59">
        <v>8.5433866999999992</v>
      </c>
      <c r="V89" s="59">
        <v>2.8999507000000002</v>
      </c>
      <c r="W89" s="37"/>
      <c r="X89" s="39">
        <v>763.39300000000003</v>
      </c>
      <c r="Y89" s="89">
        <v>773.302978515625</v>
      </c>
      <c r="Z89" s="89">
        <v>777.8590087890625</v>
      </c>
      <c r="AA89" s="39"/>
      <c r="AB89" s="67">
        <v>0.41032675440632022</v>
      </c>
      <c r="AC89" s="39">
        <f t="shared" si="2"/>
        <v>3.1917636246213332</v>
      </c>
      <c r="AD89" s="39"/>
      <c r="AE89" s="34">
        <v>10</v>
      </c>
      <c r="AF89" s="37"/>
      <c r="AG89" s="39"/>
      <c r="AH89" s="34"/>
      <c r="AJ89" s="34"/>
      <c r="AK89" s="34"/>
      <c r="AL89" s="34"/>
      <c r="AM89" s="34"/>
      <c r="AN89" s="34"/>
      <c r="AO89" s="34"/>
    </row>
    <row r="90" spans="1:41" s="40" customFormat="1" x14ac:dyDescent="0.2">
      <c r="A90" s="32">
        <v>398</v>
      </c>
      <c r="B90" s="32" t="s">
        <v>105</v>
      </c>
      <c r="C90" s="33" t="s">
        <v>106</v>
      </c>
      <c r="D90" s="33" t="s">
        <v>107</v>
      </c>
      <c r="E90" s="33" t="s">
        <v>41</v>
      </c>
      <c r="F90" s="33" t="s">
        <v>108</v>
      </c>
      <c r="G90" s="41" t="s">
        <v>109</v>
      </c>
      <c r="H90" s="91">
        <v>1.6108643030747771E-3</v>
      </c>
      <c r="I90" s="66">
        <v>2.0900236150565772E-3</v>
      </c>
      <c r="J90" s="62">
        <v>2.0900236150565698E-3</v>
      </c>
      <c r="K90" s="102">
        <v>5.4209110000000003</v>
      </c>
      <c r="L90" s="102">
        <v>6.7914490000000001</v>
      </c>
      <c r="M90" s="37"/>
      <c r="N90" s="102">
        <v>0.16916021000000001</v>
      </c>
      <c r="O90" s="102">
        <v>0.21641104</v>
      </c>
      <c r="P90" s="37"/>
      <c r="Q90" s="102">
        <v>2.1573888999999999</v>
      </c>
      <c r="R90" s="102">
        <v>2.5754161999999998</v>
      </c>
      <c r="S90" s="102">
        <v>4.6878340999999999</v>
      </c>
      <c r="T90" s="102">
        <v>9.6545499999999996E-3</v>
      </c>
      <c r="U90" s="102">
        <v>9.8733319999999996</v>
      </c>
      <c r="V90" s="102">
        <v>9.7789200000000007E-2</v>
      </c>
      <c r="W90" s="37"/>
      <c r="X90" s="89">
        <v>17749.6484375</v>
      </c>
      <c r="Y90" s="89">
        <v>17987.736328125</v>
      </c>
      <c r="Z90" s="89">
        <v>18204.498046875</v>
      </c>
      <c r="AA90" s="39"/>
      <c r="AB90" s="63">
        <v>62.179611102063703</v>
      </c>
      <c r="AC90" s="39">
        <f t="shared" si="2"/>
        <v>11319.486088629657</v>
      </c>
      <c r="AD90" s="39"/>
      <c r="AE90" s="34">
        <v>10</v>
      </c>
      <c r="AF90" s="37"/>
      <c r="AG90" s="39"/>
      <c r="AH90" s="34"/>
      <c r="AJ90" s="34"/>
      <c r="AK90" s="34"/>
      <c r="AL90" s="34"/>
      <c r="AM90" s="34"/>
      <c r="AN90" s="34"/>
      <c r="AO90" s="34"/>
    </row>
    <row r="91" spans="1:41" s="40" customFormat="1" x14ac:dyDescent="0.2">
      <c r="A91" s="32">
        <v>398</v>
      </c>
      <c r="B91" s="32" t="s">
        <v>105</v>
      </c>
      <c r="C91" s="33" t="s">
        <v>106</v>
      </c>
      <c r="D91" s="33" t="s">
        <v>107</v>
      </c>
      <c r="E91" s="33" t="s">
        <v>41</v>
      </c>
      <c r="F91" s="33" t="s">
        <v>108</v>
      </c>
      <c r="G91" s="41" t="s">
        <v>110</v>
      </c>
      <c r="H91" s="91">
        <v>1.6108643030747771E-3</v>
      </c>
      <c r="I91" s="66">
        <v>1.0840655156704702E-4</v>
      </c>
      <c r="J91" s="62">
        <v>1.0840655156704725E-4</v>
      </c>
      <c r="K91" s="102">
        <v>1.7227698</v>
      </c>
      <c r="L91" s="102">
        <v>2.7608093</v>
      </c>
      <c r="M91" s="37"/>
      <c r="N91" s="102">
        <v>0.64148313000000001</v>
      </c>
      <c r="O91" s="102">
        <v>0.24245906</v>
      </c>
      <c r="P91" s="37"/>
      <c r="Q91" s="102">
        <v>0.24925179</v>
      </c>
      <c r="R91" s="102">
        <v>1.2707311999999999</v>
      </c>
      <c r="S91" s="102">
        <v>3.5201763000000001</v>
      </c>
      <c r="T91" s="102">
        <v>4.9606079999999997E-2</v>
      </c>
      <c r="U91" s="102">
        <v>6.5628551999999996</v>
      </c>
      <c r="V91" s="102">
        <v>0.22772413999999999</v>
      </c>
      <c r="W91" s="37"/>
      <c r="X91" s="29">
        <v>17749.648000000001</v>
      </c>
      <c r="Y91" s="89">
        <v>17987.736328125</v>
      </c>
      <c r="Z91" s="89">
        <v>18204.498046875</v>
      </c>
      <c r="AA91" s="39"/>
      <c r="AB91" s="63">
        <v>21.053054663430988</v>
      </c>
      <c r="AC91" s="39">
        <f t="shared" si="2"/>
        <v>3832.6029250118199</v>
      </c>
      <c r="AD91" s="39"/>
      <c r="AE91" s="34">
        <v>10</v>
      </c>
      <c r="AF91" s="37"/>
      <c r="AG91" s="39"/>
      <c r="AH91" s="34"/>
      <c r="AJ91" s="34"/>
      <c r="AK91" s="34"/>
      <c r="AL91" s="34"/>
      <c r="AM91" s="34"/>
      <c r="AN91" s="34"/>
      <c r="AO91" s="34"/>
    </row>
    <row r="92" spans="1:41" s="40" customFormat="1" x14ac:dyDescent="0.2">
      <c r="A92" s="32">
        <v>398</v>
      </c>
      <c r="B92" s="32" t="s">
        <v>105</v>
      </c>
      <c r="C92" s="33" t="s">
        <v>106</v>
      </c>
      <c r="D92" s="33" t="s">
        <v>107</v>
      </c>
      <c r="E92" s="33" t="s">
        <v>41</v>
      </c>
      <c r="F92" s="33" t="s">
        <v>108</v>
      </c>
      <c r="G92" s="41" t="s">
        <v>111</v>
      </c>
      <c r="H92" s="91">
        <v>1.6108643030747771E-3</v>
      </c>
      <c r="I92" s="66">
        <v>1.7207048087385212E-3</v>
      </c>
      <c r="J92" s="62">
        <v>1.720704808738503E-3</v>
      </c>
      <c r="K92" s="102">
        <v>7.0406427999999996</v>
      </c>
      <c r="L92" s="102">
        <v>8.6653030999999991</v>
      </c>
      <c r="M92" s="37"/>
      <c r="N92" s="102">
        <v>0.38346158000000002</v>
      </c>
      <c r="O92" s="102">
        <v>0.42954706999999998</v>
      </c>
      <c r="P92" s="37"/>
      <c r="Q92" s="102">
        <v>0.55297070999999998</v>
      </c>
      <c r="R92" s="102">
        <v>1.197926</v>
      </c>
      <c r="S92" s="102">
        <v>2.7073722999999998</v>
      </c>
      <c r="T92" s="102">
        <v>1.097589E-2</v>
      </c>
      <c r="U92" s="102">
        <v>7.9729874000000001</v>
      </c>
      <c r="V92" s="102">
        <v>0.14726977999999999</v>
      </c>
      <c r="W92" s="37"/>
      <c r="X92" s="29">
        <v>17749.648000000001</v>
      </c>
      <c r="Y92" s="89">
        <v>17987.736328125</v>
      </c>
      <c r="Z92" s="89">
        <v>18204.498046875</v>
      </c>
      <c r="AA92" s="39"/>
      <c r="AB92" s="63">
        <v>16.764807963377965</v>
      </c>
      <c r="AC92" s="39">
        <f t="shared" si="2"/>
        <v>3051.9491382554861</v>
      </c>
      <c r="AD92" s="39"/>
      <c r="AE92" s="34">
        <v>10</v>
      </c>
      <c r="AF92" s="37"/>
      <c r="AG92" s="39"/>
      <c r="AH92" s="34"/>
      <c r="AJ92" s="34"/>
      <c r="AK92" s="34"/>
      <c r="AL92" s="34"/>
      <c r="AM92" s="34"/>
      <c r="AN92" s="34"/>
      <c r="AO92" s="34"/>
    </row>
    <row r="93" spans="1:41" s="40" customFormat="1" x14ac:dyDescent="0.2">
      <c r="A93" s="92">
        <v>404</v>
      </c>
      <c r="B93" s="92" t="s">
        <v>282</v>
      </c>
      <c r="C93" s="90" t="s">
        <v>283</v>
      </c>
      <c r="D93" s="90" t="s">
        <v>46</v>
      </c>
      <c r="E93" s="90" t="s">
        <v>162</v>
      </c>
      <c r="F93" s="90" t="s">
        <v>99</v>
      </c>
      <c r="G93" s="96" t="s">
        <v>285</v>
      </c>
      <c r="H93" s="91">
        <v>0.17788113653659821</v>
      </c>
      <c r="I93" s="97">
        <v>0.10025852983066615</v>
      </c>
      <c r="J93" s="97">
        <v>0.14396234772501273</v>
      </c>
      <c r="K93" s="102">
        <v>21.853894</v>
      </c>
      <c r="L93" s="102">
        <v>0.99998513</v>
      </c>
      <c r="M93" s="59"/>
      <c r="N93" s="102">
        <v>2.2931881000000001</v>
      </c>
      <c r="O93" s="102">
        <v>0</v>
      </c>
      <c r="P93" s="59"/>
      <c r="Q93" s="102">
        <v>71.793632000000002</v>
      </c>
      <c r="R93" s="102">
        <v>73.001941000000002</v>
      </c>
      <c r="S93" s="102">
        <v>29.421406000000001</v>
      </c>
      <c r="T93" s="102">
        <v>55.704036000000002</v>
      </c>
      <c r="U93" s="102">
        <v>99.255399999999995</v>
      </c>
      <c r="V93" s="102">
        <v>16.845652000000001</v>
      </c>
      <c r="W93" s="1"/>
      <c r="X93" s="89">
        <v>46024.25</v>
      </c>
      <c r="Y93" s="89">
        <v>48461.56640625</v>
      </c>
      <c r="Z93" s="89">
        <v>49699.86328125</v>
      </c>
      <c r="AA93" s="1"/>
      <c r="AB93" s="70">
        <v>0.87240382874592348</v>
      </c>
      <c r="AC93" s="39">
        <f t="shared" si="2"/>
        <v>433.5835101471144</v>
      </c>
      <c r="AD93" s="1"/>
      <c r="AE93" s="34">
        <v>10</v>
      </c>
      <c r="AF93" s="1"/>
      <c r="AG93" s="39"/>
      <c r="AH93" s="34"/>
      <c r="AJ93" s="34"/>
      <c r="AK93" s="34"/>
      <c r="AL93" s="34"/>
      <c r="AM93" s="34"/>
      <c r="AN93" s="34"/>
      <c r="AO93" s="34"/>
    </row>
    <row r="94" spans="1:41" s="40" customFormat="1" x14ac:dyDescent="0.2">
      <c r="A94" s="92">
        <v>404</v>
      </c>
      <c r="B94" s="92" t="s">
        <v>282</v>
      </c>
      <c r="C94" s="90" t="s">
        <v>283</v>
      </c>
      <c r="D94" s="90" t="s">
        <v>46</v>
      </c>
      <c r="E94" s="90" t="s">
        <v>162</v>
      </c>
      <c r="F94" s="90" t="s">
        <v>99</v>
      </c>
      <c r="G94" s="96" t="s">
        <v>286</v>
      </c>
      <c r="H94" s="91">
        <v>0.17788113653659821</v>
      </c>
      <c r="I94" s="97">
        <v>0.21248942503981519</v>
      </c>
      <c r="J94" s="97">
        <v>0.26674099036959209</v>
      </c>
      <c r="K94" s="102">
        <v>35.682758999999997</v>
      </c>
      <c r="L94" s="102">
        <v>2.9969017</v>
      </c>
      <c r="M94" s="59"/>
      <c r="N94" s="102">
        <v>5.7408991</v>
      </c>
      <c r="O94" s="102">
        <v>3.7157616999999998</v>
      </c>
      <c r="P94" s="59"/>
      <c r="Q94" s="102">
        <v>95.003048000000007</v>
      </c>
      <c r="R94" s="102">
        <v>70.053939999999997</v>
      </c>
      <c r="S94" s="102">
        <v>60.945836</v>
      </c>
      <c r="T94" s="102">
        <v>85.841757000000001</v>
      </c>
      <c r="U94" s="102">
        <v>98.257694999999998</v>
      </c>
      <c r="V94" s="102">
        <v>31.546721000000002</v>
      </c>
      <c r="W94" s="1"/>
      <c r="X94" s="89">
        <v>46024.25</v>
      </c>
      <c r="Y94" s="89">
        <v>48461.56640625</v>
      </c>
      <c r="Z94" s="89">
        <v>49699.86328125</v>
      </c>
      <c r="AA94" s="1"/>
      <c r="AB94" s="70">
        <v>13.241020190184742</v>
      </c>
      <c r="AC94" s="39">
        <f t="shared" si="2"/>
        <v>6580.7689315645248</v>
      </c>
      <c r="AD94" s="1"/>
      <c r="AE94" s="34">
        <v>10</v>
      </c>
      <c r="AF94" s="1"/>
      <c r="AG94" s="39"/>
      <c r="AH94" s="34"/>
      <c r="AJ94" s="34"/>
      <c r="AK94" s="34"/>
      <c r="AL94" s="34"/>
      <c r="AM94" s="34"/>
      <c r="AN94" s="34"/>
      <c r="AO94" s="34"/>
    </row>
    <row r="95" spans="1:41" s="40" customFormat="1" x14ac:dyDescent="0.2">
      <c r="A95" s="92">
        <v>404</v>
      </c>
      <c r="B95" s="92" t="s">
        <v>282</v>
      </c>
      <c r="C95" s="90" t="s">
        <v>283</v>
      </c>
      <c r="D95" s="90" t="s">
        <v>46</v>
      </c>
      <c r="E95" s="90" t="s">
        <v>162</v>
      </c>
      <c r="F95" s="90" t="s">
        <v>99</v>
      </c>
      <c r="G95" s="96" t="s">
        <v>287</v>
      </c>
      <c r="H95" s="91">
        <v>0.17788113653659821</v>
      </c>
      <c r="I95" s="97">
        <v>0.14630260486997651</v>
      </c>
      <c r="J95" s="97">
        <v>0.18501148261203537</v>
      </c>
      <c r="K95" s="102">
        <v>24.557897000000001</v>
      </c>
      <c r="L95" s="102">
        <v>2.3505663999999999</v>
      </c>
      <c r="M95" s="59"/>
      <c r="N95" s="102">
        <v>3.6628612</v>
      </c>
      <c r="O95" s="102">
        <v>2.4478203999999999</v>
      </c>
      <c r="P95" s="59"/>
      <c r="Q95" s="102">
        <v>78.896080999999995</v>
      </c>
      <c r="R95" s="102">
        <v>69.753585000000001</v>
      </c>
      <c r="S95" s="102">
        <v>59.990613000000003</v>
      </c>
      <c r="T95" s="102">
        <v>73.201673999999997</v>
      </c>
      <c r="U95" s="102">
        <v>95.399474999999995</v>
      </c>
      <c r="V95" s="102">
        <v>22.105656</v>
      </c>
      <c r="W95" s="1"/>
      <c r="X95" s="89">
        <v>46024.25</v>
      </c>
      <c r="Y95" s="89">
        <v>48461.56640625</v>
      </c>
      <c r="Z95" s="89">
        <v>49699.86328125</v>
      </c>
      <c r="AA95" s="1"/>
      <c r="AB95" s="70">
        <v>11.05190948727048</v>
      </c>
      <c r="AC95" s="39">
        <f t="shared" si="2"/>
        <v>5492.7839051409264</v>
      </c>
      <c r="AD95" s="1"/>
      <c r="AE95" s="34">
        <v>10</v>
      </c>
      <c r="AF95" s="1"/>
      <c r="AG95" s="39"/>
      <c r="AH95" s="34"/>
      <c r="AJ95" s="34"/>
      <c r="AK95" s="34"/>
      <c r="AL95" s="34"/>
      <c r="AM95" s="34"/>
      <c r="AN95" s="34"/>
      <c r="AO95" s="34"/>
    </row>
    <row r="96" spans="1:41" s="40" customFormat="1" x14ac:dyDescent="0.2">
      <c r="A96" s="92">
        <v>404</v>
      </c>
      <c r="B96" s="92" t="s">
        <v>282</v>
      </c>
      <c r="C96" s="90" t="s">
        <v>283</v>
      </c>
      <c r="D96" s="90" t="s">
        <v>46</v>
      </c>
      <c r="E96" s="90" t="s">
        <v>162</v>
      </c>
      <c r="F96" s="90" t="s">
        <v>99</v>
      </c>
      <c r="G96" s="96" t="s">
        <v>288</v>
      </c>
      <c r="H96" s="91">
        <v>0.17788113653659821</v>
      </c>
      <c r="I96" s="97">
        <v>6.5911602166401448E-2</v>
      </c>
      <c r="J96" s="97">
        <v>8.8865449533366503E-2</v>
      </c>
      <c r="K96" s="102">
        <v>13.420931</v>
      </c>
      <c r="L96" s="102">
        <v>2.7427776000000001</v>
      </c>
      <c r="M96" s="59"/>
      <c r="N96" s="102">
        <v>1.8617737999999999</v>
      </c>
      <c r="O96" s="102">
        <v>0.75827929999999999</v>
      </c>
      <c r="P96" s="59"/>
      <c r="Q96" s="102">
        <v>70.015784999999994</v>
      </c>
      <c r="R96" s="102">
        <v>71.373886999999996</v>
      </c>
      <c r="S96" s="102">
        <v>26.766907</v>
      </c>
      <c r="T96" s="102">
        <v>47.646973000000003</v>
      </c>
      <c r="U96" s="102">
        <v>94.828103999999996</v>
      </c>
      <c r="V96" s="102">
        <v>11.889194</v>
      </c>
      <c r="W96" s="1"/>
      <c r="X96" s="89">
        <v>46024.25</v>
      </c>
      <c r="Y96" s="89">
        <v>48461.56640625</v>
      </c>
      <c r="Z96" s="89">
        <v>49699.86328125</v>
      </c>
      <c r="AA96" s="1"/>
      <c r="AB96" s="70">
        <v>18.226374472963368</v>
      </c>
      <c r="AC96" s="39">
        <f t="shared" si="2"/>
        <v>9058.4831941914454</v>
      </c>
      <c r="AD96" s="1"/>
      <c r="AE96" s="34">
        <v>10</v>
      </c>
      <c r="AF96" s="1"/>
      <c r="AG96" s="39"/>
      <c r="AH96" s="34"/>
      <c r="AJ96" s="34"/>
      <c r="AK96" s="34"/>
      <c r="AL96" s="34"/>
      <c r="AM96" s="34"/>
      <c r="AN96" s="34"/>
      <c r="AO96" s="34"/>
    </row>
    <row r="97" spans="1:41" s="40" customFormat="1" x14ac:dyDescent="0.2">
      <c r="A97" s="92">
        <v>404</v>
      </c>
      <c r="B97" s="92" t="s">
        <v>282</v>
      </c>
      <c r="C97" s="90" t="s">
        <v>283</v>
      </c>
      <c r="D97" s="90" t="s">
        <v>46</v>
      </c>
      <c r="E97" s="90" t="s">
        <v>162</v>
      </c>
      <c r="F97" s="90" t="s">
        <v>99</v>
      </c>
      <c r="G97" s="96" t="s">
        <v>289</v>
      </c>
      <c r="H97" s="91">
        <v>0.17788113653659821</v>
      </c>
      <c r="I97" s="97">
        <v>0.12628928604219786</v>
      </c>
      <c r="J97" s="97">
        <v>0.15611117876872754</v>
      </c>
      <c r="K97" s="102">
        <v>21.023979000000001</v>
      </c>
      <c r="L97" s="102">
        <v>4.3467238999999998</v>
      </c>
      <c r="M97" s="59"/>
      <c r="N97" s="102">
        <v>1.8692203999999999</v>
      </c>
      <c r="O97" s="102">
        <v>1.234804</v>
      </c>
      <c r="P97" s="59"/>
      <c r="Q97" s="102">
        <v>82.888180000000006</v>
      </c>
      <c r="R97" s="102">
        <v>79.299032999999994</v>
      </c>
      <c r="S97" s="102">
        <v>48.304993000000003</v>
      </c>
      <c r="T97" s="102">
        <v>61.945545000000003</v>
      </c>
      <c r="U97" s="102">
        <v>97.031233</v>
      </c>
      <c r="V97" s="102">
        <v>22.166499000000002</v>
      </c>
      <c r="W97" s="1"/>
      <c r="X97" s="89">
        <v>46024.25</v>
      </c>
      <c r="Y97" s="89">
        <v>48461.56640625</v>
      </c>
      <c r="Z97" s="89">
        <v>49699.86328125</v>
      </c>
      <c r="AA97" s="1"/>
      <c r="AB97" s="70">
        <v>5.5865377134009035</v>
      </c>
      <c r="AC97" s="39">
        <f t="shared" si="2"/>
        <v>2776.5016057157191</v>
      </c>
      <c r="AD97" s="1"/>
      <c r="AE97" s="34">
        <v>10</v>
      </c>
      <c r="AF97" s="1"/>
      <c r="AG97" s="39"/>
      <c r="AH97" s="34"/>
      <c r="AJ97" s="34"/>
      <c r="AK97" s="34"/>
      <c r="AL97" s="34"/>
      <c r="AM97" s="34"/>
      <c r="AN97" s="34"/>
      <c r="AO97" s="34"/>
    </row>
    <row r="98" spans="1:41" s="40" customFormat="1" x14ac:dyDescent="0.2">
      <c r="A98" s="92">
        <v>404</v>
      </c>
      <c r="B98" s="92" t="s">
        <v>282</v>
      </c>
      <c r="C98" s="90" t="s">
        <v>283</v>
      </c>
      <c r="D98" s="90" t="s">
        <v>46</v>
      </c>
      <c r="E98" s="90" t="s">
        <v>162</v>
      </c>
      <c r="F98" s="90" t="s">
        <v>99</v>
      </c>
      <c r="G98" s="96" t="s">
        <v>290</v>
      </c>
      <c r="H98" s="91">
        <v>0.17788113653659821</v>
      </c>
      <c r="I98" s="97">
        <v>0.15848966154070832</v>
      </c>
      <c r="J98" s="97">
        <v>0.18941123478587152</v>
      </c>
      <c r="K98" s="102">
        <v>25.593371000000001</v>
      </c>
      <c r="L98" s="102">
        <v>4.9501888999999997</v>
      </c>
      <c r="M98" s="59"/>
      <c r="N98" s="102">
        <v>4.4153088</v>
      </c>
      <c r="O98" s="102">
        <v>2.6886994999999998</v>
      </c>
      <c r="P98" s="59"/>
      <c r="Q98" s="102">
        <v>85.477710999999999</v>
      </c>
      <c r="R98" s="102">
        <v>84.977868000000001</v>
      </c>
      <c r="S98" s="102">
        <v>41.402687999999998</v>
      </c>
      <c r="T98" s="102">
        <v>78.750527000000005</v>
      </c>
      <c r="U98" s="102">
        <v>98.325890000000001</v>
      </c>
      <c r="V98" s="102">
        <v>20.856283999999999</v>
      </c>
      <c r="W98" s="1"/>
      <c r="X98" s="89">
        <v>46024.25</v>
      </c>
      <c r="Y98" s="89">
        <v>48461.56640625</v>
      </c>
      <c r="Z98" s="89">
        <v>49699.86328125</v>
      </c>
      <c r="AA98" s="1"/>
      <c r="AB98" s="70">
        <v>15.785921555038957</v>
      </c>
      <c r="AC98" s="39">
        <f t="shared" si="2"/>
        <v>7845.5814305397353</v>
      </c>
      <c r="AD98" s="1"/>
      <c r="AE98" s="34">
        <v>10</v>
      </c>
      <c r="AF98" s="1"/>
      <c r="AG98" s="39"/>
      <c r="AH98" s="34"/>
      <c r="AJ98" s="34"/>
      <c r="AK98" s="34"/>
      <c r="AL98" s="34"/>
      <c r="AM98" s="34"/>
      <c r="AN98" s="34"/>
      <c r="AO98" s="34"/>
    </row>
    <row r="99" spans="1:41" s="40" customFormat="1" x14ac:dyDescent="0.2">
      <c r="A99" s="92">
        <v>404</v>
      </c>
      <c r="B99" s="92" t="s">
        <v>282</v>
      </c>
      <c r="C99" s="90" t="s">
        <v>283</v>
      </c>
      <c r="D99" s="90" t="s">
        <v>46</v>
      </c>
      <c r="E99" s="90" t="s">
        <v>162</v>
      </c>
      <c r="F99" s="90" t="s">
        <v>99</v>
      </c>
      <c r="G99" s="96" t="s">
        <v>291</v>
      </c>
      <c r="H99" s="91">
        <v>0.17788113653659821</v>
      </c>
      <c r="I99" s="97">
        <v>0.14676679888647845</v>
      </c>
      <c r="J99" s="97">
        <v>0.16619423741249276</v>
      </c>
      <c r="K99" s="102">
        <v>22.534813</v>
      </c>
      <c r="L99" s="102">
        <v>8.1885952</v>
      </c>
      <c r="M99" s="59"/>
      <c r="N99" s="102">
        <v>2.8796979999999999</v>
      </c>
      <c r="O99" s="102">
        <v>1.0100070999999999</v>
      </c>
      <c r="P99" s="59"/>
      <c r="Q99" s="102">
        <v>85.552632000000003</v>
      </c>
      <c r="R99" s="102">
        <v>76.191817999999998</v>
      </c>
      <c r="S99" s="102">
        <v>51.529699000000001</v>
      </c>
      <c r="T99" s="102">
        <v>70.777191000000002</v>
      </c>
      <c r="U99" s="102">
        <v>97.332589999999996</v>
      </c>
      <c r="V99" s="102">
        <v>19.483853</v>
      </c>
      <c r="W99" s="1"/>
      <c r="X99" s="89">
        <v>46024.25</v>
      </c>
      <c r="Y99" s="89">
        <v>48461.56640625</v>
      </c>
      <c r="Z99" s="89">
        <v>49699.86328125</v>
      </c>
      <c r="AA99" s="1"/>
      <c r="AB99" s="70">
        <v>11.372317456505234</v>
      </c>
      <c r="AC99" s="39">
        <f t="shared" si="2"/>
        <v>5652.0262277928296</v>
      </c>
      <c r="AD99" s="1"/>
      <c r="AE99" s="34">
        <v>10</v>
      </c>
      <c r="AF99" s="1"/>
      <c r="AG99" s="39"/>
      <c r="AH99" s="34"/>
      <c r="AJ99" s="34"/>
      <c r="AK99" s="34"/>
      <c r="AL99" s="34"/>
      <c r="AM99" s="34"/>
      <c r="AN99" s="34"/>
      <c r="AO99" s="34"/>
    </row>
    <row r="100" spans="1:41" s="40" customFormat="1" x14ac:dyDescent="0.2">
      <c r="A100" s="92">
        <v>404</v>
      </c>
      <c r="B100" s="92" t="s">
        <v>282</v>
      </c>
      <c r="C100" s="90" t="s">
        <v>283</v>
      </c>
      <c r="D100" s="90" t="s">
        <v>46</v>
      </c>
      <c r="E100" s="90" t="s">
        <v>162</v>
      </c>
      <c r="F100" s="90" t="s">
        <v>99</v>
      </c>
      <c r="G100" s="96" t="s">
        <v>292</v>
      </c>
      <c r="H100" s="91">
        <v>0.17788113653659821</v>
      </c>
      <c r="I100" s="97">
        <v>0.30688724976764781</v>
      </c>
      <c r="J100" s="97">
        <v>0.36397241250565487</v>
      </c>
      <c r="K100" s="102">
        <v>37.363779999999998</v>
      </c>
      <c r="L100" s="102">
        <v>1.9387045999999999</v>
      </c>
      <c r="M100" s="59"/>
      <c r="N100" s="102">
        <v>31.015172</v>
      </c>
      <c r="O100" s="102">
        <v>10.700982</v>
      </c>
      <c r="P100" s="59"/>
      <c r="Q100" s="102">
        <v>92.477287000000004</v>
      </c>
      <c r="R100" s="102">
        <v>76.620560999999995</v>
      </c>
      <c r="S100" s="102">
        <v>68.732006999999996</v>
      </c>
      <c r="T100" s="102">
        <v>86.954386</v>
      </c>
      <c r="U100" s="102">
        <v>98.268992999999995</v>
      </c>
      <c r="V100" s="102">
        <v>29.774298999999999</v>
      </c>
      <c r="W100" s="1"/>
      <c r="X100" s="89">
        <v>46024.25</v>
      </c>
      <c r="Y100" s="89">
        <v>48461.56640625</v>
      </c>
      <c r="Z100" s="89">
        <v>49699.86328125</v>
      </c>
      <c r="AA100" s="1"/>
      <c r="AB100" s="70">
        <v>2.3899431290535853</v>
      </c>
      <c r="AC100" s="39">
        <f t="shared" si="2"/>
        <v>1187.7984676392603</v>
      </c>
      <c r="AD100" s="1"/>
      <c r="AE100" s="34">
        <v>10</v>
      </c>
      <c r="AF100" s="1"/>
      <c r="AG100" s="39"/>
      <c r="AH100" s="34"/>
      <c r="AJ100" s="34"/>
      <c r="AK100" s="34"/>
      <c r="AL100" s="34"/>
      <c r="AM100" s="34"/>
      <c r="AN100" s="34"/>
      <c r="AO100" s="34"/>
    </row>
    <row r="101" spans="1:41" s="40" customFormat="1" x14ac:dyDescent="0.2">
      <c r="A101" s="92">
        <v>404</v>
      </c>
      <c r="B101" s="92" t="s">
        <v>282</v>
      </c>
      <c r="C101" s="90" t="s">
        <v>283</v>
      </c>
      <c r="D101" s="90" t="s">
        <v>46</v>
      </c>
      <c r="E101" s="90" t="s">
        <v>162</v>
      </c>
      <c r="F101" s="90" t="s">
        <v>99</v>
      </c>
      <c r="G101" s="103" t="s">
        <v>297</v>
      </c>
      <c r="H101" s="91">
        <v>0.17788113653659821</v>
      </c>
      <c r="I101" s="104">
        <v>0.17799045829022578</v>
      </c>
      <c r="J101" s="104">
        <v>0.20972158225607296</v>
      </c>
      <c r="K101" s="102">
        <v>21.145676000000002</v>
      </c>
      <c r="L101" s="102">
        <v>2.739751</v>
      </c>
      <c r="M101" s="59"/>
      <c r="N101" s="102">
        <v>11.121586000000001</v>
      </c>
      <c r="O101" s="102">
        <v>3.1967137000000001</v>
      </c>
      <c r="P101" s="59"/>
      <c r="Q101" s="102">
        <v>89.572667999999993</v>
      </c>
      <c r="R101" s="102">
        <v>76.001001000000002</v>
      </c>
      <c r="S101" s="102">
        <v>49.611122000000002</v>
      </c>
      <c r="T101" s="102">
        <v>74.990699000000006</v>
      </c>
      <c r="U101" s="102">
        <v>98.023162999999997</v>
      </c>
      <c r="V101" s="102">
        <v>32.672932000000003</v>
      </c>
      <c r="W101" s="1"/>
      <c r="X101" s="89">
        <v>46024.25</v>
      </c>
      <c r="Y101" s="89">
        <v>48461.56640625</v>
      </c>
      <c r="Z101" s="89">
        <v>49699.86328125</v>
      </c>
      <c r="AA101" s="1"/>
      <c r="AB101" s="70">
        <v>5.5060480463329853</v>
      </c>
      <c r="AC101" s="39">
        <f t="shared" si="2"/>
        <v>2736.4983512274307</v>
      </c>
      <c r="AD101" s="1"/>
      <c r="AE101" s="34">
        <v>10</v>
      </c>
      <c r="AF101" s="1"/>
      <c r="AG101" s="39"/>
      <c r="AH101" s="34"/>
      <c r="AJ101" s="34"/>
      <c r="AK101" s="34"/>
      <c r="AL101" s="34"/>
      <c r="AM101" s="34"/>
      <c r="AN101" s="34"/>
      <c r="AO101" s="34"/>
    </row>
    <row r="102" spans="1:41" s="40" customFormat="1" x14ac:dyDescent="0.2">
      <c r="A102" s="92">
        <v>404</v>
      </c>
      <c r="B102" s="92" t="s">
        <v>282</v>
      </c>
      <c r="C102" s="90" t="s">
        <v>283</v>
      </c>
      <c r="D102" s="90" t="s">
        <v>46</v>
      </c>
      <c r="E102" s="90" t="s">
        <v>162</v>
      </c>
      <c r="F102" s="90" t="s">
        <v>99</v>
      </c>
      <c r="G102" s="103" t="s">
        <v>293</v>
      </c>
      <c r="H102" s="91">
        <v>0.17788113653659821</v>
      </c>
      <c r="I102" s="104">
        <v>0.27537796652058139</v>
      </c>
      <c r="J102" s="104">
        <v>0.33031427308465816</v>
      </c>
      <c r="K102" s="102">
        <v>40.111229999999999</v>
      </c>
      <c r="L102" s="102">
        <v>7.8789777000000001</v>
      </c>
      <c r="M102" s="59"/>
      <c r="N102" s="102">
        <v>15.418396</v>
      </c>
      <c r="O102" s="102">
        <v>10.158327</v>
      </c>
      <c r="P102" s="59"/>
      <c r="Q102" s="102">
        <v>94.165368000000001</v>
      </c>
      <c r="R102" s="102">
        <v>76.802980000000005</v>
      </c>
      <c r="S102" s="102">
        <v>45.729270999999997</v>
      </c>
      <c r="T102" s="102">
        <v>75.816332000000003</v>
      </c>
      <c r="U102" s="102">
        <v>98.053860999999998</v>
      </c>
      <c r="V102" s="102">
        <v>40.075996000000004</v>
      </c>
      <c r="W102" s="1"/>
      <c r="X102" s="89">
        <v>46024.25</v>
      </c>
      <c r="Y102" s="89">
        <v>48461.56640625</v>
      </c>
      <c r="Z102" s="89">
        <v>49699.86328125</v>
      </c>
      <c r="AA102" s="1"/>
      <c r="AB102" s="70">
        <v>5.8256323704748567</v>
      </c>
      <c r="AC102" s="39">
        <f t="shared" si="2"/>
        <v>2895.3313233942472</v>
      </c>
      <c r="AD102" s="1"/>
      <c r="AE102" s="34">
        <v>10</v>
      </c>
      <c r="AF102" s="1"/>
      <c r="AG102" s="39"/>
      <c r="AH102" s="34"/>
      <c r="AJ102" s="34"/>
      <c r="AK102" s="34"/>
      <c r="AL102" s="34"/>
      <c r="AM102" s="34"/>
      <c r="AN102" s="34"/>
      <c r="AO102" s="34"/>
    </row>
    <row r="103" spans="1:41" s="40" customFormat="1" x14ac:dyDescent="0.2">
      <c r="A103" s="92">
        <v>404</v>
      </c>
      <c r="B103" s="92" t="s">
        <v>282</v>
      </c>
      <c r="C103" s="90" t="s">
        <v>283</v>
      </c>
      <c r="D103" s="90" t="s">
        <v>46</v>
      </c>
      <c r="E103" s="90" t="s">
        <v>162</v>
      </c>
      <c r="F103" s="90" t="s">
        <v>99</v>
      </c>
      <c r="G103" s="103" t="s">
        <v>159</v>
      </c>
      <c r="H103" s="91">
        <v>0.17788113653659821</v>
      </c>
      <c r="I103" s="104">
        <v>0.45799100743179533</v>
      </c>
      <c r="J103" s="104">
        <v>0.51868290889705115</v>
      </c>
      <c r="K103" s="102">
        <v>40.273296999999999</v>
      </c>
      <c r="L103" s="102">
        <v>5.2865598</v>
      </c>
      <c r="M103" s="59"/>
      <c r="N103" s="102">
        <v>44.581493000000002</v>
      </c>
      <c r="O103" s="102">
        <v>55.130274999999997</v>
      </c>
      <c r="P103" s="59"/>
      <c r="Q103" s="102">
        <v>96.835890000000006</v>
      </c>
      <c r="R103" s="102">
        <v>72.710901000000007</v>
      </c>
      <c r="S103" s="102">
        <v>57.587752999999999</v>
      </c>
      <c r="T103" s="102">
        <v>76.392589999999998</v>
      </c>
      <c r="U103" s="102">
        <v>94.369438000000002</v>
      </c>
      <c r="V103" s="102">
        <v>54.257297000000001</v>
      </c>
      <c r="W103" s="1"/>
      <c r="X103" s="89">
        <v>46024.25</v>
      </c>
      <c r="Y103" s="89">
        <v>48461.56640625</v>
      </c>
      <c r="Z103" s="89">
        <v>49699.86328125</v>
      </c>
      <c r="AA103" s="1"/>
      <c r="AB103" s="70">
        <v>3.1433642701299891</v>
      </c>
      <c r="AC103" s="39">
        <f t="shared" si="2"/>
        <v>1562.2477446862665</v>
      </c>
      <c r="AD103" s="1"/>
      <c r="AE103" s="34">
        <v>10</v>
      </c>
      <c r="AF103" s="1"/>
      <c r="AG103" s="39"/>
      <c r="AH103" s="34"/>
      <c r="AJ103" s="34"/>
      <c r="AK103" s="34"/>
      <c r="AL103" s="34"/>
      <c r="AM103" s="34"/>
      <c r="AN103" s="34"/>
      <c r="AO103" s="34"/>
    </row>
    <row r="104" spans="1:41" s="40" customFormat="1" x14ac:dyDescent="0.2">
      <c r="A104" s="92">
        <v>404</v>
      </c>
      <c r="B104" s="92" t="s">
        <v>282</v>
      </c>
      <c r="C104" s="90" t="s">
        <v>283</v>
      </c>
      <c r="D104" s="90" t="s">
        <v>46</v>
      </c>
      <c r="E104" s="90" t="s">
        <v>162</v>
      </c>
      <c r="F104" s="90" t="s">
        <v>99</v>
      </c>
      <c r="G104" s="103" t="s">
        <v>294</v>
      </c>
      <c r="H104" s="91">
        <v>0.17788113653659821</v>
      </c>
      <c r="I104" s="104">
        <v>7.2541865470372946E-2</v>
      </c>
      <c r="J104" s="104">
        <v>9.5916202030134581E-2</v>
      </c>
      <c r="K104" s="102">
        <v>14.130883000000001</v>
      </c>
      <c r="L104" s="102">
        <v>0.94011307</v>
      </c>
      <c r="M104" s="59"/>
      <c r="N104" s="102">
        <v>1.2820362000000001</v>
      </c>
      <c r="O104" s="102">
        <v>1.1777891</v>
      </c>
      <c r="P104" s="59"/>
      <c r="Q104" s="102">
        <v>79.927732000000006</v>
      </c>
      <c r="R104" s="102">
        <v>59.874791999999999</v>
      </c>
      <c r="S104" s="102">
        <v>38.985847</v>
      </c>
      <c r="T104" s="102">
        <v>43.506670999999997</v>
      </c>
      <c r="U104" s="102">
        <v>96.705198999999993</v>
      </c>
      <c r="V104" s="102">
        <v>19.654999</v>
      </c>
      <c r="W104" s="1"/>
      <c r="X104" s="89">
        <v>46024.25</v>
      </c>
      <c r="Y104" s="89">
        <v>48461.56640625</v>
      </c>
      <c r="Z104" s="89">
        <v>49699.86328125</v>
      </c>
      <c r="AA104" s="1"/>
      <c r="AB104" s="70">
        <v>0.92252127025706909</v>
      </c>
      <c r="AC104" s="39">
        <f t="shared" si="2"/>
        <v>458.49181005821413</v>
      </c>
      <c r="AD104" s="1"/>
      <c r="AE104" s="34">
        <v>10</v>
      </c>
      <c r="AF104" s="1"/>
      <c r="AG104" s="39"/>
      <c r="AH104" s="34"/>
      <c r="AJ104" s="34"/>
      <c r="AK104" s="34"/>
      <c r="AL104" s="34"/>
      <c r="AM104" s="34"/>
      <c r="AN104" s="34"/>
      <c r="AO104" s="34"/>
    </row>
    <row r="105" spans="1:41" s="40" customFormat="1" x14ac:dyDescent="0.2">
      <c r="A105" s="92">
        <v>404</v>
      </c>
      <c r="B105" s="92" t="s">
        <v>282</v>
      </c>
      <c r="C105" s="90" t="s">
        <v>283</v>
      </c>
      <c r="D105" s="90" t="s">
        <v>46</v>
      </c>
      <c r="E105" s="90" t="s">
        <v>162</v>
      </c>
      <c r="F105" s="90" t="s">
        <v>99</v>
      </c>
      <c r="G105" s="103" t="s">
        <v>295</v>
      </c>
      <c r="H105" s="91">
        <v>0.17788113653659821</v>
      </c>
      <c r="I105" s="104">
        <v>0.47177085536489244</v>
      </c>
      <c r="J105" s="104">
        <v>0.54321407064016358</v>
      </c>
      <c r="K105" s="102">
        <v>47.794790999999996</v>
      </c>
      <c r="L105" s="102">
        <v>5.0015226999999998</v>
      </c>
      <c r="M105" s="59"/>
      <c r="N105" s="102">
        <v>58.644736000000002</v>
      </c>
      <c r="O105" s="102">
        <v>23.295855</v>
      </c>
      <c r="P105" s="59"/>
      <c r="Q105" s="102">
        <v>98.454868000000005</v>
      </c>
      <c r="R105" s="102">
        <v>92.005799999999994</v>
      </c>
      <c r="S105" s="102">
        <v>72.189413000000002</v>
      </c>
      <c r="T105" s="102">
        <v>95.313019999999995</v>
      </c>
      <c r="U105" s="102">
        <v>99.089085999999995</v>
      </c>
      <c r="V105" s="102">
        <v>72.688068000000001</v>
      </c>
      <c r="W105" s="1"/>
      <c r="X105" s="89">
        <v>46024.25</v>
      </c>
      <c r="Y105" s="89">
        <v>48461.56640625</v>
      </c>
      <c r="Z105" s="89">
        <v>49699.86328125</v>
      </c>
      <c r="AA105" s="1"/>
      <c r="AB105" s="70">
        <v>1.3700524994864074</v>
      </c>
      <c r="AC105" s="39">
        <f t="shared" si="2"/>
        <v>680.9142191260928</v>
      </c>
      <c r="AD105" s="1"/>
      <c r="AE105" s="34">
        <v>10</v>
      </c>
      <c r="AF105" s="1"/>
      <c r="AG105" s="39"/>
      <c r="AH105" s="34"/>
      <c r="AJ105" s="34"/>
      <c r="AK105" s="34"/>
      <c r="AL105" s="34"/>
      <c r="AM105" s="34"/>
      <c r="AN105" s="34"/>
      <c r="AO105" s="34"/>
    </row>
    <row r="106" spans="1:41" s="40" customFormat="1" x14ac:dyDescent="0.2">
      <c r="A106" s="92">
        <v>404</v>
      </c>
      <c r="B106" s="92" t="s">
        <v>282</v>
      </c>
      <c r="C106" s="90" t="s">
        <v>283</v>
      </c>
      <c r="D106" s="90" t="s">
        <v>46</v>
      </c>
      <c r="E106" s="90" t="s">
        <v>162</v>
      </c>
      <c r="F106" s="90" t="s">
        <v>99</v>
      </c>
      <c r="G106" s="103" t="s">
        <v>296</v>
      </c>
      <c r="H106" s="91">
        <v>0.17788113653659821</v>
      </c>
      <c r="I106" s="104">
        <v>0.52790907391689212</v>
      </c>
      <c r="J106" s="104">
        <v>0.62457116715056393</v>
      </c>
      <c r="K106" s="102">
        <v>63.126387999999999</v>
      </c>
      <c r="L106" s="102">
        <v>5.0211262000000003</v>
      </c>
      <c r="M106" s="59"/>
      <c r="N106" s="102">
        <v>50.982039</v>
      </c>
      <c r="O106" s="102">
        <v>40.654339999999998</v>
      </c>
      <c r="P106" s="59"/>
      <c r="Q106" s="102">
        <v>93.205890999999994</v>
      </c>
      <c r="R106" s="102">
        <v>92.585532000000001</v>
      </c>
      <c r="S106" s="102">
        <v>76.273854</v>
      </c>
      <c r="T106" s="102">
        <v>87.299899999999994</v>
      </c>
      <c r="U106" s="102">
        <v>94.714541999999994</v>
      </c>
      <c r="V106" s="102">
        <v>70.018462999999997</v>
      </c>
      <c r="W106" s="1"/>
      <c r="X106" s="89">
        <v>46024.25</v>
      </c>
      <c r="Y106" s="89">
        <v>48461.56640625</v>
      </c>
      <c r="Z106" s="89">
        <v>49699.86328125</v>
      </c>
      <c r="AA106" s="1"/>
      <c r="AB106" s="70">
        <v>0.41398436267410071</v>
      </c>
      <c r="AC106" s="39">
        <f t="shared" ref="AC106:AC137" si="3">Z106*(AB106/100)</f>
        <v>205.74966225478221</v>
      </c>
      <c r="AD106" s="1"/>
      <c r="AE106" s="34">
        <v>10</v>
      </c>
      <c r="AF106" s="1"/>
      <c r="AG106" s="39"/>
      <c r="AH106" s="34"/>
      <c r="AJ106" s="34"/>
      <c r="AK106" s="34"/>
      <c r="AL106" s="34"/>
      <c r="AM106" s="34"/>
      <c r="AN106" s="34"/>
      <c r="AO106" s="34"/>
    </row>
    <row r="107" spans="1:41" s="40" customFormat="1" x14ac:dyDescent="0.2">
      <c r="A107" s="92">
        <v>404</v>
      </c>
      <c r="B107" s="92" t="s">
        <v>282</v>
      </c>
      <c r="C107" s="90" t="s">
        <v>283</v>
      </c>
      <c r="D107" s="90" t="s">
        <v>46</v>
      </c>
      <c r="E107" s="90" t="s">
        <v>162</v>
      </c>
      <c r="F107" s="90" t="s">
        <v>99</v>
      </c>
      <c r="G107" s="103" t="s">
        <v>64</v>
      </c>
      <c r="H107" s="91">
        <v>0.17788113653659821</v>
      </c>
      <c r="I107" s="104">
        <v>0.27633361286548641</v>
      </c>
      <c r="J107" s="104">
        <v>0.33080389345985278</v>
      </c>
      <c r="K107" s="102">
        <v>36.127775</v>
      </c>
      <c r="L107" s="102">
        <v>6.7034862999999998</v>
      </c>
      <c r="M107" s="59"/>
      <c r="N107" s="102">
        <v>20.170729000000001</v>
      </c>
      <c r="O107" s="102">
        <v>11.661541</v>
      </c>
      <c r="P107" s="59"/>
      <c r="Q107" s="102">
        <v>88.638743000000005</v>
      </c>
      <c r="R107" s="102">
        <v>77.221644999999995</v>
      </c>
      <c r="S107" s="102">
        <v>63.439664</v>
      </c>
      <c r="T107" s="102">
        <v>79.639992000000007</v>
      </c>
      <c r="U107" s="102">
        <v>95.141037999999995</v>
      </c>
      <c r="V107" s="102">
        <v>39.037266000000002</v>
      </c>
      <c r="W107" s="1"/>
      <c r="X107" s="89">
        <v>46024.25</v>
      </c>
      <c r="Y107" s="89">
        <v>48461.56640625</v>
      </c>
      <c r="Z107" s="89">
        <v>49699.86328125</v>
      </c>
      <c r="AA107" s="1"/>
      <c r="AB107" s="70">
        <v>4.2919693474818956</v>
      </c>
      <c r="AC107" s="39">
        <f t="shared" si="3"/>
        <v>2133.1028977716601</v>
      </c>
      <c r="AD107" s="1"/>
      <c r="AE107" s="34">
        <v>10</v>
      </c>
      <c r="AF107" s="1"/>
      <c r="AG107" s="39"/>
      <c r="AH107" s="34"/>
      <c r="AJ107" s="34"/>
      <c r="AK107" s="34"/>
      <c r="AL107" s="34"/>
      <c r="AM107" s="34"/>
      <c r="AN107" s="34"/>
      <c r="AO107" s="34"/>
    </row>
    <row r="108" spans="1:41" s="40" customFormat="1" x14ac:dyDescent="0.2">
      <c r="A108" s="84">
        <v>418</v>
      </c>
      <c r="B108" s="85" t="s">
        <v>273</v>
      </c>
      <c r="C108" s="34" t="s">
        <v>281</v>
      </c>
      <c r="D108" s="34" t="s">
        <v>126</v>
      </c>
      <c r="E108" s="34" t="s">
        <v>41</v>
      </c>
      <c r="F108" s="57">
        <v>2017</v>
      </c>
      <c r="G108" s="42" t="s">
        <v>274</v>
      </c>
      <c r="H108" s="91">
        <v>0.10833325237035751</v>
      </c>
      <c r="I108" s="66">
        <v>4.803493578880548E-2</v>
      </c>
      <c r="J108" s="1"/>
      <c r="K108" s="59">
        <v>14.418373000000001</v>
      </c>
      <c r="L108" s="59">
        <v>1.8050619000000001</v>
      </c>
      <c r="M108" s="59"/>
      <c r="N108" s="59">
        <v>16.124317999999999</v>
      </c>
      <c r="O108" s="59">
        <v>7.3118391000000003</v>
      </c>
      <c r="P108" s="59"/>
      <c r="Q108" s="59">
        <v>90.985580999999996</v>
      </c>
      <c r="R108" s="59">
        <v>17.647421999999999</v>
      </c>
      <c r="S108" s="59">
        <v>9.3795245999999999</v>
      </c>
      <c r="T108" s="59">
        <v>2.2792918000000002</v>
      </c>
      <c r="U108" s="59">
        <v>9.8617501999999995</v>
      </c>
      <c r="V108" s="59">
        <v>2.6757913000000002</v>
      </c>
      <c r="W108" s="1"/>
      <c r="X108" s="89">
        <v>6858.16015625</v>
      </c>
      <c r="Y108" s="89">
        <v>6758.35302734375</v>
      </c>
      <c r="Z108" s="89">
        <v>6858.16015625</v>
      </c>
      <c r="AA108" s="1"/>
      <c r="AB108" s="70">
        <v>62.276521528014605</v>
      </c>
      <c r="AC108" s="39">
        <f t="shared" si="3"/>
        <v>4271.023586132751</v>
      </c>
      <c r="AD108" s="1"/>
      <c r="AE108" s="34">
        <v>10</v>
      </c>
      <c r="AF108" s="1"/>
      <c r="AG108" s="39"/>
      <c r="AH108" s="34"/>
      <c r="AJ108" s="34"/>
      <c r="AK108" s="34"/>
      <c r="AL108" s="34"/>
      <c r="AM108" s="34"/>
      <c r="AN108" s="34"/>
      <c r="AO108" s="34"/>
    </row>
    <row r="109" spans="1:41" s="1" customFormat="1" x14ac:dyDescent="0.2">
      <c r="A109" s="84">
        <v>418</v>
      </c>
      <c r="B109" s="85" t="s">
        <v>273</v>
      </c>
      <c r="C109" s="34" t="s">
        <v>281</v>
      </c>
      <c r="D109" s="34" t="s">
        <v>126</v>
      </c>
      <c r="E109" s="34" t="s">
        <v>41</v>
      </c>
      <c r="F109" s="57">
        <v>2017</v>
      </c>
      <c r="G109" s="42" t="s">
        <v>275</v>
      </c>
      <c r="H109" s="91">
        <v>0.10833325237035751</v>
      </c>
      <c r="I109" s="66">
        <v>0.21707372233912178</v>
      </c>
      <c r="K109" s="59">
        <v>28.994992</v>
      </c>
      <c r="L109" s="59">
        <v>4.0471556</v>
      </c>
      <c r="M109" s="59"/>
      <c r="N109" s="59">
        <v>41.478273000000002</v>
      </c>
      <c r="O109" s="59">
        <v>20.174565999999999</v>
      </c>
      <c r="P109" s="59"/>
      <c r="Q109" s="59">
        <v>99.159683999999999</v>
      </c>
      <c r="R109" s="59">
        <v>49.945737999999999</v>
      </c>
      <c r="S109" s="59">
        <v>33.635167000000003</v>
      </c>
      <c r="T109" s="59">
        <v>17.720469999999999</v>
      </c>
      <c r="U109" s="59">
        <v>34.513496000000004</v>
      </c>
      <c r="V109" s="59">
        <v>23.330356999999999</v>
      </c>
      <c r="X109" s="89">
        <v>6858.16015625</v>
      </c>
      <c r="Y109" s="89">
        <v>6758.35302734375</v>
      </c>
      <c r="Z109" s="89">
        <v>6858.16015625</v>
      </c>
      <c r="AB109" s="70">
        <v>24.213982727581033</v>
      </c>
      <c r="AC109" s="39">
        <f t="shared" si="3"/>
        <v>1660.6337156642194</v>
      </c>
      <c r="AE109" s="34">
        <v>10</v>
      </c>
    </row>
    <row r="110" spans="1:41" s="6" customFormat="1" ht="15" customHeight="1" x14ac:dyDescent="0.25">
      <c r="A110" s="84">
        <v>418</v>
      </c>
      <c r="B110" s="85" t="s">
        <v>273</v>
      </c>
      <c r="C110" s="34" t="s">
        <v>281</v>
      </c>
      <c r="D110" s="34" t="s">
        <v>126</v>
      </c>
      <c r="E110" s="34" t="s">
        <v>41</v>
      </c>
      <c r="F110" s="57">
        <v>2017</v>
      </c>
      <c r="G110" s="42" t="s">
        <v>276</v>
      </c>
      <c r="H110" s="91">
        <v>0.10833325237035751</v>
      </c>
      <c r="I110" s="66">
        <v>0.18952617588885298</v>
      </c>
      <c r="J110" s="1"/>
      <c r="K110" s="59">
        <v>45.556744000000002</v>
      </c>
      <c r="L110" s="59">
        <v>4.5692494000000003</v>
      </c>
      <c r="M110" s="59"/>
      <c r="N110" s="59">
        <v>25.072134999999999</v>
      </c>
      <c r="O110" s="59">
        <v>18.911957999999998</v>
      </c>
      <c r="P110" s="59"/>
      <c r="Q110" s="59">
        <v>95.421769999999995</v>
      </c>
      <c r="R110" s="59">
        <v>41.952238999999999</v>
      </c>
      <c r="S110" s="59">
        <v>22.828073</v>
      </c>
      <c r="T110" s="59">
        <v>9.5872533999999998</v>
      </c>
      <c r="U110" s="59">
        <v>52.713346000000001</v>
      </c>
      <c r="V110" s="59">
        <v>10.457697</v>
      </c>
      <c r="W110" s="1"/>
      <c r="X110" s="89">
        <v>6858.16015625</v>
      </c>
      <c r="Y110" s="89">
        <v>6758.35302734375</v>
      </c>
      <c r="Z110" s="89">
        <v>6858.16015625</v>
      </c>
      <c r="AA110" s="1"/>
      <c r="AB110" s="70">
        <v>9.7749533470564067</v>
      </c>
      <c r="AC110" s="39">
        <f t="shared" si="3"/>
        <v>670.38195573984831</v>
      </c>
      <c r="AD110" s="1"/>
      <c r="AE110" s="34">
        <v>10</v>
      </c>
      <c r="AF110" s="1"/>
    </row>
    <row r="111" spans="1:41" s="28" customFormat="1" ht="15" customHeight="1" x14ac:dyDescent="0.3">
      <c r="A111" s="84">
        <v>418</v>
      </c>
      <c r="B111" s="85" t="s">
        <v>273</v>
      </c>
      <c r="C111" s="34" t="s">
        <v>281</v>
      </c>
      <c r="D111" s="34" t="s">
        <v>126</v>
      </c>
      <c r="E111" s="34" t="s">
        <v>41</v>
      </c>
      <c r="F111" s="57">
        <v>2017</v>
      </c>
      <c r="G111" s="42" t="s">
        <v>277</v>
      </c>
      <c r="H111" s="91">
        <v>0.10833325237035751</v>
      </c>
      <c r="I111" s="66">
        <v>0.2059411954177422</v>
      </c>
      <c r="J111" s="1"/>
      <c r="K111" s="59">
        <v>26.739605000000001</v>
      </c>
      <c r="L111" s="59">
        <v>4.1950650999999999</v>
      </c>
      <c r="M111" s="59"/>
      <c r="N111" s="59">
        <v>45.477510000000002</v>
      </c>
      <c r="O111" s="59">
        <v>15.626423000000001</v>
      </c>
      <c r="P111" s="59"/>
      <c r="Q111" s="59">
        <v>94.300602999999995</v>
      </c>
      <c r="R111" s="59">
        <v>47.897100999999999</v>
      </c>
      <c r="S111" s="59">
        <v>19.816075000000001</v>
      </c>
      <c r="T111" s="59">
        <v>9.4362875000000006</v>
      </c>
      <c r="U111" s="59">
        <v>43.291595999999998</v>
      </c>
      <c r="V111" s="59">
        <v>13.48413</v>
      </c>
      <c r="W111" s="1"/>
      <c r="X111" s="89">
        <v>6858.16015625</v>
      </c>
      <c r="Y111" s="89">
        <v>6758.35302734375</v>
      </c>
      <c r="Z111" s="89">
        <v>6858.16015625</v>
      </c>
      <c r="AA111" s="1"/>
      <c r="AB111" s="70">
        <v>2.7431740416590462</v>
      </c>
      <c r="AC111" s="39">
        <f t="shared" si="3"/>
        <v>188.13126914165349</v>
      </c>
      <c r="AD111" s="1"/>
      <c r="AE111" s="34">
        <v>10</v>
      </c>
      <c r="AF111" s="1"/>
    </row>
    <row r="112" spans="1:41" s="1" customFormat="1" x14ac:dyDescent="0.2">
      <c r="A112" s="84">
        <v>418</v>
      </c>
      <c r="B112" s="85" t="s">
        <v>273</v>
      </c>
      <c r="C112" s="34" t="s">
        <v>281</v>
      </c>
      <c r="D112" s="34" t="s">
        <v>126</v>
      </c>
      <c r="E112" s="34" t="s">
        <v>41</v>
      </c>
      <c r="F112" s="57">
        <v>2017</v>
      </c>
      <c r="G112" s="42" t="s">
        <v>278</v>
      </c>
      <c r="H112" s="91">
        <v>0.10833325237035751</v>
      </c>
      <c r="I112" s="66">
        <v>0.1695786222063824</v>
      </c>
      <c r="K112" s="59">
        <v>22.376453000000001</v>
      </c>
      <c r="L112" s="59">
        <v>5.9952437999999999</v>
      </c>
      <c r="M112" s="59"/>
      <c r="N112" s="59">
        <v>33.334077000000001</v>
      </c>
      <c r="O112" s="59">
        <v>25.366499000000001</v>
      </c>
      <c r="P112" s="59"/>
      <c r="Q112" s="59">
        <v>88.801840999999996</v>
      </c>
      <c r="R112" s="59">
        <v>43.792349000000002</v>
      </c>
      <c r="S112" s="59">
        <v>24.872544000000001</v>
      </c>
      <c r="T112" s="59">
        <v>11.008717000000001</v>
      </c>
      <c r="U112" s="59">
        <v>21.08466</v>
      </c>
      <c r="V112" s="59">
        <v>10.855521</v>
      </c>
      <c r="X112" s="89">
        <v>6858.16015625</v>
      </c>
      <c r="Y112" s="89">
        <v>6758.35302734375</v>
      </c>
      <c r="Z112" s="89">
        <v>6858.16015625</v>
      </c>
      <c r="AB112" s="70">
        <v>0.99136835568796389</v>
      </c>
      <c r="AC112" s="39">
        <f t="shared" si="3"/>
        <v>67.989629571462729</v>
      </c>
      <c r="AE112" s="34">
        <v>10</v>
      </c>
    </row>
    <row r="113" spans="1:41" s="40" customFormat="1" x14ac:dyDescent="0.2">
      <c r="A113" s="84">
        <v>454</v>
      </c>
      <c r="B113" s="85" t="s">
        <v>258</v>
      </c>
      <c r="C113" s="34" t="s">
        <v>259</v>
      </c>
      <c r="D113" s="34" t="s">
        <v>46</v>
      </c>
      <c r="E113" s="34" t="s">
        <v>162</v>
      </c>
      <c r="F113" s="34" t="s">
        <v>260</v>
      </c>
      <c r="G113" s="41" t="s">
        <v>261</v>
      </c>
      <c r="H113" s="91">
        <v>0.24314294755458832</v>
      </c>
      <c r="I113" s="62">
        <v>0.27207683532161125</v>
      </c>
      <c r="J113" s="1"/>
      <c r="K113" s="59">
        <v>33.019505000000002</v>
      </c>
      <c r="L113" s="59">
        <v>6.532127</v>
      </c>
      <c r="M113" s="59"/>
      <c r="N113" s="59">
        <v>27.182274</v>
      </c>
      <c r="O113" s="59">
        <v>7.5705575999999999</v>
      </c>
      <c r="P113" s="59"/>
      <c r="Q113" s="59">
        <v>98.430177999999998</v>
      </c>
      <c r="R113" s="59">
        <v>47.367859000000003</v>
      </c>
      <c r="S113" s="59">
        <v>56.880389000000001</v>
      </c>
      <c r="T113" s="59">
        <v>93.594961999999995</v>
      </c>
      <c r="U113" s="59">
        <v>82.380690999999999</v>
      </c>
      <c r="V113" s="59">
        <v>48.839308000000003</v>
      </c>
      <c r="W113" s="59"/>
      <c r="X113" s="89">
        <v>18091.57421875</v>
      </c>
      <c r="Y113" s="89">
        <v>18091.57421875</v>
      </c>
      <c r="Z113" s="89">
        <v>18622.103515625</v>
      </c>
      <c r="AA113" s="5"/>
      <c r="AB113" s="70">
        <v>34.592113998739592</v>
      </c>
      <c r="AC113" s="39">
        <f t="shared" si="3"/>
        <v>6441.7792770882934</v>
      </c>
      <c r="AD113" s="1"/>
      <c r="AE113" s="34">
        <v>10</v>
      </c>
      <c r="AF113" s="1"/>
      <c r="AG113" s="39"/>
      <c r="AH113" s="34"/>
      <c r="AJ113" s="34"/>
      <c r="AK113" s="34"/>
      <c r="AL113" s="34"/>
      <c r="AM113" s="34"/>
      <c r="AN113" s="34"/>
      <c r="AO113" s="34"/>
    </row>
    <row r="114" spans="1:41" s="40" customFormat="1" x14ac:dyDescent="0.2">
      <c r="A114" s="84">
        <v>454</v>
      </c>
      <c r="B114" s="85" t="s">
        <v>258</v>
      </c>
      <c r="C114" s="34" t="s">
        <v>259</v>
      </c>
      <c r="D114" s="34" t="s">
        <v>46</v>
      </c>
      <c r="E114" s="34" t="s">
        <v>162</v>
      </c>
      <c r="F114" s="34" t="s">
        <v>260</v>
      </c>
      <c r="G114" s="41" t="s">
        <v>262</v>
      </c>
      <c r="H114" s="91">
        <v>0.24314294755458832</v>
      </c>
      <c r="I114" s="62">
        <v>0.17949965831202316</v>
      </c>
      <c r="J114" s="1"/>
      <c r="K114" s="59">
        <v>33.080770000000001</v>
      </c>
      <c r="L114" s="59">
        <v>3.6969921000000001</v>
      </c>
      <c r="M114" s="59"/>
      <c r="N114" s="59">
        <v>4.1670543000000002</v>
      </c>
      <c r="O114" s="59">
        <v>5.9040461000000004</v>
      </c>
      <c r="P114" s="59"/>
      <c r="Q114" s="59">
        <v>96.346029999999999</v>
      </c>
      <c r="R114" s="59">
        <v>47.518279999999997</v>
      </c>
      <c r="S114" s="59">
        <v>43.343794000000003</v>
      </c>
      <c r="T114" s="59">
        <v>84.230074999999999</v>
      </c>
      <c r="U114" s="59">
        <v>66.466024000000004</v>
      </c>
      <c r="V114" s="59">
        <v>44.842790999999998</v>
      </c>
      <c r="W114" s="59"/>
      <c r="X114" s="89">
        <v>18091.57421875</v>
      </c>
      <c r="Y114" s="89">
        <v>18091.57421875</v>
      </c>
      <c r="Z114" s="89">
        <v>18622.103515625</v>
      </c>
      <c r="AA114" s="5"/>
      <c r="AB114" s="70">
        <v>8.7982414407466187</v>
      </c>
      <c r="AC114" s="39">
        <f t="shared" si="3"/>
        <v>1638.4176286504517</v>
      </c>
      <c r="AD114" s="1"/>
      <c r="AE114" s="34">
        <v>10</v>
      </c>
      <c r="AF114" s="1"/>
      <c r="AG114" s="39"/>
      <c r="AH114" s="34"/>
      <c r="AJ114" s="34"/>
      <c r="AK114" s="34"/>
      <c r="AL114" s="34"/>
      <c r="AM114" s="34"/>
      <c r="AN114" s="34"/>
      <c r="AO114" s="34"/>
    </row>
    <row r="115" spans="1:41" s="1" customFormat="1" x14ac:dyDescent="0.2">
      <c r="A115" s="84">
        <v>454</v>
      </c>
      <c r="B115" s="85" t="s">
        <v>258</v>
      </c>
      <c r="C115" s="34" t="s">
        <v>259</v>
      </c>
      <c r="D115" s="34" t="s">
        <v>46</v>
      </c>
      <c r="E115" s="34" t="s">
        <v>162</v>
      </c>
      <c r="F115" s="34" t="s">
        <v>260</v>
      </c>
      <c r="G115" s="41" t="s">
        <v>263</v>
      </c>
      <c r="H115" s="91">
        <v>0.24314294755458832</v>
      </c>
      <c r="I115" s="62">
        <v>0.23167023050231814</v>
      </c>
      <c r="K115" s="59">
        <v>28.843585999999998</v>
      </c>
      <c r="L115" s="59">
        <v>4.6355620000000002</v>
      </c>
      <c r="M115" s="59"/>
      <c r="N115" s="59">
        <v>22.090382999999999</v>
      </c>
      <c r="O115" s="59">
        <v>7.2000890000000002</v>
      </c>
      <c r="P115" s="59"/>
      <c r="Q115" s="59">
        <v>98.698254000000006</v>
      </c>
      <c r="R115" s="59">
        <v>50.245631000000003</v>
      </c>
      <c r="S115" s="59">
        <v>50.789484000000002</v>
      </c>
      <c r="T115" s="59">
        <v>86.423233999999994</v>
      </c>
      <c r="U115" s="59">
        <v>72.897802999999996</v>
      </c>
      <c r="V115" s="59">
        <v>44.637684</v>
      </c>
      <c r="W115" s="59"/>
      <c r="X115" s="89">
        <v>18091.57421875</v>
      </c>
      <c r="Y115" s="89">
        <v>18091.57421875</v>
      </c>
      <c r="Z115" s="89">
        <v>18622.103515625</v>
      </c>
      <c r="AA115" s="5"/>
      <c r="AB115" s="70">
        <v>18.395370715534863</v>
      </c>
      <c r="AC115" s="39">
        <f t="shared" si="3"/>
        <v>3425.6049767298696</v>
      </c>
      <c r="AE115" s="34">
        <v>10</v>
      </c>
    </row>
    <row r="116" spans="1:41" s="1" customFormat="1" x14ac:dyDescent="0.2">
      <c r="A116" s="84">
        <v>454</v>
      </c>
      <c r="B116" s="85" t="s">
        <v>258</v>
      </c>
      <c r="C116" s="34" t="s">
        <v>259</v>
      </c>
      <c r="D116" s="34" t="s">
        <v>46</v>
      </c>
      <c r="E116" s="34" t="s">
        <v>162</v>
      </c>
      <c r="F116" s="34" t="s">
        <v>260</v>
      </c>
      <c r="G116" s="41" t="s">
        <v>264</v>
      </c>
      <c r="H116" s="91">
        <v>0.24314294755458832</v>
      </c>
      <c r="I116" s="62">
        <v>0.18013052260692672</v>
      </c>
      <c r="K116" s="59">
        <v>34.025326</v>
      </c>
      <c r="L116" s="59">
        <v>3.1516511</v>
      </c>
      <c r="M116" s="59"/>
      <c r="N116" s="59">
        <v>5.9452290999999997</v>
      </c>
      <c r="O116" s="59">
        <v>5.5316546999999998</v>
      </c>
      <c r="P116" s="59"/>
      <c r="Q116" s="59">
        <v>98.800640999999999</v>
      </c>
      <c r="R116" s="59">
        <v>57.989438999999997</v>
      </c>
      <c r="S116" s="59">
        <v>42.634261000000002</v>
      </c>
      <c r="T116" s="59">
        <v>73.581552000000002</v>
      </c>
      <c r="U116" s="59">
        <v>61.850565000000003</v>
      </c>
      <c r="V116" s="59">
        <v>41.448768999999999</v>
      </c>
      <c r="W116" s="59"/>
      <c r="X116" s="89">
        <v>18091.57421875</v>
      </c>
      <c r="Y116" s="89">
        <v>18091.57421875</v>
      </c>
      <c r="Z116" s="89">
        <v>18622.103515625</v>
      </c>
      <c r="AA116" s="5"/>
      <c r="AB116" s="70">
        <v>1.7682897874294241</v>
      </c>
      <c r="AC116" s="39">
        <f t="shared" si="3"/>
        <v>329.2927546713326</v>
      </c>
      <c r="AE116" s="34">
        <v>10</v>
      </c>
    </row>
    <row r="117" spans="1:41" s="1" customFormat="1" x14ac:dyDescent="0.2">
      <c r="A117" s="84">
        <v>454</v>
      </c>
      <c r="B117" s="85" t="s">
        <v>258</v>
      </c>
      <c r="C117" s="34" t="s">
        <v>259</v>
      </c>
      <c r="D117" s="34" t="s">
        <v>46</v>
      </c>
      <c r="E117" s="34" t="s">
        <v>162</v>
      </c>
      <c r="F117" s="34" t="s">
        <v>260</v>
      </c>
      <c r="G117" s="41" t="s">
        <v>265</v>
      </c>
      <c r="H117" s="91">
        <v>0.24314294755458832</v>
      </c>
      <c r="I117" s="62">
        <v>0.27305449110268215</v>
      </c>
      <c r="K117" s="59">
        <v>36.214543999999997</v>
      </c>
      <c r="L117" s="59">
        <v>4.8180297999999997</v>
      </c>
      <c r="M117" s="59"/>
      <c r="N117" s="59">
        <v>34.425888999999998</v>
      </c>
      <c r="O117" s="59">
        <v>9.9757362999999994</v>
      </c>
      <c r="P117" s="59"/>
      <c r="Q117" s="59">
        <v>97.025422000000006</v>
      </c>
      <c r="R117" s="59">
        <v>39.048408999999999</v>
      </c>
      <c r="S117" s="59">
        <v>37.564720000000001</v>
      </c>
      <c r="T117" s="59">
        <v>85.122935999999996</v>
      </c>
      <c r="U117" s="59">
        <v>75.117253000000005</v>
      </c>
      <c r="V117" s="59">
        <v>47.359068000000001</v>
      </c>
      <c r="W117" s="59"/>
      <c r="X117" s="89">
        <v>18091.57421875</v>
      </c>
      <c r="Y117" s="89">
        <v>18091.57421875</v>
      </c>
      <c r="Z117" s="89">
        <v>18622.103515625</v>
      </c>
      <c r="AA117" s="5"/>
      <c r="AB117" s="70">
        <v>14.792012519414124</v>
      </c>
      <c r="AC117" s="39">
        <f t="shared" si="3"/>
        <v>2754.583883409508</v>
      </c>
      <c r="AE117" s="34">
        <v>10</v>
      </c>
    </row>
    <row r="118" spans="1:41" s="1" customFormat="1" x14ac:dyDescent="0.2">
      <c r="A118" s="84">
        <v>454</v>
      </c>
      <c r="B118" s="85" t="s">
        <v>258</v>
      </c>
      <c r="C118" s="34" t="s">
        <v>259</v>
      </c>
      <c r="D118" s="34" t="s">
        <v>46</v>
      </c>
      <c r="E118" s="34" t="s">
        <v>162</v>
      </c>
      <c r="F118" s="34" t="s">
        <v>260</v>
      </c>
      <c r="G118" s="41" t="s">
        <v>266</v>
      </c>
      <c r="H118" s="91">
        <v>0.24314294755458832</v>
      </c>
      <c r="I118" s="62">
        <v>0.27853092107488636</v>
      </c>
      <c r="K118" s="59">
        <v>27.405055000000001</v>
      </c>
      <c r="L118" s="59">
        <v>7.8243685000000003</v>
      </c>
      <c r="M118" s="59"/>
      <c r="N118" s="59">
        <v>31.196549999999998</v>
      </c>
      <c r="O118" s="59">
        <v>14.655792999999999</v>
      </c>
      <c r="P118" s="59"/>
      <c r="Q118" s="59">
        <v>97.991958999999994</v>
      </c>
      <c r="R118" s="59">
        <v>64.579800000000006</v>
      </c>
      <c r="S118" s="59">
        <v>43.564847999999998</v>
      </c>
      <c r="T118" s="59">
        <v>86.894074000000003</v>
      </c>
      <c r="U118" s="59">
        <v>72.208258000000001</v>
      </c>
      <c r="V118" s="59">
        <v>47.477077999999999</v>
      </c>
      <c r="W118" s="59"/>
      <c r="X118" s="89">
        <v>18091.57421875</v>
      </c>
      <c r="Y118" s="89">
        <v>18091.57421875</v>
      </c>
      <c r="Z118" s="89">
        <v>18622.103515625</v>
      </c>
      <c r="AA118" s="5"/>
      <c r="AB118" s="70">
        <v>3.3403106383067462</v>
      </c>
      <c r="AC118" s="39">
        <f t="shared" si="3"/>
        <v>622.03610480891643</v>
      </c>
      <c r="AE118" s="34">
        <v>10</v>
      </c>
    </row>
    <row r="119" spans="1:41" s="1" customFormat="1" x14ac:dyDescent="0.2">
      <c r="A119" s="84">
        <v>454</v>
      </c>
      <c r="B119" s="85" t="s">
        <v>258</v>
      </c>
      <c r="C119" s="34" t="s">
        <v>259</v>
      </c>
      <c r="D119" s="34" t="s">
        <v>46</v>
      </c>
      <c r="E119" s="34" t="s">
        <v>162</v>
      </c>
      <c r="F119" s="34" t="s">
        <v>260</v>
      </c>
      <c r="G119" s="41" t="s">
        <v>267</v>
      </c>
      <c r="H119" s="91">
        <v>0.24314294755458832</v>
      </c>
      <c r="I119" s="62">
        <v>0.16729729735240331</v>
      </c>
      <c r="K119" s="59">
        <v>31.974215000000001</v>
      </c>
      <c r="L119" s="59">
        <v>2.3889741</v>
      </c>
      <c r="M119" s="59"/>
      <c r="N119" s="59">
        <v>7.7026047000000002</v>
      </c>
      <c r="O119" s="59">
        <v>2.3861474</v>
      </c>
      <c r="P119" s="59"/>
      <c r="Q119" s="59">
        <v>97.760884000000004</v>
      </c>
      <c r="R119" s="59">
        <v>44.314712</v>
      </c>
      <c r="S119" s="59">
        <v>40.866052000000003</v>
      </c>
      <c r="T119" s="59">
        <v>86.041808000000003</v>
      </c>
      <c r="U119" s="59">
        <v>68.011728000000005</v>
      </c>
      <c r="V119" s="59">
        <v>38.990996000000003</v>
      </c>
      <c r="W119" s="59"/>
      <c r="X119" s="89">
        <v>18091.57421875</v>
      </c>
      <c r="Y119" s="89">
        <v>18091.57421875</v>
      </c>
      <c r="Z119" s="89">
        <v>18622.103515625</v>
      </c>
      <c r="AA119" s="5"/>
      <c r="AB119" s="70">
        <v>0.90330925769652048</v>
      </c>
      <c r="AC119" s="39">
        <f t="shared" si="3"/>
        <v>168.21518503446981</v>
      </c>
      <c r="AE119" s="34">
        <v>10</v>
      </c>
    </row>
    <row r="120" spans="1:41" s="1" customFormat="1" x14ac:dyDescent="0.2">
      <c r="A120" s="84">
        <v>454</v>
      </c>
      <c r="B120" s="85" t="s">
        <v>258</v>
      </c>
      <c r="C120" s="34" t="s">
        <v>259</v>
      </c>
      <c r="D120" s="34" t="s">
        <v>46</v>
      </c>
      <c r="E120" s="34" t="s">
        <v>162</v>
      </c>
      <c r="F120" s="34" t="s">
        <v>260</v>
      </c>
      <c r="G120" s="41" t="s">
        <v>268</v>
      </c>
      <c r="H120" s="91">
        <v>0.24314294755458832</v>
      </c>
      <c r="I120" s="62">
        <v>0.20890025776035873</v>
      </c>
      <c r="K120" s="59">
        <v>30.625775999999998</v>
      </c>
      <c r="L120" s="59">
        <v>5.9110313000000003</v>
      </c>
      <c r="M120" s="59"/>
      <c r="N120" s="59">
        <v>18.575493999999999</v>
      </c>
      <c r="O120" s="59">
        <v>6.2309755999999998</v>
      </c>
      <c r="P120" s="59"/>
      <c r="Q120" s="59">
        <v>97.144255999999999</v>
      </c>
      <c r="R120" s="59">
        <v>38.279446999999998</v>
      </c>
      <c r="S120" s="59">
        <v>40.420509000000003</v>
      </c>
      <c r="T120" s="59">
        <v>83.302706000000001</v>
      </c>
      <c r="U120" s="59">
        <v>66.548145000000005</v>
      </c>
      <c r="V120" s="59">
        <v>42.224207999999997</v>
      </c>
      <c r="W120" s="59"/>
      <c r="X120" s="89">
        <v>18091.57421875</v>
      </c>
      <c r="Y120" s="89">
        <v>18091.57421875</v>
      </c>
      <c r="Z120" s="89">
        <v>18622.103515625</v>
      </c>
      <c r="AA120" s="5"/>
      <c r="AB120" s="70">
        <v>11.821161155241299</v>
      </c>
      <c r="AC120" s="39">
        <f t="shared" si="3"/>
        <v>2201.3488670778866</v>
      </c>
      <c r="AE120" s="34">
        <v>10</v>
      </c>
    </row>
    <row r="121" spans="1:41" s="1" customFormat="1" x14ac:dyDescent="0.2">
      <c r="A121" s="84">
        <v>454</v>
      </c>
      <c r="B121" s="85" t="s">
        <v>258</v>
      </c>
      <c r="C121" s="34" t="s">
        <v>259</v>
      </c>
      <c r="D121" s="34" t="s">
        <v>46</v>
      </c>
      <c r="E121" s="34" t="s">
        <v>162</v>
      </c>
      <c r="F121" s="34" t="s">
        <v>260</v>
      </c>
      <c r="G121" s="42" t="s">
        <v>269</v>
      </c>
      <c r="H121" s="91">
        <v>0.24314294755458832</v>
      </c>
      <c r="I121" s="30">
        <v>0.25384654318404432</v>
      </c>
      <c r="K121" s="59">
        <v>34.908282999999997</v>
      </c>
      <c r="L121" s="59">
        <v>3.455813</v>
      </c>
      <c r="M121" s="59"/>
      <c r="N121" s="59">
        <v>19.967085999999998</v>
      </c>
      <c r="O121" s="59">
        <v>7.7727019000000004</v>
      </c>
      <c r="P121" s="59"/>
      <c r="Q121" s="59">
        <v>93.780834999999996</v>
      </c>
      <c r="R121" s="59">
        <v>55.185580000000002</v>
      </c>
      <c r="S121" s="59">
        <v>45.540846999999999</v>
      </c>
      <c r="T121" s="59">
        <v>88.560855000000004</v>
      </c>
      <c r="U121" s="59">
        <v>74.023047000000005</v>
      </c>
      <c r="V121" s="59">
        <v>38.775309999999998</v>
      </c>
      <c r="W121" s="59"/>
      <c r="X121" s="89">
        <v>18091.57421875</v>
      </c>
      <c r="Y121" s="89">
        <v>18091.57421875</v>
      </c>
      <c r="Z121" s="89">
        <v>18622.103515625</v>
      </c>
      <c r="AA121" s="5"/>
      <c r="AB121" s="70">
        <v>2.8109817938098089</v>
      </c>
      <c r="AC121" s="39">
        <f t="shared" si="3"/>
        <v>523.46393944863519</v>
      </c>
      <c r="AE121" s="34">
        <v>10</v>
      </c>
    </row>
    <row r="122" spans="1:41" s="1" customFormat="1" x14ac:dyDescent="0.2">
      <c r="A122" s="84">
        <v>454</v>
      </c>
      <c r="B122" s="85" t="s">
        <v>258</v>
      </c>
      <c r="C122" s="34" t="s">
        <v>259</v>
      </c>
      <c r="D122" s="34" t="s">
        <v>46</v>
      </c>
      <c r="E122" s="34" t="s">
        <v>162</v>
      </c>
      <c r="F122" s="34" t="s">
        <v>260</v>
      </c>
      <c r="G122" s="42" t="s">
        <v>270</v>
      </c>
      <c r="H122" s="91">
        <v>0.24314294755458832</v>
      </c>
      <c r="I122" s="30">
        <v>0.23621794451986231</v>
      </c>
      <c r="K122" s="59">
        <v>31.26962</v>
      </c>
      <c r="L122" s="59">
        <v>3.6957315999999998</v>
      </c>
      <c r="M122" s="59"/>
      <c r="N122" s="59">
        <v>24.096416999999999</v>
      </c>
      <c r="O122" s="59">
        <v>7.1217686999999996</v>
      </c>
      <c r="P122" s="59"/>
      <c r="Q122" s="59">
        <v>99.835176000000004</v>
      </c>
      <c r="R122" s="59">
        <v>48.750923999999998</v>
      </c>
      <c r="S122" s="59">
        <v>61.164299999999997</v>
      </c>
      <c r="T122" s="59">
        <v>93.752283000000006</v>
      </c>
      <c r="U122" s="59">
        <v>83.065264999999997</v>
      </c>
      <c r="V122" s="59">
        <v>42.304074</v>
      </c>
      <c r="W122" s="59"/>
      <c r="X122" s="89">
        <v>18091.57421875</v>
      </c>
      <c r="Y122" s="89">
        <v>18091.57421875</v>
      </c>
      <c r="Z122" s="89">
        <v>18622.103515625</v>
      </c>
      <c r="AA122" s="5"/>
      <c r="AB122" s="70">
        <v>0.96587896955233365</v>
      </c>
      <c r="AC122" s="39">
        <f t="shared" si="3"/>
        <v>179.86698154568765</v>
      </c>
      <c r="AE122" s="34">
        <v>10</v>
      </c>
    </row>
    <row r="123" spans="1:41" s="1" customFormat="1" x14ac:dyDescent="0.2">
      <c r="A123" s="84">
        <v>454</v>
      </c>
      <c r="B123" s="85" t="s">
        <v>258</v>
      </c>
      <c r="C123" s="34" t="s">
        <v>259</v>
      </c>
      <c r="D123" s="34" t="s">
        <v>46</v>
      </c>
      <c r="E123" s="34" t="s">
        <v>162</v>
      </c>
      <c r="F123" s="34" t="s">
        <v>260</v>
      </c>
      <c r="G123" s="42" t="s">
        <v>64</v>
      </c>
      <c r="H123" s="91">
        <v>0.24314294755458832</v>
      </c>
      <c r="I123" s="30">
        <v>0.22785743817443674</v>
      </c>
      <c r="K123" s="59">
        <v>33.313903000000003</v>
      </c>
      <c r="L123" s="59">
        <v>4.3241116999999996</v>
      </c>
      <c r="M123" s="59"/>
      <c r="N123" s="59">
        <v>21.502389000000001</v>
      </c>
      <c r="O123" s="59">
        <v>10.79846</v>
      </c>
      <c r="P123" s="59"/>
      <c r="Q123" s="59">
        <v>97.803528999999997</v>
      </c>
      <c r="R123" s="59">
        <v>35.230764999999998</v>
      </c>
      <c r="S123" s="59">
        <v>41.770977000000002</v>
      </c>
      <c r="T123" s="59">
        <v>91.562527000000003</v>
      </c>
      <c r="U123" s="59">
        <v>71.291604000000007</v>
      </c>
      <c r="V123" s="59">
        <v>44.000889999999998</v>
      </c>
      <c r="W123" s="59"/>
      <c r="X123" s="89">
        <v>18091.57421875</v>
      </c>
      <c r="Y123" s="89">
        <v>18091.57421875</v>
      </c>
      <c r="Z123" s="89">
        <v>18622.103515625</v>
      </c>
      <c r="AA123" s="5"/>
      <c r="AB123" s="70">
        <v>1.8123297235280877</v>
      </c>
      <c r="AC123" s="39">
        <f t="shared" si="3"/>
        <v>337.49391715984086</v>
      </c>
      <c r="AE123" s="34">
        <v>10</v>
      </c>
    </row>
    <row r="124" spans="1:41" s="1" customFormat="1" x14ac:dyDescent="0.2">
      <c r="A124" s="32">
        <v>498</v>
      </c>
      <c r="B124" s="32" t="s">
        <v>116</v>
      </c>
      <c r="C124" s="33" t="s">
        <v>117</v>
      </c>
      <c r="D124" s="33" t="s">
        <v>107</v>
      </c>
      <c r="E124" s="33" t="s">
        <v>41</v>
      </c>
      <c r="F124" s="33" t="s">
        <v>118</v>
      </c>
      <c r="G124" s="41" t="s">
        <v>119</v>
      </c>
      <c r="H124" s="91">
        <v>3.5339051391929388E-3</v>
      </c>
      <c r="I124" s="97">
        <v>2.8874914895831213E-3</v>
      </c>
      <c r="J124" s="58"/>
      <c r="K124" s="102">
        <v>1.8768358999999999</v>
      </c>
      <c r="L124" s="102">
        <v>0.43181517000000003</v>
      </c>
      <c r="M124" s="37"/>
      <c r="N124" s="102">
        <v>2.4933534000000002</v>
      </c>
      <c r="O124" s="102">
        <v>0.42616004000000002</v>
      </c>
      <c r="P124" s="37"/>
      <c r="Q124" s="102">
        <v>8.1941906000000007</v>
      </c>
      <c r="R124" s="102">
        <v>32.921179000000002</v>
      </c>
      <c r="S124" s="102">
        <v>17.970811999999999</v>
      </c>
      <c r="T124" s="102">
        <v>0.56245246999999998</v>
      </c>
      <c r="U124" s="102">
        <v>9.3391459000000001</v>
      </c>
      <c r="V124" s="102">
        <v>3.2118395999999998</v>
      </c>
      <c r="W124" s="37"/>
      <c r="X124" s="89">
        <v>4073.702880859375</v>
      </c>
      <c r="Y124" s="89">
        <v>4059.60791015625</v>
      </c>
      <c r="Z124" s="89">
        <v>4051.2119140625</v>
      </c>
      <c r="AA124" s="39"/>
      <c r="AB124" s="63">
        <v>79.881783781186883</v>
      </c>
      <c r="AC124" s="39">
        <f t="shared" si="3"/>
        <v>3236.1803417090891</v>
      </c>
      <c r="AD124" s="39"/>
      <c r="AE124" s="34">
        <v>10</v>
      </c>
      <c r="AF124" s="37"/>
    </row>
    <row r="125" spans="1:41" s="1" customFormat="1" x14ac:dyDescent="0.2">
      <c r="A125" s="32">
        <v>498</v>
      </c>
      <c r="B125" s="32" t="s">
        <v>116</v>
      </c>
      <c r="C125" s="33" t="s">
        <v>117</v>
      </c>
      <c r="D125" s="33" t="s">
        <v>107</v>
      </c>
      <c r="E125" s="33" t="s">
        <v>41</v>
      </c>
      <c r="F125" s="33" t="s">
        <v>118</v>
      </c>
      <c r="G125" s="41" t="s">
        <v>110</v>
      </c>
      <c r="H125" s="91">
        <v>3.5339051391929388E-3</v>
      </c>
      <c r="I125" s="97">
        <v>1.3206071213054589E-3</v>
      </c>
      <c r="J125" s="58"/>
      <c r="K125" s="102">
        <v>1.15265</v>
      </c>
      <c r="L125" s="102">
        <v>0.80658832999999996</v>
      </c>
      <c r="M125" s="37"/>
      <c r="N125" s="102">
        <v>1.1316655</v>
      </c>
      <c r="O125" s="102">
        <v>0.138152</v>
      </c>
      <c r="P125" s="37"/>
      <c r="Q125" s="102">
        <v>0.66683977000000005</v>
      </c>
      <c r="R125" s="102">
        <v>13.066608</v>
      </c>
      <c r="S125" s="102">
        <v>5.8989596999999998</v>
      </c>
      <c r="T125" s="102">
        <v>0.28878626000000002</v>
      </c>
      <c r="U125" s="102">
        <v>4.9363099000000004</v>
      </c>
      <c r="V125" s="102">
        <v>1.6981888000000001</v>
      </c>
      <c r="W125" s="37"/>
      <c r="X125" s="29">
        <v>4073.703</v>
      </c>
      <c r="Y125" s="89">
        <v>4059.60791015625</v>
      </c>
      <c r="Z125" s="89">
        <v>4051.2119140625</v>
      </c>
      <c r="AA125" s="39"/>
      <c r="AB125" s="63">
        <v>4.7806020139242174</v>
      </c>
      <c r="AC125" s="39">
        <f t="shared" si="3"/>
        <v>193.67231835200971</v>
      </c>
      <c r="AD125" s="39"/>
      <c r="AE125" s="34">
        <v>10</v>
      </c>
      <c r="AF125" s="37"/>
    </row>
    <row r="126" spans="1:41" s="1" customFormat="1" x14ac:dyDescent="0.2">
      <c r="A126" s="32">
        <v>498</v>
      </c>
      <c r="B126" s="32" t="s">
        <v>116</v>
      </c>
      <c r="C126" s="33" t="s">
        <v>117</v>
      </c>
      <c r="D126" s="33" t="s">
        <v>107</v>
      </c>
      <c r="E126" s="33" t="s">
        <v>41</v>
      </c>
      <c r="F126" s="33" t="s">
        <v>118</v>
      </c>
      <c r="G126" s="41" t="s">
        <v>120</v>
      </c>
      <c r="H126" s="91">
        <v>3.5339051391929388E-3</v>
      </c>
      <c r="I126" s="97">
        <v>3.0894277650833904E-3</v>
      </c>
      <c r="J126" s="58"/>
      <c r="K126" s="102">
        <v>0.94706813999999995</v>
      </c>
      <c r="L126" s="102">
        <v>0.63813010000000003</v>
      </c>
      <c r="M126" s="37"/>
      <c r="N126" s="102">
        <v>3.5966483</v>
      </c>
      <c r="O126" s="102">
        <v>0.49964700000000001</v>
      </c>
      <c r="P126" s="37"/>
      <c r="Q126" s="102">
        <v>3.9466269999999999</v>
      </c>
      <c r="R126" s="102">
        <v>19.602084000000001</v>
      </c>
      <c r="S126" s="102">
        <v>12.621803999999999</v>
      </c>
      <c r="T126" s="102">
        <v>0.14133751999999999</v>
      </c>
      <c r="U126" s="102">
        <v>6.6125137</v>
      </c>
      <c r="V126" s="102">
        <v>2.0465236999999998</v>
      </c>
      <c r="W126" s="37"/>
      <c r="X126" s="29">
        <v>4073.703</v>
      </c>
      <c r="Y126" s="89">
        <v>4059.60791015625</v>
      </c>
      <c r="Z126" s="89">
        <v>4051.2119140625</v>
      </c>
      <c r="AA126" s="39"/>
      <c r="AB126" s="63">
        <v>8.2317261958867807</v>
      </c>
      <c r="AC126" s="39">
        <f t="shared" si="3"/>
        <v>333.48467238076904</v>
      </c>
      <c r="AD126" s="39"/>
      <c r="AE126" s="34">
        <v>10</v>
      </c>
      <c r="AF126" s="37"/>
    </row>
    <row r="127" spans="1:41" s="1" customFormat="1" x14ac:dyDescent="0.2">
      <c r="A127" s="32">
        <v>498</v>
      </c>
      <c r="B127" s="32" t="s">
        <v>116</v>
      </c>
      <c r="C127" s="33" t="s">
        <v>117</v>
      </c>
      <c r="D127" s="33" t="s">
        <v>107</v>
      </c>
      <c r="E127" s="33" t="s">
        <v>41</v>
      </c>
      <c r="F127" s="33" t="s">
        <v>118</v>
      </c>
      <c r="G127" s="41" t="s">
        <v>121</v>
      </c>
      <c r="H127" s="91">
        <v>3.5339051391929388E-3</v>
      </c>
      <c r="I127" s="97">
        <v>0.10264682172560678</v>
      </c>
      <c r="J127" s="58"/>
      <c r="K127" s="102">
        <v>5.5109294999999996</v>
      </c>
      <c r="L127" s="102">
        <v>2.0459364999999998</v>
      </c>
      <c r="M127" s="37"/>
      <c r="N127" s="102">
        <v>38.308619999999998</v>
      </c>
      <c r="O127" s="102">
        <v>31.824859</v>
      </c>
      <c r="P127" s="37"/>
      <c r="Q127" s="102">
        <v>23.928737000000002</v>
      </c>
      <c r="R127" s="102">
        <v>37.493223</v>
      </c>
      <c r="S127" s="102">
        <v>23.241409000000001</v>
      </c>
      <c r="T127" s="102">
        <v>0</v>
      </c>
      <c r="U127" s="102">
        <v>20.843536</v>
      </c>
      <c r="V127" s="102">
        <v>7.8798940000000002</v>
      </c>
      <c r="W127" s="37"/>
      <c r="X127" s="29">
        <v>4073.703</v>
      </c>
      <c r="Y127" s="89">
        <v>4059.60791015625</v>
      </c>
      <c r="Z127" s="89">
        <v>4051.2119140625</v>
      </c>
      <c r="AA127" s="39"/>
      <c r="AB127" s="63">
        <v>0.8920369304345156</v>
      </c>
      <c r="AC127" s="39">
        <f t="shared" si="3"/>
        <v>36.138306403600509</v>
      </c>
      <c r="AD127" s="39"/>
      <c r="AE127" s="34">
        <v>10</v>
      </c>
      <c r="AF127" s="37"/>
    </row>
    <row r="128" spans="1:41" s="1" customFormat="1" x14ac:dyDescent="0.2">
      <c r="A128" s="32">
        <v>498</v>
      </c>
      <c r="B128" s="32" t="s">
        <v>116</v>
      </c>
      <c r="C128" s="33" t="s">
        <v>117</v>
      </c>
      <c r="D128" s="33" t="s">
        <v>107</v>
      </c>
      <c r="E128" s="33" t="s">
        <v>41</v>
      </c>
      <c r="F128" s="33" t="s">
        <v>118</v>
      </c>
      <c r="G128" s="41" t="s">
        <v>122</v>
      </c>
      <c r="H128" s="91">
        <v>3.5339051391929401E-3</v>
      </c>
      <c r="I128" s="97">
        <v>8.1505735081630266E-4</v>
      </c>
      <c r="J128" s="58"/>
      <c r="K128" s="102">
        <v>0.93662553999999998</v>
      </c>
      <c r="L128" s="102">
        <v>0.49096918000000001</v>
      </c>
      <c r="M128" s="37"/>
      <c r="N128" s="102">
        <v>3.1345898000000001</v>
      </c>
      <c r="O128" s="102">
        <v>1.1137075000000001</v>
      </c>
      <c r="P128" s="37"/>
      <c r="Q128" s="102">
        <v>0.62004130999999996</v>
      </c>
      <c r="R128" s="102">
        <v>31.974252</v>
      </c>
      <c r="S128" s="102">
        <v>16.368088</v>
      </c>
      <c r="T128" s="102">
        <v>7.1587830000000005E-2</v>
      </c>
      <c r="U128" s="102">
        <v>5.8894213999999998</v>
      </c>
      <c r="V128" s="102">
        <v>2.8917275999999998</v>
      </c>
      <c r="W128" s="37"/>
      <c r="X128" s="29">
        <v>4073.703</v>
      </c>
      <c r="Y128" s="89">
        <v>4059.60791015625</v>
      </c>
      <c r="Z128" s="89">
        <v>4051.2119140625</v>
      </c>
      <c r="AA128" s="39"/>
      <c r="AB128" s="63">
        <v>3.7622460614823923</v>
      </c>
      <c r="AC128" s="39">
        <f t="shared" si="3"/>
        <v>152.41656067912186</v>
      </c>
      <c r="AD128" s="39"/>
      <c r="AE128" s="34">
        <v>10</v>
      </c>
      <c r="AF128" s="37"/>
    </row>
    <row r="129" spans="1:32" s="1" customFormat="1" x14ac:dyDescent="0.2">
      <c r="A129" s="32">
        <v>498</v>
      </c>
      <c r="B129" s="32" t="s">
        <v>116</v>
      </c>
      <c r="C129" s="33" t="s">
        <v>117</v>
      </c>
      <c r="D129" s="33" t="s">
        <v>107</v>
      </c>
      <c r="E129" s="33" t="s">
        <v>41</v>
      </c>
      <c r="F129" s="33" t="s">
        <v>118</v>
      </c>
      <c r="G129" s="41" t="s">
        <v>123</v>
      </c>
      <c r="H129" s="91">
        <v>3.5339051391929401E-3</v>
      </c>
      <c r="I129" s="97">
        <v>0</v>
      </c>
      <c r="J129" s="58"/>
      <c r="K129" s="102">
        <v>0</v>
      </c>
      <c r="L129" s="102">
        <v>1.3672716</v>
      </c>
      <c r="M129" s="37"/>
      <c r="N129" s="102">
        <v>1.7054989</v>
      </c>
      <c r="O129" s="102">
        <v>0.26939482999999997</v>
      </c>
      <c r="P129" s="37"/>
      <c r="Q129" s="102">
        <v>0.51882945999999996</v>
      </c>
      <c r="R129" s="102">
        <v>24.449884000000001</v>
      </c>
      <c r="S129" s="102">
        <v>10.288166</v>
      </c>
      <c r="T129" s="102">
        <v>0.17958490999999999</v>
      </c>
      <c r="U129" s="102">
        <v>5.5616158000000002</v>
      </c>
      <c r="V129" s="102">
        <v>0.17958490999999999</v>
      </c>
      <c r="W129" s="37"/>
      <c r="X129" s="29">
        <v>4073.703</v>
      </c>
      <c r="Y129" s="89">
        <v>4059.60791015625</v>
      </c>
      <c r="Z129" s="89">
        <v>4051.2119140625</v>
      </c>
      <c r="AA129" s="39"/>
      <c r="AB129" s="63">
        <v>2.4516050170849915</v>
      </c>
      <c r="AC129" s="39">
        <f t="shared" si="3"/>
        <v>99.319714537901163</v>
      </c>
      <c r="AD129" s="39"/>
      <c r="AE129" s="34">
        <v>10</v>
      </c>
      <c r="AF129" s="37"/>
    </row>
    <row r="130" spans="1:32" s="1" customFormat="1" x14ac:dyDescent="0.2">
      <c r="A130" s="32">
        <v>496</v>
      </c>
      <c r="B130" s="32" t="s">
        <v>124</v>
      </c>
      <c r="C130" s="33" t="s">
        <v>125</v>
      </c>
      <c r="D130" s="33" t="s">
        <v>126</v>
      </c>
      <c r="E130" s="33" t="s">
        <v>41</v>
      </c>
      <c r="F130" s="33" t="s">
        <v>127</v>
      </c>
      <c r="G130" s="34" t="s">
        <v>128</v>
      </c>
      <c r="H130" s="91">
        <v>4.2342282831668854E-2</v>
      </c>
      <c r="I130" s="66">
        <v>3.5336742407983117E-2</v>
      </c>
      <c r="J130" s="58"/>
      <c r="K130" s="59">
        <v>5.1833134999999997</v>
      </c>
      <c r="L130" s="59">
        <v>3.6748573000000002</v>
      </c>
      <c r="M130" s="37"/>
      <c r="N130" s="59">
        <v>4.4478166999999997</v>
      </c>
      <c r="O130" s="59">
        <v>1.0305268999999999</v>
      </c>
      <c r="P130" s="37"/>
      <c r="Q130" s="59">
        <v>52.189236000000001</v>
      </c>
      <c r="R130" s="59">
        <v>72.801348000000004</v>
      </c>
      <c r="S130" s="59">
        <v>25.221592000000001</v>
      </c>
      <c r="T130" s="59">
        <v>16.794985</v>
      </c>
      <c r="U130" s="59">
        <v>40.884995000000004</v>
      </c>
      <c r="V130" s="59">
        <v>1.3713327</v>
      </c>
      <c r="W130" s="37"/>
      <c r="X130" s="89">
        <v>2869.10693359375</v>
      </c>
      <c r="Y130" s="89">
        <v>3027.39794921875</v>
      </c>
      <c r="Z130" s="89">
        <v>3075.64697265625</v>
      </c>
      <c r="AA130" s="29"/>
      <c r="AB130" s="67">
        <v>80.407123282534386</v>
      </c>
      <c r="AC130" s="39">
        <f t="shared" si="3"/>
        <v>2473.0392530392478</v>
      </c>
      <c r="AD130" s="39"/>
      <c r="AE130" s="34">
        <v>10</v>
      </c>
      <c r="AF130" s="37"/>
    </row>
    <row r="131" spans="1:32" s="1" customFormat="1" x14ac:dyDescent="0.2">
      <c r="A131" s="32">
        <v>496</v>
      </c>
      <c r="B131" s="32" t="s">
        <v>124</v>
      </c>
      <c r="C131" s="33" t="s">
        <v>125</v>
      </c>
      <c r="D131" s="33" t="s">
        <v>126</v>
      </c>
      <c r="E131" s="33" t="s">
        <v>41</v>
      </c>
      <c r="F131" s="33" t="s">
        <v>127</v>
      </c>
      <c r="G131" s="34" t="s">
        <v>109</v>
      </c>
      <c r="H131" s="91">
        <v>4.2342282831668854E-2</v>
      </c>
      <c r="I131" s="66">
        <v>0.10837171512770956</v>
      </c>
      <c r="J131" s="58"/>
      <c r="K131" s="59">
        <v>12.790789</v>
      </c>
      <c r="L131" s="59">
        <v>8.6370404000000001</v>
      </c>
      <c r="M131" s="37"/>
      <c r="N131" s="59">
        <v>7.7916106000000003</v>
      </c>
      <c r="O131" s="59">
        <v>3.9404716999999998</v>
      </c>
      <c r="P131" s="37"/>
      <c r="Q131" s="59">
        <v>84.902556000000004</v>
      </c>
      <c r="R131" s="59">
        <v>92.051115999999993</v>
      </c>
      <c r="S131" s="59">
        <v>28.419297</v>
      </c>
      <c r="T131" s="59">
        <v>32.778038000000002</v>
      </c>
      <c r="U131" s="59">
        <v>81.276223999999999</v>
      </c>
      <c r="V131" s="59">
        <v>3.1373327</v>
      </c>
      <c r="W131" s="37"/>
      <c r="X131" s="29">
        <v>2869.107</v>
      </c>
      <c r="Y131" s="89">
        <v>3027.39794921875</v>
      </c>
      <c r="Z131" s="89">
        <v>3075.64697265625</v>
      </c>
      <c r="AA131" s="29"/>
      <c r="AB131" s="67">
        <v>3.9621850220900958</v>
      </c>
      <c r="AC131" s="39">
        <f t="shared" si="3"/>
        <v>121.8628236829534</v>
      </c>
      <c r="AD131" s="39"/>
      <c r="AE131" s="34">
        <v>10</v>
      </c>
      <c r="AF131" s="37"/>
    </row>
    <row r="132" spans="1:32" s="1" customFormat="1" x14ac:dyDescent="0.2">
      <c r="A132" s="32">
        <v>496</v>
      </c>
      <c r="B132" s="32" t="s">
        <v>124</v>
      </c>
      <c r="C132" s="33" t="s">
        <v>125</v>
      </c>
      <c r="D132" s="33" t="s">
        <v>126</v>
      </c>
      <c r="E132" s="33" t="s">
        <v>41</v>
      </c>
      <c r="F132" s="33" t="s">
        <v>127</v>
      </c>
      <c r="G132" s="34" t="s">
        <v>64</v>
      </c>
      <c r="H132" s="91">
        <v>4.2342282831668854E-2</v>
      </c>
      <c r="I132" s="66">
        <v>5.9974727898437552E-2</v>
      </c>
      <c r="J132" s="58"/>
      <c r="K132" s="59">
        <v>7.1172611999999997</v>
      </c>
      <c r="L132" s="59">
        <v>4.1794332000000001</v>
      </c>
      <c r="M132" s="37"/>
      <c r="N132" s="59">
        <v>6.7051476000000001</v>
      </c>
      <c r="O132" s="59">
        <v>1.5349862999999999</v>
      </c>
      <c r="P132" s="37"/>
      <c r="Q132" s="59">
        <v>65.60069</v>
      </c>
      <c r="R132" s="59">
        <v>80.628876000000005</v>
      </c>
      <c r="S132" s="59">
        <v>34.618282000000001</v>
      </c>
      <c r="T132" s="59">
        <v>26.323667</v>
      </c>
      <c r="U132" s="59">
        <v>51.388485000000003</v>
      </c>
      <c r="V132" s="59">
        <v>2.1589936000000001</v>
      </c>
      <c r="W132" s="37"/>
      <c r="X132" s="29">
        <v>2869.107</v>
      </c>
      <c r="Y132" s="89">
        <v>3027.39794921875</v>
      </c>
      <c r="Z132" s="89">
        <v>3075.64697265625</v>
      </c>
      <c r="AA132" s="29"/>
      <c r="AB132" s="67">
        <v>15.630691695377235</v>
      </c>
      <c r="AC132" s="39">
        <f t="shared" si="3"/>
        <v>480.74489593410181</v>
      </c>
      <c r="AD132" s="39"/>
      <c r="AE132" s="34">
        <v>10</v>
      </c>
      <c r="AF132" s="37"/>
    </row>
    <row r="133" spans="1:32" s="1" customFormat="1" x14ac:dyDescent="0.2">
      <c r="A133" s="32">
        <v>496</v>
      </c>
      <c r="B133" s="32" t="s">
        <v>124</v>
      </c>
      <c r="C133" s="33" t="s">
        <v>125</v>
      </c>
      <c r="D133" s="33" t="s">
        <v>126</v>
      </c>
      <c r="E133" s="33" t="s">
        <v>41</v>
      </c>
      <c r="F133" s="33" t="s">
        <v>127</v>
      </c>
      <c r="G133" s="34" t="s">
        <v>272</v>
      </c>
      <c r="H133" s="91">
        <v>4.2342282831668854E-2</v>
      </c>
      <c r="I133" s="66">
        <v>0.15813299673759748</v>
      </c>
      <c r="J133" s="58"/>
      <c r="K133" s="59">
        <v>8.9321044000000001</v>
      </c>
      <c r="L133" s="59">
        <v>7.7126662000000001</v>
      </c>
      <c r="M133" s="37"/>
      <c r="N133" s="59">
        <v>30.199871000000002</v>
      </c>
      <c r="O133" s="59">
        <v>0</v>
      </c>
      <c r="P133" s="37"/>
      <c r="Q133" s="59">
        <v>76.450092999999995</v>
      </c>
      <c r="R133" s="59">
        <v>100</v>
      </c>
      <c r="S133" s="59">
        <v>44.170267000000003</v>
      </c>
      <c r="T133" s="59">
        <v>32.814776000000002</v>
      </c>
      <c r="U133" s="59">
        <v>58.686954</v>
      </c>
      <c r="V133" s="59">
        <v>15.855036</v>
      </c>
      <c r="W133" s="37"/>
      <c r="X133" s="29">
        <v>2869.107</v>
      </c>
      <c r="Y133" s="89">
        <v>3027.39794921875</v>
      </c>
      <c r="Z133" s="89">
        <v>3075.64697265625</v>
      </c>
      <c r="AA133" s="29"/>
      <c r="AB133" s="63">
        <v>0.22461715256986131</v>
      </c>
      <c r="AC133" s="39">
        <f t="shared" si="3"/>
        <v>6.9084306530816093</v>
      </c>
      <c r="AD133" s="39"/>
      <c r="AE133" s="39">
        <v>10</v>
      </c>
      <c r="AF133" s="34"/>
    </row>
    <row r="134" spans="1:32" s="1" customFormat="1" x14ac:dyDescent="0.2">
      <c r="A134" s="32">
        <v>566</v>
      </c>
      <c r="B134" s="32" t="s">
        <v>129</v>
      </c>
      <c r="C134" s="33" t="s">
        <v>130</v>
      </c>
      <c r="D134" s="33" t="s">
        <v>46</v>
      </c>
      <c r="E134" s="33" t="s">
        <v>41</v>
      </c>
      <c r="F134" s="33" t="s">
        <v>131</v>
      </c>
      <c r="G134" s="42" t="s">
        <v>132</v>
      </c>
      <c r="H134" s="91">
        <v>0.29115793108940125</v>
      </c>
      <c r="I134" s="66">
        <v>0.44310982656145137</v>
      </c>
      <c r="J134" s="58"/>
      <c r="K134" s="59">
        <v>60.240831</v>
      </c>
      <c r="L134" s="59">
        <v>19.208538000000001</v>
      </c>
      <c r="M134" s="37"/>
      <c r="N134" s="59">
        <v>42.326210000000003</v>
      </c>
      <c r="O134" s="59">
        <v>52.749701999999999</v>
      </c>
      <c r="P134" s="37"/>
      <c r="Q134" s="59">
        <v>94.543662999999995</v>
      </c>
      <c r="R134" s="59">
        <v>61.232495999999998</v>
      </c>
      <c r="S134" s="59">
        <v>50.738339000000003</v>
      </c>
      <c r="T134" s="59">
        <v>58.295693</v>
      </c>
      <c r="U134" s="68">
        <v>64.475048999999999</v>
      </c>
      <c r="V134" s="59">
        <v>25.942307</v>
      </c>
      <c r="W134" s="37"/>
      <c r="X134" s="89">
        <v>190886.3125</v>
      </c>
      <c r="Y134" s="89">
        <v>185989.640625</v>
      </c>
      <c r="Z134" s="89">
        <v>190886.3125</v>
      </c>
      <c r="AA134" s="39"/>
      <c r="AB134" s="60">
        <v>49.534243899274088</v>
      </c>
      <c r="AC134" s="39">
        <f t="shared" si="3"/>
        <v>94554.091604080517</v>
      </c>
      <c r="AD134" s="39"/>
      <c r="AE134" s="40">
        <v>10</v>
      </c>
      <c r="AF134" s="37"/>
    </row>
    <row r="135" spans="1:32" s="1" customFormat="1" x14ac:dyDescent="0.2">
      <c r="A135" s="32">
        <v>566</v>
      </c>
      <c r="B135" s="32" t="s">
        <v>129</v>
      </c>
      <c r="C135" s="33" t="s">
        <v>130</v>
      </c>
      <c r="D135" s="33" t="s">
        <v>46</v>
      </c>
      <c r="E135" s="33" t="s">
        <v>41</v>
      </c>
      <c r="F135" s="33" t="s">
        <v>131</v>
      </c>
      <c r="G135" s="42" t="s">
        <v>133</v>
      </c>
      <c r="H135" s="91">
        <v>0.29115793108940125</v>
      </c>
      <c r="I135" s="66">
        <v>6.0024160560284701E-2</v>
      </c>
      <c r="J135" s="58"/>
      <c r="K135" s="59">
        <v>14.980074</v>
      </c>
      <c r="L135" s="59">
        <v>4.4998247999999998</v>
      </c>
      <c r="M135" s="37"/>
      <c r="N135" s="59">
        <v>5.0172084999999997</v>
      </c>
      <c r="O135" s="59">
        <v>3.9785897000000001</v>
      </c>
      <c r="P135" s="37"/>
      <c r="Q135" s="59">
        <v>59.923059000000002</v>
      </c>
      <c r="R135" s="59">
        <v>55.756079999999997</v>
      </c>
      <c r="S135" s="59">
        <v>27.737538000000001</v>
      </c>
      <c r="T135" s="59">
        <v>29.15035</v>
      </c>
      <c r="U135" s="68">
        <v>15.627674000000001</v>
      </c>
      <c r="V135" s="59">
        <v>12.875567999999999</v>
      </c>
      <c r="W135" s="37"/>
      <c r="X135" s="29">
        <v>190886.31099999999</v>
      </c>
      <c r="Y135" s="89">
        <v>185989.640625</v>
      </c>
      <c r="Z135" s="89">
        <v>190886.3125</v>
      </c>
      <c r="AA135" s="39"/>
      <c r="AB135" s="60">
        <v>9.9348929845164022</v>
      </c>
      <c r="AC135" s="39">
        <f t="shared" si="3"/>
        <v>18964.350868964557</v>
      </c>
      <c r="AD135" s="39"/>
      <c r="AE135" s="40">
        <v>10</v>
      </c>
      <c r="AF135" s="37"/>
    </row>
    <row r="136" spans="1:32" s="1" customFormat="1" x14ac:dyDescent="0.2">
      <c r="A136" s="32">
        <v>566</v>
      </c>
      <c r="B136" s="32" t="s">
        <v>129</v>
      </c>
      <c r="C136" s="33" t="s">
        <v>130</v>
      </c>
      <c r="D136" s="33" t="s">
        <v>46</v>
      </c>
      <c r="E136" s="33" t="s">
        <v>41</v>
      </c>
      <c r="F136" s="33" t="s">
        <v>131</v>
      </c>
      <c r="G136" s="42" t="s">
        <v>134</v>
      </c>
      <c r="H136" s="91">
        <v>0.29115793108940125</v>
      </c>
      <c r="I136" s="66">
        <v>5.0131191178522348E-2</v>
      </c>
      <c r="J136" s="58"/>
      <c r="K136" s="59">
        <v>17.351020999999999</v>
      </c>
      <c r="L136" s="59">
        <v>4.2826649999999997</v>
      </c>
      <c r="M136" s="37"/>
      <c r="N136" s="59">
        <v>6.5481341000000004</v>
      </c>
      <c r="O136" s="59">
        <v>3.5757235000000001</v>
      </c>
      <c r="P136" s="37"/>
      <c r="Q136" s="59">
        <v>38.467438000000001</v>
      </c>
      <c r="R136" s="59">
        <v>69.820331999999993</v>
      </c>
      <c r="S136" s="59">
        <v>16.699845</v>
      </c>
      <c r="T136" s="59">
        <v>18.475864999999999</v>
      </c>
      <c r="U136" s="68">
        <v>12.468956</v>
      </c>
      <c r="V136" s="59">
        <v>11.697213</v>
      </c>
      <c r="W136" s="37"/>
      <c r="X136" s="29">
        <v>190886.31099999999</v>
      </c>
      <c r="Y136" s="89">
        <v>185989.640625</v>
      </c>
      <c r="Z136" s="89">
        <v>190886.3125</v>
      </c>
      <c r="AA136" s="39"/>
      <c r="AB136" s="60">
        <v>11.710732746478984</v>
      </c>
      <c r="AC136" s="39">
        <f t="shared" si="3"/>
        <v>22354.185906483708</v>
      </c>
      <c r="AD136" s="39"/>
      <c r="AE136" s="40">
        <v>10</v>
      </c>
      <c r="AF136" s="37"/>
    </row>
    <row r="137" spans="1:32" s="1" customFormat="1" x14ac:dyDescent="0.2">
      <c r="A137" s="32">
        <v>566</v>
      </c>
      <c r="B137" s="32" t="s">
        <v>129</v>
      </c>
      <c r="C137" s="33" t="s">
        <v>130</v>
      </c>
      <c r="D137" s="33" t="s">
        <v>46</v>
      </c>
      <c r="E137" s="33" t="s">
        <v>41</v>
      </c>
      <c r="F137" s="33" t="s">
        <v>131</v>
      </c>
      <c r="G137" s="42" t="s">
        <v>64</v>
      </c>
      <c r="H137" s="91">
        <v>0.29115793108940125</v>
      </c>
      <c r="I137" s="66">
        <v>0.21732681291123193</v>
      </c>
      <c r="J137" s="58"/>
      <c r="K137" s="59">
        <v>32.803553999999998</v>
      </c>
      <c r="L137" s="59">
        <v>9.1700324999999996</v>
      </c>
      <c r="M137" s="37"/>
      <c r="N137" s="59">
        <v>14.731202</v>
      </c>
      <c r="O137" s="59">
        <v>21.223571</v>
      </c>
      <c r="P137" s="37"/>
      <c r="Q137" s="59">
        <v>82.186717000000002</v>
      </c>
      <c r="R137" s="59">
        <v>69.535163999999995</v>
      </c>
      <c r="S137" s="59">
        <v>45.097301999999999</v>
      </c>
      <c r="T137" s="59">
        <v>50.835301999999999</v>
      </c>
      <c r="U137" s="68">
        <v>44.472369999999998</v>
      </c>
      <c r="V137" s="59">
        <v>20.429908999999999</v>
      </c>
      <c r="W137" s="37"/>
      <c r="X137" s="29">
        <v>190886.31099999999</v>
      </c>
      <c r="Y137" s="89">
        <v>185989.640625</v>
      </c>
      <c r="Z137" s="89">
        <v>190886.3125</v>
      </c>
      <c r="AA137" s="39"/>
      <c r="AB137" s="60">
        <v>28.820130369728492</v>
      </c>
      <c r="AC137" s="39">
        <f t="shared" si="3"/>
        <v>55013.684120467333</v>
      </c>
      <c r="AD137" s="39"/>
      <c r="AE137" s="40">
        <v>10</v>
      </c>
      <c r="AF137" s="37"/>
    </row>
    <row r="138" spans="1:32" s="1" customFormat="1" x14ac:dyDescent="0.2">
      <c r="A138" s="32">
        <v>807</v>
      </c>
      <c r="B138" s="32" t="s">
        <v>112</v>
      </c>
      <c r="C138" s="33" t="s">
        <v>316</v>
      </c>
      <c r="D138" s="33" t="s">
        <v>107</v>
      </c>
      <c r="E138" s="33" t="s">
        <v>41</v>
      </c>
      <c r="F138" s="33" t="s">
        <v>113</v>
      </c>
      <c r="G138" s="41" t="s">
        <v>114</v>
      </c>
      <c r="H138" s="91">
        <v>9.5581319183111191E-3</v>
      </c>
      <c r="I138" s="62">
        <v>4.5911137342594041E-3</v>
      </c>
      <c r="J138" s="58"/>
      <c r="K138" s="59">
        <v>0.87714477000000002</v>
      </c>
      <c r="L138" s="69"/>
      <c r="M138" s="69"/>
      <c r="N138" s="59">
        <v>3.2694494999999999</v>
      </c>
      <c r="O138" s="59">
        <v>1.2902861999999999</v>
      </c>
      <c r="P138" s="59"/>
      <c r="Q138" s="59">
        <v>22.748419999999999</v>
      </c>
      <c r="R138" s="59">
        <v>3.9206593999999999</v>
      </c>
      <c r="S138" s="59">
        <v>0.95712158999999997</v>
      </c>
      <c r="T138" s="59">
        <v>0.10492084</v>
      </c>
      <c r="U138" s="59">
        <v>5.4102306000000002</v>
      </c>
      <c r="V138" s="59">
        <v>0.32560911999999997</v>
      </c>
      <c r="W138" s="37"/>
      <c r="X138" s="89">
        <v>2072.383056640625</v>
      </c>
      <c r="Y138" s="89">
        <v>2081.2060546875</v>
      </c>
      <c r="Z138" s="89">
        <v>2083.159912109375</v>
      </c>
      <c r="AA138" s="39"/>
      <c r="AB138" s="67">
        <v>65.012975788951692</v>
      </c>
      <c r="AC138" s="39">
        <f t="shared" ref="AC138:AC169" si="4">Z138*(AB138/100)</f>
        <v>1354.3242493048153</v>
      </c>
      <c r="AD138" s="39"/>
      <c r="AE138" s="34">
        <v>9</v>
      </c>
      <c r="AF138" s="34" t="s">
        <v>21</v>
      </c>
    </row>
    <row r="139" spans="1:32" s="1" customFormat="1" x14ac:dyDescent="0.2">
      <c r="A139" s="32">
        <v>807</v>
      </c>
      <c r="B139" s="32" t="s">
        <v>112</v>
      </c>
      <c r="C139" s="33" t="s">
        <v>316</v>
      </c>
      <c r="D139" s="33" t="s">
        <v>107</v>
      </c>
      <c r="E139" s="33" t="s">
        <v>41</v>
      </c>
      <c r="F139" s="33" t="s">
        <v>113</v>
      </c>
      <c r="G139" s="41" t="s">
        <v>115</v>
      </c>
      <c r="H139" s="91">
        <v>9.5581319183111191E-3</v>
      </c>
      <c r="I139" s="62">
        <v>1.6597223934116084E-2</v>
      </c>
      <c r="J139" s="58"/>
      <c r="K139" s="59">
        <v>3.2236161000000001</v>
      </c>
      <c r="L139" s="69"/>
      <c r="M139" s="69"/>
      <c r="N139" s="59">
        <v>1.0324298999999999</v>
      </c>
      <c r="O139" s="59">
        <v>4.3093883000000002</v>
      </c>
      <c r="P139" s="59"/>
      <c r="Q139" s="59">
        <v>58.843980999999999</v>
      </c>
      <c r="R139" s="59">
        <v>13.600307000000001</v>
      </c>
      <c r="S139" s="59">
        <v>0.94237875999999998</v>
      </c>
      <c r="T139" s="59">
        <v>0.91593442999999997</v>
      </c>
      <c r="U139" s="59">
        <v>6.9840197000000002</v>
      </c>
      <c r="V139" s="59">
        <v>0.17876591</v>
      </c>
      <c r="W139" s="37"/>
      <c r="X139" s="29">
        <v>2072.3829999999998</v>
      </c>
      <c r="Y139" s="89">
        <v>2081.2060546875</v>
      </c>
      <c r="Z139" s="89">
        <v>2083.159912109375</v>
      </c>
      <c r="AA139" s="39"/>
      <c r="AB139" s="67">
        <v>26.997062488611341</v>
      </c>
      <c r="AC139" s="39">
        <f t="shared" si="4"/>
        <v>562.39198320986907</v>
      </c>
      <c r="AD139" s="39"/>
      <c r="AE139" s="34">
        <v>9</v>
      </c>
      <c r="AF139" s="34" t="s">
        <v>21</v>
      </c>
    </row>
    <row r="140" spans="1:32" s="1" customFormat="1" x14ac:dyDescent="0.2">
      <c r="A140" s="32">
        <v>807</v>
      </c>
      <c r="B140" s="32" t="s">
        <v>112</v>
      </c>
      <c r="C140" s="33" t="s">
        <v>316</v>
      </c>
      <c r="D140" s="33" t="s">
        <v>107</v>
      </c>
      <c r="E140" s="33" t="s">
        <v>41</v>
      </c>
      <c r="F140" s="33" t="s">
        <v>113</v>
      </c>
      <c r="G140" s="41" t="s">
        <v>64</v>
      </c>
      <c r="H140" s="91">
        <v>9.5581319183111191E-3</v>
      </c>
      <c r="I140" s="62">
        <v>2.6240694156527262E-2</v>
      </c>
      <c r="J140" s="58"/>
      <c r="K140" s="59">
        <v>4.4078222</v>
      </c>
      <c r="L140" s="69"/>
      <c r="M140" s="69"/>
      <c r="N140" s="59">
        <v>8.7889941999999994</v>
      </c>
      <c r="O140" s="59">
        <v>4.8814473999999999</v>
      </c>
      <c r="P140" s="59"/>
      <c r="Q140" s="59">
        <v>38.255004999999997</v>
      </c>
      <c r="R140" s="59">
        <v>8.7209061999999999</v>
      </c>
      <c r="S140" s="59">
        <v>0.67547471999999997</v>
      </c>
      <c r="T140" s="59">
        <v>0.58192374999999996</v>
      </c>
      <c r="U140" s="59">
        <v>5.4527220999999999</v>
      </c>
      <c r="V140" s="59">
        <v>2.0546079000000002</v>
      </c>
      <c r="W140" s="37"/>
      <c r="X140" s="29">
        <v>2072.3829999999998</v>
      </c>
      <c r="Y140" s="89">
        <v>2081.2060546875</v>
      </c>
      <c r="Z140" s="89">
        <v>2083.159912109375</v>
      </c>
      <c r="AA140" s="39"/>
      <c r="AB140" s="67">
        <v>7.9899617224324908</v>
      </c>
      <c r="AC140" s="39">
        <f t="shared" si="4"/>
        <v>166.4436795945974</v>
      </c>
      <c r="AD140" s="39"/>
      <c r="AE140" s="34">
        <v>9</v>
      </c>
      <c r="AF140" s="34" t="s">
        <v>21</v>
      </c>
    </row>
    <row r="141" spans="1:32" s="1" customFormat="1" x14ac:dyDescent="0.2">
      <c r="A141" s="100">
        <v>600</v>
      </c>
      <c r="B141" s="100" t="s">
        <v>301</v>
      </c>
      <c r="C141" s="98" t="s">
        <v>300</v>
      </c>
      <c r="D141" s="98" t="s">
        <v>42</v>
      </c>
      <c r="E141" s="98" t="s">
        <v>41</v>
      </c>
      <c r="F141" s="57">
        <v>2016</v>
      </c>
      <c r="G141" s="96" t="s">
        <v>302</v>
      </c>
      <c r="H141" s="91">
        <v>1.8848581239581108E-2</v>
      </c>
      <c r="I141" s="97">
        <v>0.2977397751455389</v>
      </c>
      <c r="K141" s="102">
        <v>22.004010999999998</v>
      </c>
      <c r="L141" s="102">
        <v>5.0111401000000004</v>
      </c>
      <c r="M141" s="102"/>
      <c r="N141" s="102">
        <v>41.026414000000003</v>
      </c>
      <c r="O141" s="102">
        <v>22.923555</v>
      </c>
      <c r="P141" s="102"/>
      <c r="Q141" s="102">
        <v>91.445949999999996</v>
      </c>
      <c r="R141" s="102">
        <v>85.482990000000001</v>
      </c>
      <c r="S141" s="102">
        <v>60.924284</v>
      </c>
      <c r="T141" s="102">
        <v>44.105939999999997</v>
      </c>
      <c r="U141" s="102">
        <v>83.328287000000003</v>
      </c>
      <c r="V141" s="102">
        <v>43.676436000000002</v>
      </c>
      <c r="X141" s="89">
        <v>6725.30810546875</v>
      </c>
      <c r="Y141" s="89">
        <v>6725.30810546875</v>
      </c>
      <c r="Z141" s="89">
        <v>6811.296875</v>
      </c>
      <c r="AB141" s="70">
        <v>1.7829662182412318</v>
      </c>
      <c r="AC141" s="39">
        <f t="shared" si="4"/>
        <v>121.44312230537069</v>
      </c>
      <c r="AE141" s="34">
        <v>10</v>
      </c>
    </row>
    <row r="142" spans="1:32" s="1" customFormat="1" x14ac:dyDescent="0.2">
      <c r="A142" s="100">
        <v>600</v>
      </c>
      <c r="B142" s="100" t="s">
        <v>301</v>
      </c>
      <c r="C142" s="98" t="s">
        <v>300</v>
      </c>
      <c r="D142" s="98" t="s">
        <v>42</v>
      </c>
      <c r="E142" s="98" t="s">
        <v>41</v>
      </c>
      <c r="F142" s="57">
        <v>2016</v>
      </c>
      <c r="G142" s="96" t="s">
        <v>303</v>
      </c>
      <c r="H142" s="91">
        <v>1.8848581239581108E-2</v>
      </c>
      <c r="I142" s="97">
        <v>2.7429806789425488E-2</v>
      </c>
      <c r="K142" s="102">
        <v>3.6361313000000002</v>
      </c>
      <c r="L142" s="102">
        <v>1.4112524</v>
      </c>
      <c r="M142" s="102"/>
      <c r="N142" s="102">
        <v>11.146665</v>
      </c>
      <c r="O142" s="102">
        <v>3.7172054000000001</v>
      </c>
      <c r="P142" s="102"/>
      <c r="Q142" s="102">
        <v>60.440570000000001</v>
      </c>
      <c r="R142" s="102">
        <v>30.120412999999999</v>
      </c>
      <c r="S142" s="102">
        <v>7.5872374000000002</v>
      </c>
      <c r="T142" s="102">
        <v>1.5467728000000001</v>
      </c>
      <c r="U142" s="102">
        <v>27.244299000000002</v>
      </c>
      <c r="V142" s="102">
        <v>4.866797</v>
      </c>
      <c r="X142" s="89">
        <v>6725.30810546875</v>
      </c>
      <c r="Y142" s="89">
        <v>6725.30810546875</v>
      </c>
      <c r="Z142" s="89">
        <v>6811.296875</v>
      </c>
      <c r="AB142" s="70">
        <v>42.310609955911445</v>
      </c>
      <c r="AC142" s="39">
        <f t="shared" si="4"/>
        <v>2881.9012537204349</v>
      </c>
      <c r="AE142" s="34">
        <v>10</v>
      </c>
    </row>
    <row r="143" spans="1:32" s="1" customFormat="1" x14ac:dyDescent="0.2">
      <c r="A143" s="100">
        <v>600</v>
      </c>
      <c r="B143" s="100" t="s">
        <v>301</v>
      </c>
      <c r="C143" s="98" t="s">
        <v>300</v>
      </c>
      <c r="D143" s="98" t="s">
        <v>42</v>
      </c>
      <c r="E143" s="98" t="s">
        <v>41</v>
      </c>
      <c r="F143" s="57">
        <v>2016</v>
      </c>
      <c r="G143" s="96" t="s">
        <v>304</v>
      </c>
      <c r="H143" s="91">
        <v>1.8848581239581108E-2</v>
      </c>
      <c r="I143" s="97">
        <v>3.9242115912814365E-3</v>
      </c>
      <c r="K143" s="102">
        <v>2.1816333000000001</v>
      </c>
      <c r="L143" s="102">
        <v>0.53528580000000003</v>
      </c>
      <c r="M143" s="102"/>
      <c r="N143" s="102">
        <v>2.6997298999999999</v>
      </c>
      <c r="O143" s="102">
        <v>2.0645812000000001</v>
      </c>
      <c r="P143" s="102"/>
      <c r="Q143" s="102">
        <v>23.213835</v>
      </c>
      <c r="R143" s="102">
        <v>10.548924</v>
      </c>
      <c r="S143" s="102">
        <v>1.3244834999999999</v>
      </c>
      <c r="T143" s="102">
        <v>0.32550575999999998</v>
      </c>
      <c r="U143" s="102">
        <v>10.229024000000001</v>
      </c>
      <c r="V143" s="102">
        <v>1.8128550000000001</v>
      </c>
      <c r="X143" s="89">
        <v>6725.30810546875</v>
      </c>
      <c r="Y143" s="89">
        <v>6725.30810546875</v>
      </c>
      <c r="Z143" s="89">
        <v>6811.296875</v>
      </c>
      <c r="AB143" s="70">
        <v>33.563063300728999</v>
      </c>
      <c r="AC143" s="39">
        <f t="shared" si="4"/>
        <v>2286.0798817568261</v>
      </c>
      <c r="AE143" s="34">
        <v>10</v>
      </c>
    </row>
    <row r="144" spans="1:32" s="1" customFormat="1" x14ac:dyDescent="0.2">
      <c r="A144" s="100">
        <v>600</v>
      </c>
      <c r="B144" s="100" t="s">
        <v>301</v>
      </c>
      <c r="C144" s="98" t="s">
        <v>300</v>
      </c>
      <c r="D144" s="98" t="s">
        <v>42</v>
      </c>
      <c r="E144" s="98" t="s">
        <v>41</v>
      </c>
      <c r="F144" s="57">
        <v>2016</v>
      </c>
      <c r="G144" s="96" t="s">
        <v>305</v>
      </c>
      <c r="H144" s="91">
        <v>1.8848581239581108E-2</v>
      </c>
      <c r="I144" s="97">
        <v>1.8769228955639349E-3</v>
      </c>
      <c r="K144" s="102">
        <v>2.0202553999999999</v>
      </c>
      <c r="L144" s="102">
        <v>0.31858027</v>
      </c>
      <c r="M144" s="102"/>
      <c r="N144" s="102">
        <v>0.79337712999999999</v>
      </c>
      <c r="O144" s="102">
        <v>0.43573373999999998</v>
      </c>
      <c r="P144" s="102"/>
      <c r="Q144" s="102">
        <v>5.8733655999999996</v>
      </c>
      <c r="R144" s="102">
        <v>8.4208789999999993</v>
      </c>
      <c r="S144" s="102">
        <v>1.1897441</v>
      </c>
      <c r="T144" s="102">
        <v>0.25383503000000002</v>
      </c>
      <c r="U144" s="102">
        <v>4.2352005000000004</v>
      </c>
      <c r="V144" s="102">
        <v>0.55660348000000004</v>
      </c>
      <c r="X144" s="89">
        <v>6725.30810546875</v>
      </c>
      <c r="Y144" s="89">
        <v>6725.30810546875</v>
      </c>
      <c r="Z144" s="89">
        <v>6811.296875</v>
      </c>
      <c r="AB144" s="70">
        <v>19.587477250927424</v>
      </c>
      <c r="AC144" s="39">
        <f t="shared" si="4"/>
        <v>1334.1612258837556</v>
      </c>
      <c r="AE144" s="34">
        <v>10</v>
      </c>
    </row>
    <row r="145" spans="1:31" s="1" customFormat="1" x14ac:dyDescent="0.2">
      <c r="A145" s="100">
        <v>600</v>
      </c>
      <c r="B145" s="100" t="s">
        <v>301</v>
      </c>
      <c r="C145" s="98" t="s">
        <v>300</v>
      </c>
      <c r="D145" s="98" t="s">
        <v>42</v>
      </c>
      <c r="E145" s="98" t="s">
        <v>41</v>
      </c>
      <c r="F145" s="57">
        <v>2016</v>
      </c>
      <c r="G145" s="96" t="s">
        <v>306</v>
      </c>
      <c r="H145" s="91">
        <v>1.8848581239581108E-2</v>
      </c>
      <c r="I145" s="97">
        <v>1.4232570562100651E-2</v>
      </c>
      <c r="K145" s="102">
        <v>1.0385764</v>
      </c>
      <c r="L145" s="102">
        <v>0.58444172000000005</v>
      </c>
      <c r="M145" s="102"/>
      <c r="N145" s="102">
        <v>19.164072000000001</v>
      </c>
      <c r="O145" s="102">
        <v>4.5720329</v>
      </c>
      <c r="P145" s="102"/>
      <c r="Q145" s="102">
        <v>16.533456999999999</v>
      </c>
      <c r="R145" s="102">
        <v>9.0520104999999997</v>
      </c>
      <c r="S145" s="102">
        <v>2.397291E-2</v>
      </c>
      <c r="T145" s="102">
        <v>1.9896613000000001</v>
      </c>
      <c r="U145" s="102">
        <v>16.196110000000001</v>
      </c>
      <c r="V145" s="102">
        <v>3.5892069999999998E-2</v>
      </c>
      <c r="X145" s="89">
        <v>6725.30810546875</v>
      </c>
      <c r="Y145" s="89">
        <v>6725.30810546875</v>
      </c>
      <c r="Z145" s="89">
        <v>6811.296875</v>
      </c>
      <c r="AB145" s="70">
        <v>2.7558832741913624</v>
      </c>
      <c r="AC145" s="39">
        <f t="shared" si="4"/>
        <v>187.71139133364395</v>
      </c>
      <c r="AE145" s="34">
        <v>10</v>
      </c>
    </row>
    <row r="146" spans="1:31" s="1" customFormat="1" x14ac:dyDescent="0.2">
      <c r="A146" s="84">
        <v>686</v>
      </c>
      <c r="B146" s="85" t="s">
        <v>234</v>
      </c>
      <c r="C146" s="34" t="s">
        <v>235</v>
      </c>
      <c r="D146" s="34" t="s">
        <v>46</v>
      </c>
      <c r="E146" s="34" t="s">
        <v>162</v>
      </c>
      <c r="F146" s="57">
        <v>2017</v>
      </c>
      <c r="G146" s="41" t="s">
        <v>236</v>
      </c>
      <c r="H146" s="91">
        <v>0.28798049688339233</v>
      </c>
      <c r="I146" s="62">
        <v>0.26922990394174501</v>
      </c>
      <c r="K146" s="59">
        <v>30.588532000000001</v>
      </c>
      <c r="L146" s="59">
        <v>10.359660999999999</v>
      </c>
      <c r="M146" s="59"/>
      <c r="N146" s="59">
        <v>39.457923999999998</v>
      </c>
      <c r="O146" s="59">
        <v>59.644697999999998</v>
      </c>
      <c r="P146" s="59"/>
      <c r="Q146" s="59">
        <v>72.527997999999997</v>
      </c>
      <c r="R146" s="59">
        <v>30.233723000000001</v>
      </c>
      <c r="S146" s="59">
        <v>14.291073000000001</v>
      </c>
      <c r="T146" s="59">
        <v>26.948758999999999</v>
      </c>
      <c r="U146" s="59">
        <v>26.627859999999998</v>
      </c>
      <c r="V146" s="59">
        <v>4.4649440593197847</v>
      </c>
      <c r="X146" s="89">
        <v>15850.5673828125</v>
      </c>
      <c r="Y146" s="89">
        <v>15411.6142578125</v>
      </c>
      <c r="Z146" s="89">
        <v>15850.5673828125</v>
      </c>
      <c r="AA146" s="5"/>
      <c r="AB146" s="70">
        <v>37.116801258403953</v>
      </c>
      <c r="AC146" s="39">
        <f t="shared" si="4"/>
        <v>5883.2235938079166</v>
      </c>
      <c r="AE146" s="34">
        <v>10</v>
      </c>
    </row>
    <row r="147" spans="1:31" s="1" customFormat="1" x14ac:dyDescent="0.2">
      <c r="A147" s="84">
        <v>686</v>
      </c>
      <c r="B147" s="85" t="s">
        <v>234</v>
      </c>
      <c r="C147" s="34" t="s">
        <v>235</v>
      </c>
      <c r="D147" s="34" t="s">
        <v>46</v>
      </c>
      <c r="E147" s="34" t="s">
        <v>162</v>
      </c>
      <c r="F147" s="57">
        <v>2017</v>
      </c>
      <c r="G147" s="41" t="s">
        <v>237</v>
      </c>
      <c r="H147" s="91">
        <v>0.28798049688339233</v>
      </c>
      <c r="I147" s="62">
        <v>0.36372441734105393</v>
      </c>
      <c r="K147" s="59">
        <v>38.054259000000002</v>
      </c>
      <c r="L147" s="59">
        <v>11.197271000000001</v>
      </c>
      <c r="M147" s="59"/>
      <c r="N147" s="59">
        <v>44.412415000000003</v>
      </c>
      <c r="O147" s="59">
        <v>60.769646999999999</v>
      </c>
      <c r="P147" s="59"/>
      <c r="Q147" s="59">
        <v>80.69538</v>
      </c>
      <c r="R147" s="59">
        <v>62.067686999999999</v>
      </c>
      <c r="S147" s="59">
        <v>34.967143</v>
      </c>
      <c r="T147" s="59">
        <v>52.201523999999999</v>
      </c>
      <c r="U147" s="59">
        <v>46.863715999999997</v>
      </c>
      <c r="V147" s="59">
        <v>9.2452396074031427</v>
      </c>
      <c r="X147" s="89">
        <v>15850.5673828125</v>
      </c>
      <c r="Y147" s="89">
        <v>15411.6142578125</v>
      </c>
      <c r="Z147" s="89">
        <v>15850.5673828125</v>
      </c>
      <c r="AA147" s="5"/>
      <c r="AB147" s="70">
        <v>26.781099412338307</v>
      </c>
      <c r="AC147" s="39">
        <f t="shared" si="4"/>
        <v>4244.9562082106859</v>
      </c>
      <c r="AE147" s="34">
        <v>10</v>
      </c>
    </row>
    <row r="148" spans="1:31" s="1" customFormat="1" x14ac:dyDescent="0.2">
      <c r="A148" s="84">
        <v>686</v>
      </c>
      <c r="B148" s="85" t="s">
        <v>234</v>
      </c>
      <c r="C148" s="34" t="s">
        <v>235</v>
      </c>
      <c r="D148" s="34" t="s">
        <v>46</v>
      </c>
      <c r="E148" s="34" t="s">
        <v>162</v>
      </c>
      <c r="F148" s="57">
        <v>2017</v>
      </c>
      <c r="G148" s="41" t="s">
        <v>238</v>
      </c>
      <c r="H148" s="91">
        <v>0.28798049688339233</v>
      </c>
      <c r="I148" s="62">
        <v>0.29298801669985358</v>
      </c>
      <c r="K148" s="59">
        <v>35.184325999999999</v>
      </c>
      <c r="L148" s="59">
        <v>10.049512</v>
      </c>
      <c r="M148" s="59"/>
      <c r="N148" s="59">
        <v>30.689097</v>
      </c>
      <c r="O148" s="59">
        <v>56.621749999999999</v>
      </c>
      <c r="P148" s="59"/>
      <c r="Q148" s="59">
        <v>80.853069000000005</v>
      </c>
      <c r="R148" s="59">
        <v>44.616171999999999</v>
      </c>
      <c r="S148" s="59">
        <v>24.924074999999998</v>
      </c>
      <c r="T148" s="59">
        <v>44.843124000000003</v>
      </c>
      <c r="U148" s="59">
        <v>34.721432999999998</v>
      </c>
      <c r="V148" s="59">
        <v>9.0003207066702693</v>
      </c>
      <c r="X148" s="89">
        <v>15850.5673828125</v>
      </c>
      <c r="Y148" s="89">
        <v>15411.6142578125</v>
      </c>
      <c r="Z148" s="89">
        <v>15850.5673828125</v>
      </c>
      <c r="AA148" s="5"/>
      <c r="AB148" s="70">
        <v>17.364908012724587</v>
      </c>
      <c r="AC148" s="39">
        <f t="shared" si="4"/>
        <v>2752.4364455203176</v>
      </c>
      <c r="AE148" s="34">
        <v>10</v>
      </c>
    </row>
    <row r="149" spans="1:31" s="1" customFormat="1" x14ac:dyDescent="0.2">
      <c r="A149" s="84">
        <v>686</v>
      </c>
      <c r="B149" s="85" t="s">
        <v>234</v>
      </c>
      <c r="C149" s="34" t="s">
        <v>235</v>
      </c>
      <c r="D149" s="34" t="s">
        <v>46</v>
      </c>
      <c r="E149" s="34" t="s">
        <v>162</v>
      </c>
      <c r="F149" s="57">
        <v>2017</v>
      </c>
      <c r="G149" s="41" t="s">
        <v>239</v>
      </c>
      <c r="H149" s="91">
        <v>0.28798049688339233</v>
      </c>
      <c r="I149" s="62">
        <v>0.33983069636442331</v>
      </c>
      <c r="K149" s="59">
        <v>45.428251000000003</v>
      </c>
      <c r="L149" s="59">
        <v>14.717931999999999</v>
      </c>
      <c r="M149" s="59"/>
      <c r="N149" s="59">
        <v>24.598323000000001</v>
      </c>
      <c r="O149" s="59">
        <v>57.022781000000002</v>
      </c>
      <c r="P149" s="59"/>
      <c r="Q149" s="59">
        <v>81.742553999999998</v>
      </c>
      <c r="R149" s="59">
        <v>56.095734999999998</v>
      </c>
      <c r="S149" s="59">
        <v>43.756394</v>
      </c>
      <c r="T149" s="59">
        <v>45.302909</v>
      </c>
      <c r="U149" s="59">
        <v>51.336373000000002</v>
      </c>
      <c r="V149" s="59">
        <v>8.168073659764751</v>
      </c>
      <c r="X149" s="89">
        <v>15850.5673828125</v>
      </c>
      <c r="Y149" s="89">
        <v>15411.6142578125</v>
      </c>
      <c r="Z149" s="89">
        <v>15850.5673828125</v>
      </c>
      <c r="AA149" s="5"/>
      <c r="AB149" s="70">
        <v>6.2050016183219023</v>
      </c>
      <c r="AC149" s="39">
        <f t="shared" si="4"/>
        <v>983.52796261671926</v>
      </c>
      <c r="AE149" s="34">
        <v>10</v>
      </c>
    </row>
    <row r="150" spans="1:31" s="1" customFormat="1" x14ac:dyDescent="0.2">
      <c r="A150" s="84">
        <v>686</v>
      </c>
      <c r="B150" s="85" t="s">
        <v>234</v>
      </c>
      <c r="C150" s="34" t="s">
        <v>235</v>
      </c>
      <c r="D150" s="34" t="s">
        <v>46</v>
      </c>
      <c r="E150" s="34" t="s">
        <v>162</v>
      </c>
      <c r="F150" s="57">
        <v>2017</v>
      </c>
      <c r="G150" s="41" t="s">
        <v>240</v>
      </c>
      <c r="H150" s="91">
        <v>0.28798049688339233</v>
      </c>
      <c r="I150" s="62">
        <v>0.10826211467122029</v>
      </c>
      <c r="K150" s="59">
        <v>23.064784</v>
      </c>
      <c r="L150" s="59">
        <v>3.6868702999999998</v>
      </c>
      <c r="M150" s="59"/>
      <c r="N150" s="59">
        <v>4.5764524</v>
      </c>
      <c r="O150" s="59">
        <v>15.027327</v>
      </c>
      <c r="P150" s="59"/>
      <c r="Q150" s="59">
        <v>60.299531999999999</v>
      </c>
      <c r="R150" s="59">
        <v>31.463303</v>
      </c>
      <c r="S150" s="59">
        <v>39.040512</v>
      </c>
      <c r="T150" s="59">
        <v>29.328415</v>
      </c>
      <c r="U150" s="59">
        <v>41.412543999999997</v>
      </c>
      <c r="V150" s="59">
        <v>5.8375734295844204</v>
      </c>
      <c r="X150" s="89">
        <v>15850.5673828125</v>
      </c>
      <c r="Y150" s="89">
        <v>15411.6142578125</v>
      </c>
      <c r="Z150" s="89">
        <v>15850.5673828125</v>
      </c>
      <c r="AA150" s="5"/>
      <c r="AB150" s="70">
        <v>4.1875521988985511</v>
      </c>
      <c r="AC150" s="39">
        <f t="shared" si="4"/>
        <v>663.75078297686139</v>
      </c>
      <c r="AE150" s="34">
        <v>10</v>
      </c>
    </row>
    <row r="151" spans="1:31" s="1" customFormat="1" x14ac:dyDescent="0.2">
      <c r="A151" s="84">
        <v>686</v>
      </c>
      <c r="B151" s="85" t="s">
        <v>234</v>
      </c>
      <c r="C151" s="34" t="s">
        <v>235</v>
      </c>
      <c r="D151" s="34" t="s">
        <v>46</v>
      </c>
      <c r="E151" s="34" t="s">
        <v>162</v>
      </c>
      <c r="F151" s="57">
        <v>2017</v>
      </c>
      <c r="G151" s="41" t="s">
        <v>241</v>
      </c>
      <c r="H151" s="91">
        <v>0.28798049688339233</v>
      </c>
      <c r="I151" s="62">
        <v>0.31032207546748358</v>
      </c>
      <c r="K151" s="59">
        <v>45.401411000000003</v>
      </c>
      <c r="L151" s="59">
        <v>21.430969000000001</v>
      </c>
      <c r="M151" s="59"/>
      <c r="N151" s="59">
        <v>14.651588</v>
      </c>
      <c r="O151" s="59">
        <v>54.074559999999998</v>
      </c>
      <c r="P151" s="59"/>
      <c r="Q151" s="59">
        <v>73.271439999999998</v>
      </c>
      <c r="R151" s="59">
        <v>41.840904999999999</v>
      </c>
      <c r="S151" s="59">
        <v>16.210101999999999</v>
      </c>
      <c r="T151" s="59">
        <v>39.188443999999997</v>
      </c>
      <c r="U151" s="59">
        <v>34.968755999999999</v>
      </c>
      <c r="V151" s="59">
        <v>8.6660375290894205</v>
      </c>
      <c r="X151" s="89">
        <v>15850.5673828125</v>
      </c>
      <c r="Y151" s="89">
        <v>15411.6142578125</v>
      </c>
      <c r="Z151" s="89">
        <v>15850.5673828125</v>
      </c>
      <c r="AA151" s="5"/>
      <c r="AB151" s="70">
        <v>1.2970422490982374</v>
      </c>
      <c r="AC151" s="39">
        <f t="shared" si="4"/>
        <v>205.58855567686285</v>
      </c>
      <c r="AE151" s="34">
        <v>10</v>
      </c>
    </row>
    <row r="152" spans="1:31" s="1" customFormat="1" x14ac:dyDescent="0.2">
      <c r="A152" s="84">
        <v>686</v>
      </c>
      <c r="B152" s="85" t="s">
        <v>234</v>
      </c>
      <c r="C152" s="34" t="s">
        <v>235</v>
      </c>
      <c r="D152" s="34" t="s">
        <v>46</v>
      </c>
      <c r="E152" s="34" t="s">
        <v>162</v>
      </c>
      <c r="F152" s="57">
        <v>2017</v>
      </c>
      <c r="G152" s="41" t="s">
        <v>242</v>
      </c>
      <c r="H152" s="91">
        <v>0.28798049688339233</v>
      </c>
      <c r="I152" s="62">
        <v>0.19701150098657247</v>
      </c>
      <c r="K152" s="59">
        <v>24.370137</v>
      </c>
      <c r="L152" s="59">
        <v>8.6067978000000007</v>
      </c>
      <c r="M152" s="59"/>
      <c r="N152" s="59">
        <v>25.182551</v>
      </c>
      <c r="O152" s="59">
        <v>35.088191999999999</v>
      </c>
      <c r="P152" s="59"/>
      <c r="Q152" s="59">
        <v>60.744078999999999</v>
      </c>
      <c r="R152" s="59">
        <v>44.939422</v>
      </c>
      <c r="S152" s="59">
        <v>27.247109999999999</v>
      </c>
      <c r="T152" s="59">
        <v>30.372427999999999</v>
      </c>
      <c r="U152" s="59">
        <v>34.075220000000002</v>
      </c>
      <c r="V152" s="59">
        <v>7.1785607296232916</v>
      </c>
      <c r="X152" s="89">
        <v>15850.5673828125</v>
      </c>
      <c r="Y152" s="89">
        <v>15411.6142578125</v>
      </c>
      <c r="Z152" s="89">
        <v>15850.5673828125</v>
      </c>
      <c r="AA152" s="5"/>
      <c r="AB152" s="70">
        <v>7.0475952502166042</v>
      </c>
      <c r="AC152" s="39">
        <f t="shared" si="4"/>
        <v>1117.0838340034761</v>
      </c>
      <c r="AE152" s="34">
        <v>10</v>
      </c>
    </row>
    <row r="153" spans="1:31" s="1" customFormat="1" x14ac:dyDescent="0.2">
      <c r="A153" s="84">
        <v>694</v>
      </c>
      <c r="B153" s="85" t="s">
        <v>243</v>
      </c>
      <c r="C153" s="34" t="s">
        <v>244</v>
      </c>
      <c r="D153" s="34" t="s">
        <v>46</v>
      </c>
      <c r="E153" s="34" t="s">
        <v>41</v>
      </c>
      <c r="F153" s="57">
        <v>2017</v>
      </c>
      <c r="G153" s="41" t="s">
        <v>245</v>
      </c>
      <c r="H153" s="91">
        <v>0.29669848084449768</v>
      </c>
      <c r="I153" s="71">
        <v>10.464022</v>
      </c>
      <c r="J153" s="5"/>
      <c r="K153" s="71">
        <v>2.0460218000000001</v>
      </c>
      <c r="L153" s="71">
        <v>1.5817341</v>
      </c>
      <c r="M153" s="5"/>
      <c r="N153" s="59">
        <v>3.6043702999999998</v>
      </c>
      <c r="O153" s="59">
        <v>90.194463999999996</v>
      </c>
      <c r="P153" s="59"/>
      <c r="Q153" s="59">
        <v>45.072076000000003</v>
      </c>
      <c r="R153" s="59">
        <v>22.996223000000001</v>
      </c>
      <c r="S153" s="59">
        <v>19.886579999999999</v>
      </c>
      <c r="T153" s="59">
        <v>22.786584999999999</v>
      </c>
      <c r="U153" s="59">
        <v>3.9568547000000001</v>
      </c>
      <c r="V153" s="59">
        <v>3.9568547467656803</v>
      </c>
      <c r="X153" s="89">
        <v>7557.2119140625</v>
      </c>
      <c r="Y153" s="89">
        <v>7396.18994140625</v>
      </c>
      <c r="Z153" s="89">
        <v>7557.2119140625</v>
      </c>
      <c r="AA153" s="5"/>
      <c r="AB153" s="70">
        <v>1.4202989596028439</v>
      </c>
      <c r="AC153" s="39">
        <f t="shared" si="4"/>
        <v>107.33500219041186</v>
      </c>
      <c r="AE153" s="34">
        <v>10</v>
      </c>
    </row>
    <row r="154" spans="1:31" s="1" customFormat="1" x14ac:dyDescent="0.2">
      <c r="A154" s="84">
        <v>694</v>
      </c>
      <c r="B154" s="85" t="s">
        <v>243</v>
      </c>
      <c r="C154" s="34" t="s">
        <v>244</v>
      </c>
      <c r="D154" s="34" t="s">
        <v>46</v>
      </c>
      <c r="E154" s="34" t="s">
        <v>41</v>
      </c>
      <c r="F154" s="57">
        <v>2017</v>
      </c>
      <c r="G154" s="41" t="s">
        <v>246</v>
      </c>
      <c r="H154" s="91">
        <v>0.29669848084449768</v>
      </c>
      <c r="I154" s="71">
        <v>30.965377</v>
      </c>
      <c r="J154" s="5"/>
      <c r="K154" s="71">
        <v>8.1995921999999997</v>
      </c>
      <c r="L154" s="71">
        <v>36.128529</v>
      </c>
      <c r="M154" s="5"/>
      <c r="N154" s="59">
        <v>22.718298000000001</v>
      </c>
      <c r="O154" s="59">
        <v>98.723299999999995</v>
      </c>
      <c r="P154" s="59"/>
      <c r="Q154" s="59">
        <v>83.843045000000004</v>
      </c>
      <c r="R154" s="59">
        <v>40.392401999999997</v>
      </c>
      <c r="S154" s="59">
        <v>84.020977999999999</v>
      </c>
      <c r="T154" s="59">
        <v>59.045327999999998</v>
      </c>
      <c r="U154" s="59">
        <v>50.635930999999999</v>
      </c>
      <c r="V154" s="59">
        <v>50.635931423198045</v>
      </c>
      <c r="X154" s="89">
        <v>7557.2119140625</v>
      </c>
      <c r="Y154" s="89">
        <v>7396.18994140625</v>
      </c>
      <c r="Z154" s="89">
        <v>7557.2119140625</v>
      </c>
      <c r="AA154" s="5"/>
      <c r="AB154" s="70">
        <v>32.556021390380089</v>
      </c>
      <c r="AC154" s="39">
        <f t="shared" si="4"/>
        <v>2460.3275272585402</v>
      </c>
      <c r="AE154" s="34">
        <v>10</v>
      </c>
    </row>
    <row r="155" spans="1:31" s="1" customFormat="1" x14ac:dyDescent="0.2">
      <c r="A155" s="84">
        <v>694</v>
      </c>
      <c r="B155" s="85" t="s">
        <v>243</v>
      </c>
      <c r="C155" s="34" t="s">
        <v>244</v>
      </c>
      <c r="D155" s="34" t="s">
        <v>46</v>
      </c>
      <c r="E155" s="34" t="s">
        <v>41</v>
      </c>
      <c r="F155" s="57">
        <v>2017</v>
      </c>
      <c r="G155" s="41" t="s">
        <v>247</v>
      </c>
      <c r="H155" s="91">
        <v>0.29669848084449768</v>
      </c>
      <c r="I155" s="71">
        <v>27.260641</v>
      </c>
      <c r="J155" s="5"/>
      <c r="K155" s="71">
        <v>10.120708</v>
      </c>
      <c r="L155" s="71">
        <v>32.768433999999999</v>
      </c>
      <c r="M155" s="5"/>
      <c r="N155" s="59">
        <v>20.106627</v>
      </c>
      <c r="O155" s="59">
        <v>98.313373999999996</v>
      </c>
      <c r="P155" s="59"/>
      <c r="Q155" s="59">
        <v>86.741399000000001</v>
      </c>
      <c r="R155" s="59">
        <v>48.208841</v>
      </c>
      <c r="S155" s="59">
        <v>75.924436</v>
      </c>
      <c r="T155" s="59">
        <v>52.580513000000003</v>
      </c>
      <c r="U155" s="59">
        <v>44.876221000000001</v>
      </c>
      <c r="V155" s="59">
        <v>44.876220695815704</v>
      </c>
      <c r="X155" s="89">
        <v>7557.2119140625</v>
      </c>
      <c r="Y155" s="89">
        <v>7396.18994140625</v>
      </c>
      <c r="Z155" s="89">
        <v>7557.2119140625</v>
      </c>
      <c r="AA155" s="5"/>
      <c r="AB155" s="70">
        <v>32.353057038844376</v>
      </c>
      <c r="AC155" s="39">
        <f t="shared" si="4"/>
        <v>2444.9890811029832</v>
      </c>
      <c r="AE155" s="34">
        <v>10</v>
      </c>
    </row>
    <row r="156" spans="1:31" s="1" customFormat="1" x14ac:dyDescent="0.2">
      <c r="A156" s="84">
        <v>694</v>
      </c>
      <c r="B156" s="85" t="s">
        <v>243</v>
      </c>
      <c r="C156" s="34" t="s">
        <v>244</v>
      </c>
      <c r="D156" s="34" t="s">
        <v>46</v>
      </c>
      <c r="E156" s="34" t="s">
        <v>41</v>
      </c>
      <c r="F156" s="57">
        <v>2017</v>
      </c>
      <c r="G156" s="41" t="s">
        <v>248</v>
      </c>
      <c r="H156" s="91">
        <v>0.29669848084449768</v>
      </c>
      <c r="I156" s="71">
        <v>20.396125999999999</v>
      </c>
      <c r="J156" s="5"/>
      <c r="K156" s="71">
        <v>7.0107590999999996</v>
      </c>
      <c r="L156" s="71">
        <v>20.239840000000001</v>
      </c>
      <c r="M156" s="5"/>
      <c r="N156" s="59">
        <v>18.427251999999999</v>
      </c>
      <c r="O156" s="59">
        <v>97.849969999999999</v>
      </c>
      <c r="P156" s="59"/>
      <c r="Q156" s="59">
        <v>77.074365999999998</v>
      </c>
      <c r="R156" s="59">
        <v>34.220629000000002</v>
      </c>
      <c r="S156" s="59">
        <v>56.113753000000003</v>
      </c>
      <c r="T156" s="59">
        <v>36.807467000000003</v>
      </c>
      <c r="U156" s="59">
        <v>27.423593</v>
      </c>
      <c r="V156" s="59">
        <v>27.423592853196098</v>
      </c>
      <c r="X156" s="89">
        <v>7557.2119140625</v>
      </c>
      <c r="Y156" s="89">
        <v>7396.18994140625</v>
      </c>
      <c r="Z156" s="89">
        <v>7557.2119140625</v>
      </c>
      <c r="AA156" s="5"/>
      <c r="AB156" s="70">
        <v>3.1669556915737069</v>
      </c>
      <c r="AC156" s="39">
        <f t="shared" si="4"/>
        <v>239.33355283668863</v>
      </c>
      <c r="AE156" s="34">
        <v>10</v>
      </c>
    </row>
    <row r="157" spans="1:31" s="1" customFormat="1" x14ac:dyDescent="0.2">
      <c r="A157" s="84">
        <v>694</v>
      </c>
      <c r="B157" s="85" t="s">
        <v>243</v>
      </c>
      <c r="C157" s="34" t="s">
        <v>244</v>
      </c>
      <c r="D157" s="34" t="s">
        <v>46</v>
      </c>
      <c r="E157" s="34" t="s">
        <v>41</v>
      </c>
      <c r="F157" s="57">
        <v>2017</v>
      </c>
      <c r="G157" s="41" t="s">
        <v>249</v>
      </c>
      <c r="H157" s="91">
        <v>0.29669848084449768</v>
      </c>
      <c r="I157" s="71">
        <v>24.642523000000001</v>
      </c>
      <c r="J157" s="5"/>
      <c r="K157" s="71">
        <v>11.024547999999999</v>
      </c>
      <c r="L157" s="71">
        <v>31.034776000000001</v>
      </c>
      <c r="M157" s="5"/>
      <c r="N157" s="59">
        <v>13.020106999999999</v>
      </c>
      <c r="O157" s="59">
        <v>98.646007999999995</v>
      </c>
      <c r="P157" s="59"/>
      <c r="Q157" s="59">
        <v>78.407662000000002</v>
      </c>
      <c r="R157" s="59">
        <v>40.363517000000002</v>
      </c>
      <c r="S157" s="59">
        <v>68.114885000000001</v>
      </c>
      <c r="T157" s="59">
        <v>47.930191000000001</v>
      </c>
      <c r="U157" s="59">
        <v>46.195641999999999</v>
      </c>
      <c r="V157" s="59">
        <v>46.195642438785832</v>
      </c>
      <c r="X157" s="89">
        <v>7557.2119140625</v>
      </c>
      <c r="Y157" s="89">
        <v>7396.18994140625</v>
      </c>
      <c r="Z157" s="89">
        <v>7557.2119140625</v>
      </c>
      <c r="AA157" s="5"/>
      <c r="AB157" s="70">
        <v>2.9315978159992886</v>
      </c>
      <c r="AC157" s="39">
        <f t="shared" si="4"/>
        <v>221.54705942309428</v>
      </c>
      <c r="AE157" s="34">
        <v>10</v>
      </c>
    </row>
    <row r="158" spans="1:31" s="1" customFormat="1" x14ac:dyDescent="0.2">
      <c r="A158" s="84">
        <v>694</v>
      </c>
      <c r="B158" s="85" t="s">
        <v>243</v>
      </c>
      <c r="C158" s="34" t="s">
        <v>244</v>
      </c>
      <c r="D158" s="34" t="s">
        <v>46</v>
      </c>
      <c r="E158" s="34" t="s">
        <v>41</v>
      </c>
      <c r="F158" s="57">
        <v>2017</v>
      </c>
      <c r="G158" s="41" t="s">
        <v>250</v>
      </c>
      <c r="H158" s="91">
        <v>0.29669848084449768</v>
      </c>
      <c r="I158" s="71">
        <v>23.641158000000001</v>
      </c>
      <c r="J158" s="5"/>
      <c r="K158" s="71">
        <v>5.4199340999999999</v>
      </c>
      <c r="L158" s="71">
        <v>42.476382999999998</v>
      </c>
      <c r="M158" s="5"/>
      <c r="N158" s="59">
        <v>32.089422999999996</v>
      </c>
      <c r="O158" s="59">
        <v>96.514061999999996</v>
      </c>
      <c r="P158" s="59"/>
      <c r="Q158" s="59">
        <v>77.719474000000005</v>
      </c>
      <c r="R158" s="59">
        <v>62.314239000000001</v>
      </c>
      <c r="S158" s="59">
        <v>86.170349999999999</v>
      </c>
      <c r="T158" s="59">
        <v>63.307254999999998</v>
      </c>
      <c r="U158" s="59">
        <v>50.500624000000002</v>
      </c>
      <c r="V158" s="59">
        <v>50.500623699294501</v>
      </c>
      <c r="X158" s="89">
        <v>7557.2119140625</v>
      </c>
      <c r="Y158" s="89">
        <v>7396.18994140625</v>
      </c>
      <c r="Z158" s="89">
        <v>7557.2119140625</v>
      </c>
      <c r="AA158" s="5"/>
      <c r="AB158" s="70">
        <v>1.6262522715177772</v>
      </c>
      <c r="AC158" s="39">
        <f t="shared" si="4"/>
        <v>122.8993304158535</v>
      </c>
      <c r="AE158" s="34">
        <v>10</v>
      </c>
    </row>
    <row r="159" spans="1:31" s="1" customFormat="1" x14ac:dyDescent="0.2">
      <c r="A159" s="84">
        <v>694</v>
      </c>
      <c r="B159" s="85" t="s">
        <v>243</v>
      </c>
      <c r="C159" s="34" t="s">
        <v>244</v>
      </c>
      <c r="D159" s="34" t="s">
        <v>46</v>
      </c>
      <c r="E159" s="34" t="s">
        <v>41</v>
      </c>
      <c r="F159" s="57">
        <v>2017</v>
      </c>
      <c r="G159" s="41" t="s">
        <v>251</v>
      </c>
      <c r="H159" s="91">
        <v>0.29669848084449768</v>
      </c>
      <c r="I159" s="71">
        <v>24.214506</v>
      </c>
      <c r="J159" s="5"/>
      <c r="K159" s="71">
        <v>7.8136906000000002</v>
      </c>
      <c r="L159" s="71">
        <v>33.282229000000001</v>
      </c>
      <c r="M159" s="5"/>
      <c r="N159" s="59">
        <v>22.950389000000001</v>
      </c>
      <c r="O159" s="59">
        <v>98.137369000000007</v>
      </c>
      <c r="P159" s="59"/>
      <c r="Q159" s="59">
        <v>87.966082999999998</v>
      </c>
      <c r="R159" s="59">
        <v>47.347802999999999</v>
      </c>
      <c r="S159" s="59">
        <v>72.726076000000006</v>
      </c>
      <c r="T159" s="59">
        <v>54.383344000000001</v>
      </c>
      <c r="U159" s="59">
        <v>47.129908</v>
      </c>
      <c r="V159" s="59">
        <v>47.129908413294757</v>
      </c>
      <c r="X159" s="89">
        <v>7557.2119140625</v>
      </c>
      <c r="Y159" s="89">
        <v>7396.18994140625</v>
      </c>
      <c r="Z159" s="89">
        <v>7557.2119140625</v>
      </c>
      <c r="AA159" s="5"/>
      <c r="AB159" s="70">
        <v>7.603583620810582</v>
      </c>
      <c r="AC159" s="39">
        <f t="shared" si="4"/>
        <v>574.61892728760211</v>
      </c>
      <c r="AE159" s="34">
        <v>10</v>
      </c>
    </row>
    <row r="160" spans="1:31" s="1" customFormat="1" x14ac:dyDescent="0.2">
      <c r="A160" s="84">
        <v>694</v>
      </c>
      <c r="B160" s="85" t="s">
        <v>243</v>
      </c>
      <c r="C160" s="34" t="s">
        <v>244</v>
      </c>
      <c r="D160" s="34" t="s">
        <v>46</v>
      </c>
      <c r="E160" s="34" t="s">
        <v>41</v>
      </c>
      <c r="F160" s="57">
        <v>2017</v>
      </c>
      <c r="G160" s="41" t="s">
        <v>252</v>
      </c>
      <c r="H160" s="91">
        <v>0.29669848084449768</v>
      </c>
      <c r="I160" s="71">
        <v>21.310068000000001</v>
      </c>
      <c r="J160" s="5"/>
      <c r="K160" s="71">
        <v>9.0803118000000005</v>
      </c>
      <c r="L160" s="71">
        <v>42.062742</v>
      </c>
      <c r="M160" s="5"/>
      <c r="N160" s="59">
        <v>15.510558</v>
      </c>
      <c r="O160" s="59">
        <v>98.961257000000003</v>
      </c>
      <c r="P160" s="59"/>
      <c r="Q160" s="59">
        <v>90.225069000000005</v>
      </c>
      <c r="R160" s="59">
        <v>48.565832999999998</v>
      </c>
      <c r="S160" s="59">
        <v>87.996218999999996</v>
      </c>
      <c r="T160" s="59">
        <v>60.575935000000001</v>
      </c>
      <c r="U160" s="59">
        <v>60.002693000000001</v>
      </c>
      <c r="V160" s="59">
        <v>60.002692908980869</v>
      </c>
      <c r="X160" s="89">
        <v>7557.2119140625</v>
      </c>
      <c r="Y160" s="89">
        <v>7396.18994140625</v>
      </c>
      <c r="Z160" s="89">
        <v>7557.2119140625</v>
      </c>
      <c r="AA160" s="5"/>
      <c r="AB160" s="70">
        <v>1.6342786134574572</v>
      </c>
      <c r="AC160" s="39">
        <f t="shared" si="4"/>
        <v>123.50589808518238</v>
      </c>
      <c r="AE160" s="34">
        <v>10</v>
      </c>
    </row>
    <row r="161" spans="1:32" s="1" customFormat="1" x14ac:dyDescent="0.2">
      <c r="A161" s="84">
        <v>694</v>
      </c>
      <c r="B161" s="85" t="s">
        <v>243</v>
      </c>
      <c r="C161" s="34" t="s">
        <v>244</v>
      </c>
      <c r="D161" s="34" t="s">
        <v>46</v>
      </c>
      <c r="E161" s="34" t="s">
        <v>41</v>
      </c>
      <c r="F161" s="57">
        <v>2017</v>
      </c>
      <c r="G161" s="42" t="s">
        <v>253</v>
      </c>
      <c r="H161" s="91">
        <v>0.29669848084449768</v>
      </c>
      <c r="I161" s="72">
        <v>21.297585000000002</v>
      </c>
      <c r="J161" s="5"/>
      <c r="K161" s="72">
        <v>7.6708128000000002</v>
      </c>
      <c r="L161" s="72">
        <v>30.110081999999998</v>
      </c>
      <c r="M161" s="5"/>
      <c r="N161" s="59">
        <v>14.201419</v>
      </c>
      <c r="O161" s="59">
        <v>98.691776000000004</v>
      </c>
      <c r="P161" s="59"/>
      <c r="Q161" s="59">
        <v>85.434325000000001</v>
      </c>
      <c r="R161" s="59">
        <v>46.388370999999999</v>
      </c>
      <c r="S161" s="59">
        <v>84.673305999999997</v>
      </c>
      <c r="T161" s="59">
        <v>59.606968999999999</v>
      </c>
      <c r="U161" s="59">
        <v>45.719141</v>
      </c>
      <c r="V161" s="59">
        <v>45.719141037964164</v>
      </c>
      <c r="X161" s="89">
        <v>7557.2119140625</v>
      </c>
      <c r="Y161" s="89">
        <v>7396.18994140625</v>
      </c>
      <c r="Z161" s="89">
        <v>7557.2119140625</v>
      </c>
      <c r="AA161" s="5"/>
      <c r="AB161" s="70">
        <v>4.5970727902012545</v>
      </c>
      <c r="AC161" s="39">
        <f t="shared" si="4"/>
        <v>347.4105325992146</v>
      </c>
      <c r="AE161" s="34">
        <v>10</v>
      </c>
    </row>
    <row r="162" spans="1:32" s="1" customFormat="1" x14ac:dyDescent="0.2">
      <c r="A162" s="84">
        <v>694</v>
      </c>
      <c r="B162" s="85" t="s">
        <v>243</v>
      </c>
      <c r="C162" s="34" t="s">
        <v>244</v>
      </c>
      <c r="D162" s="34" t="s">
        <v>46</v>
      </c>
      <c r="E162" s="34" t="s">
        <v>41</v>
      </c>
      <c r="F162" s="57">
        <v>2017</v>
      </c>
      <c r="G162" s="42" t="s">
        <v>254</v>
      </c>
      <c r="H162" s="91">
        <v>0.29669848084449768</v>
      </c>
      <c r="I162" s="72">
        <v>29.161577000000001</v>
      </c>
      <c r="J162" s="5"/>
      <c r="K162" s="72">
        <v>5.6471951000000002</v>
      </c>
      <c r="L162" s="72">
        <v>38.389643999999997</v>
      </c>
      <c r="M162" s="5"/>
      <c r="N162" s="59">
        <v>29.901109000000002</v>
      </c>
      <c r="O162" s="59">
        <v>98.632733999999999</v>
      </c>
      <c r="P162" s="59"/>
      <c r="Q162" s="59">
        <v>84.144767000000002</v>
      </c>
      <c r="R162" s="59">
        <v>45.474341000000003</v>
      </c>
      <c r="S162" s="59">
        <v>69.896300999999994</v>
      </c>
      <c r="T162" s="59">
        <v>53.930095999999999</v>
      </c>
      <c r="U162" s="59">
        <v>39.598517000000001</v>
      </c>
      <c r="V162" s="59">
        <v>39.598516586192794</v>
      </c>
      <c r="X162" s="89">
        <v>7557.2119140625</v>
      </c>
      <c r="Y162" s="89">
        <v>7396.18994140625</v>
      </c>
      <c r="Z162" s="89">
        <v>7557.2119140625</v>
      </c>
      <c r="AA162" s="5"/>
      <c r="AB162" s="70">
        <v>2.9736158578652829</v>
      </c>
      <c r="AC162" s="39">
        <f t="shared" si="4"/>
        <v>224.72245188904697</v>
      </c>
      <c r="AE162" s="34">
        <v>10</v>
      </c>
    </row>
    <row r="163" spans="1:32" s="1" customFormat="1" x14ac:dyDescent="0.2">
      <c r="A163" s="84">
        <v>694</v>
      </c>
      <c r="B163" s="85" t="s">
        <v>243</v>
      </c>
      <c r="C163" s="34" t="s">
        <v>244</v>
      </c>
      <c r="D163" s="34" t="s">
        <v>46</v>
      </c>
      <c r="E163" s="34" t="s">
        <v>41</v>
      </c>
      <c r="F163" s="57">
        <v>2017</v>
      </c>
      <c r="G163" s="42" t="s">
        <v>255</v>
      </c>
      <c r="H163" s="91">
        <v>0.29669848084449768</v>
      </c>
      <c r="I163" s="72">
        <v>18.697068999999999</v>
      </c>
      <c r="J163" s="5"/>
      <c r="K163" s="72">
        <v>6.8704000000000001</v>
      </c>
      <c r="L163" s="72">
        <v>26.796831000000001</v>
      </c>
      <c r="M163" s="5"/>
      <c r="N163" s="59">
        <v>17.028753999999999</v>
      </c>
      <c r="O163" s="59">
        <v>96.601862999999994</v>
      </c>
      <c r="P163" s="59"/>
      <c r="Q163" s="59">
        <v>67.626312999999996</v>
      </c>
      <c r="R163" s="59">
        <v>33.767017000000003</v>
      </c>
      <c r="S163" s="59">
        <v>60.311297000000003</v>
      </c>
      <c r="T163" s="59">
        <v>30.328785</v>
      </c>
      <c r="U163" s="59">
        <v>24.395999</v>
      </c>
      <c r="V163" s="59">
        <v>24.395999466671917</v>
      </c>
      <c r="X163" s="89">
        <v>7557.2119140625</v>
      </c>
      <c r="Y163" s="89">
        <v>7396.18994140625</v>
      </c>
      <c r="Z163" s="89">
        <v>7557.2119140625</v>
      </c>
      <c r="AA163" s="5"/>
      <c r="AB163" s="70">
        <v>3.9864809810799611</v>
      </c>
      <c r="AC163" s="39">
        <f t="shared" si="4"/>
        <v>301.26681565401043</v>
      </c>
      <c r="AE163" s="34">
        <v>10</v>
      </c>
    </row>
    <row r="164" spans="1:32" s="1" customFormat="1" x14ac:dyDescent="0.2">
      <c r="A164" s="84">
        <v>694</v>
      </c>
      <c r="B164" s="85" t="s">
        <v>243</v>
      </c>
      <c r="C164" s="34" t="s">
        <v>244</v>
      </c>
      <c r="D164" s="34" t="s">
        <v>46</v>
      </c>
      <c r="E164" s="34" t="s">
        <v>41</v>
      </c>
      <c r="F164" s="57">
        <v>2017</v>
      </c>
      <c r="G164" s="42" t="s">
        <v>256</v>
      </c>
      <c r="H164" s="91">
        <v>0.29669848084449768</v>
      </c>
      <c r="I164" s="72">
        <v>46.696627999999997</v>
      </c>
      <c r="J164" s="5"/>
      <c r="K164" s="72">
        <v>3.1599211</v>
      </c>
      <c r="L164" s="72">
        <v>38.609228000000002</v>
      </c>
      <c r="M164" s="5"/>
      <c r="N164" s="59">
        <v>23.018619999999999</v>
      </c>
      <c r="O164" s="59">
        <v>98.333352000000005</v>
      </c>
      <c r="P164" s="59"/>
      <c r="Q164" s="59">
        <v>94.447822000000002</v>
      </c>
      <c r="R164" s="59">
        <v>69.597033999999994</v>
      </c>
      <c r="S164" s="59">
        <v>88.949595000000002</v>
      </c>
      <c r="T164" s="59">
        <v>74.271826000000004</v>
      </c>
      <c r="U164" s="59">
        <v>38.247216000000002</v>
      </c>
      <c r="V164" s="59">
        <v>38.247215965063205</v>
      </c>
      <c r="X164" s="89">
        <v>7557.2119140625</v>
      </c>
      <c r="Y164" s="89">
        <v>7396.18994140625</v>
      </c>
      <c r="Z164" s="89">
        <v>7557.2119140625</v>
      </c>
      <c r="AA164" s="5"/>
      <c r="AB164" s="70">
        <v>0.55608152000187139</v>
      </c>
      <c r="AC164" s="39">
        <f t="shared" si="4"/>
        <v>42.024258881481266</v>
      </c>
      <c r="AE164" s="34">
        <v>10</v>
      </c>
    </row>
    <row r="165" spans="1:32" s="1" customFormat="1" x14ac:dyDescent="0.2">
      <c r="A165" s="84">
        <v>694</v>
      </c>
      <c r="B165" s="85" t="s">
        <v>243</v>
      </c>
      <c r="C165" s="34" t="s">
        <v>244</v>
      </c>
      <c r="D165" s="34" t="s">
        <v>46</v>
      </c>
      <c r="E165" s="34" t="s">
        <v>41</v>
      </c>
      <c r="F165" s="57">
        <v>2017</v>
      </c>
      <c r="G165" s="42" t="s">
        <v>257</v>
      </c>
      <c r="H165" s="91">
        <v>0.29669848084449768</v>
      </c>
      <c r="I165" s="72">
        <v>41.523659000000002</v>
      </c>
      <c r="J165" s="5"/>
      <c r="K165" s="72">
        <v>8.4320118999999991</v>
      </c>
      <c r="L165" s="72">
        <v>47.586840000000002</v>
      </c>
      <c r="M165" s="5"/>
      <c r="N165" s="59">
        <v>32.445569999999996</v>
      </c>
      <c r="O165" s="59">
        <v>99.322040000000001</v>
      </c>
      <c r="P165" s="59"/>
      <c r="Q165" s="59">
        <v>81.972329999999999</v>
      </c>
      <c r="R165" s="59">
        <v>56.962049999999998</v>
      </c>
      <c r="S165" s="59">
        <v>88.356061999999994</v>
      </c>
      <c r="T165" s="59">
        <v>68.648132000000004</v>
      </c>
      <c r="U165" s="59">
        <v>51.656689999999998</v>
      </c>
      <c r="V165" s="59">
        <v>51.656690074203318</v>
      </c>
      <c r="X165" s="89">
        <v>7557.2119140625</v>
      </c>
      <c r="Y165" s="89">
        <v>7396.18994140625</v>
      </c>
      <c r="Z165" s="89">
        <v>7557.2119140625</v>
      </c>
      <c r="AA165" s="5"/>
      <c r="AB165" s="70">
        <v>4.209538404056385</v>
      </c>
      <c r="AC165" s="39">
        <f t="shared" si="4"/>
        <v>318.12373779838555</v>
      </c>
      <c r="AE165" s="34">
        <v>10</v>
      </c>
    </row>
    <row r="166" spans="1:32" s="1" customFormat="1" x14ac:dyDescent="0.2">
      <c r="A166" s="84">
        <v>694</v>
      </c>
      <c r="B166" s="85" t="s">
        <v>243</v>
      </c>
      <c r="C166" s="34" t="s">
        <v>244</v>
      </c>
      <c r="D166" s="34" t="s">
        <v>46</v>
      </c>
      <c r="E166" s="34" t="s">
        <v>41</v>
      </c>
      <c r="F166" s="57">
        <v>2017</v>
      </c>
      <c r="G166" s="42" t="s">
        <v>64</v>
      </c>
      <c r="H166" s="91">
        <v>0.29669848084449768</v>
      </c>
      <c r="I166" s="72">
        <v>19.535250999999999</v>
      </c>
      <c r="J166" s="5"/>
      <c r="K166" s="72">
        <v>4.1813889</v>
      </c>
      <c r="L166" s="72">
        <v>14.164419000000001</v>
      </c>
      <c r="M166" s="5"/>
      <c r="N166" s="59">
        <v>9.3140620999999992</v>
      </c>
      <c r="O166" s="59">
        <v>86.148148000000006</v>
      </c>
      <c r="P166" s="59"/>
      <c r="Q166" s="59">
        <v>65.942569000000006</v>
      </c>
      <c r="R166" s="59">
        <v>44.396163000000001</v>
      </c>
      <c r="S166" s="59">
        <v>51.095559999999999</v>
      </c>
      <c r="T166" s="59">
        <v>39.812866999999997</v>
      </c>
      <c r="U166" s="59">
        <v>22.421227999999999</v>
      </c>
      <c r="V166" s="59">
        <v>22.421227525743561</v>
      </c>
      <c r="X166" s="89">
        <v>7557.2119140625</v>
      </c>
      <c r="Y166" s="89">
        <v>7396.18994140625</v>
      </c>
      <c r="Z166" s="89">
        <v>7557.2119140625</v>
      </c>
      <c r="AA166" s="5"/>
      <c r="AB166" s="70">
        <v>0.38516504460869411</v>
      </c>
      <c r="AC166" s="39">
        <f t="shared" si="4"/>
        <v>29.107738639972375</v>
      </c>
      <c r="AE166" s="34">
        <v>10</v>
      </c>
    </row>
    <row r="167" spans="1:32" s="1" customFormat="1" x14ac:dyDescent="0.2">
      <c r="A167" s="32">
        <v>740</v>
      </c>
      <c r="B167" s="32" t="s">
        <v>135</v>
      </c>
      <c r="C167" s="34" t="s">
        <v>136</v>
      </c>
      <c r="D167" s="34" t="s">
        <v>42</v>
      </c>
      <c r="E167" s="34" t="s">
        <v>41</v>
      </c>
      <c r="F167" s="33">
        <v>2010</v>
      </c>
      <c r="G167" s="42" t="s">
        <v>137</v>
      </c>
      <c r="H167" s="91">
        <v>4.0718883275985718E-2</v>
      </c>
      <c r="I167" s="66">
        <v>7.8161477236639632E-2</v>
      </c>
      <c r="J167" s="58"/>
      <c r="K167" s="59">
        <v>7.2262924999999996</v>
      </c>
      <c r="L167" s="59"/>
      <c r="M167" s="37"/>
      <c r="N167" s="59">
        <v>23.172139000000001</v>
      </c>
      <c r="O167" s="59">
        <v>3.5390245999999999</v>
      </c>
      <c r="P167" s="37"/>
      <c r="Q167" s="59">
        <v>28.810164</v>
      </c>
      <c r="R167" s="59">
        <v>28.889254000000001</v>
      </c>
      <c r="S167" s="59">
        <v>13.606642000000001</v>
      </c>
      <c r="T167" s="59">
        <v>16.762519999999999</v>
      </c>
      <c r="U167" s="59">
        <v>17.348151999999999</v>
      </c>
      <c r="V167" s="59">
        <v>14.038193</v>
      </c>
      <c r="W167" s="37"/>
      <c r="X167" s="89">
        <v>526.10302734375</v>
      </c>
      <c r="Y167" s="89">
        <v>558.36798095703125</v>
      </c>
      <c r="Z167" s="89">
        <v>563.4019775390625</v>
      </c>
      <c r="AA167" s="39"/>
      <c r="AB167" s="60">
        <v>4.2544683249311852</v>
      </c>
      <c r="AC167" s="39">
        <f t="shared" si="4"/>
        <v>23.969758676435323</v>
      </c>
      <c r="AD167" s="39"/>
      <c r="AE167" s="34">
        <v>9</v>
      </c>
      <c r="AF167" s="34" t="s">
        <v>21</v>
      </c>
    </row>
    <row r="168" spans="1:32" s="1" customFormat="1" x14ac:dyDescent="0.2">
      <c r="A168" s="32">
        <v>740</v>
      </c>
      <c r="B168" s="32" t="s">
        <v>135</v>
      </c>
      <c r="C168" s="34" t="s">
        <v>136</v>
      </c>
      <c r="D168" s="34" t="s">
        <v>42</v>
      </c>
      <c r="E168" s="34" t="s">
        <v>41</v>
      </c>
      <c r="F168" s="33">
        <v>2010</v>
      </c>
      <c r="G168" s="42" t="s">
        <v>138</v>
      </c>
      <c r="H168" s="91">
        <v>4.0718883275985718E-2</v>
      </c>
      <c r="I168" s="66">
        <v>0.10984737386046028</v>
      </c>
      <c r="J168" s="58"/>
      <c r="K168" s="59">
        <v>10.875014999999999</v>
      </c>
      <c r="L168" s="59"/>
      <c r="M168" s="37"/>
      <c r="N168" s="59">
        <v>29.933882000000001</v>
      </c>
      <c r="O168" s="59">
        <v>6.4365363999999996</v>
      </c>
      <c r="P168" s="37"/>
      <c r="Q168" s="59">
        <v>18.355487</v>
      </c>
      <c r="R168" s="59">
        <v>46.118355000000001</v>
      </c>
      <c r="S168" s="59">
        <v>14.858332000000001</v>
      </c>
      <c r="T168" s="59">
        <v>13.204039</v>
      </c>
      <c r="U168" s="59">
        <v>16.482430000000001</v>
      </c>
      <c r="V168" s="59">
        <v>16.591273000000001</v>
      </c>
      <c r="W168" s="37"/>
      <c r="X168" s="29">
        <v>526.10299999999995</v>
      </c>
      <c r="Y168" s="89">
        <v>558.36798095703125</v>
      </c>
      <c r="Z168" s="89">
        <v>563.4019775390625</v>
      </c>
      <c r="AA168" s="39"/>
      <c r="AB168" s="60">
        <v>24.242312399093752</v>
      </c>
      <c r="AC168" s="39">
        <f t="shared" si="4"/>
        <v>136.58166745769154</v>
      </c>
      <c r="AD168" s="39"/>
      <c r="AE168" s="34">
        <v>9</v>
      </c>
      <c r="AF168" s="34" t="s">
        <v>21</v>
      </c>
    </row>
    <row r="169" spans="1:32" s="1" customFormat="1" x14ac:dyDescent="0.2">
      <c r="A169" s="32">
        <v>740</v>
      </c>
      <c r="B169" s="32" t="s">
        <v>135</v>
      </c>
      <c r="C169" s="34" t="s">
        <v>136</v>
      </c>
      <c r="D169" s="34" t="s">
        <v>42</v>
      </c>
      <c r="E169" s="34" t="s">
        <v>41</v>
      </c>
      <c r="F169" s="33">
        <v>2010</v>
      </c>
      <c r="G169" s="42" t="s">
        <v>60</v>
      </c>
      <c r="H169" s="91">
        <v>4.0718883275985718E-2</v>
      </c>
      <c r="I169" s="66">
        <v>1.1123064211103751E-2</v>
      </c>
      <c r="J169" s="58"/>
      <c r="K169" s="59">
        <v>3.0020785000000001</v>
      </c>
      <c r="L169" s="59"/>
      <c r="M169" s="37"/>
      <c r="N169" s="59">
        <v>3.4197009999999999</v>
      </c>
      <c r="O169" s="59">
        <v>0.69539841999999996</v>
      </c>
      <c r="P169" s="37"/>
      <c r="Q169" s="59">
        <v>1.5243447999999999</v>
      </c>
      <c r="R169" s="59">
        <v>11.881437999999999</v>
      </c>
      <c r="S169" s="59">
        <v>0.85891399000000002</v>
      </c>
      <c r="T169" s="59">
        <v>2.1114961000000001</v>
      </c>
      <c r="U169" s="59">
        <v>2.0398868999999999</v>
      </c>
      <c r="V169" s="59">
        <v>1.4330406</v>
      </c>
      <c r="W169" s="37"/>
      <c r="X169" s="29">
        <v>526.10299999999995</v>
      </c>
      <c r="Y169" s="89">
        <v>558.36798095703125</v>
      </c>
      <c r="Z169" s="89">
        <v>563.4019775390625</v>
      </c>
      <c r="AA169" s="39"/>
      <c r="AB169" s="60">
        <v>17.70286817394657</v>
      </c>
      <c r="AC169" s="39">
        <f t="shared" si="4"/>
        <v>99.738309373148297</v>
      </c>
      <c r="AD169" s="39"/>
      <c r="AE169" s="34">
        <v>9</v>
      </c>
      <c r="AF169" s="34" t="s">
        <v>21</v>
      </c>
    </row>
    <row r="170" spans="1:32" s="1" customFormat="1" x14ac:dyDescent="0.2">
      <c r="A170" s="32">
        <v>740</v>
      </c>
      <c r="B170" s="32" t="s">
        <v>135</v>
      </c>
      <c r="C170" s="34" t="s">
        <v>136</v>
      </c>
      <c r="D170" s="34" t="s">
        <v>42</v>
      </c>
      <c r="E170" s="34" t="s">
        <v>41</v>
      </c>
      <c r="F170" s="33">
        <v>2010</v>
      </c>
      <c r="G170" s="42" t="s">
        <v>139</v>
      </c>
      <c r="H170" s="91">
        <v>4.0718883275985718E-2</v>
      </c>
      <c r="I170" s="66">
        <v>1.4016069868123541E-2</v>
      </c>
      <c r="J170" s="58"/>
      <c r="K170" s="59">
        <v>3.0356969999999999</v>
      </c>
      <c r="L170" s="59"/>
      <c r="M170" s="37"/>
      <c r="N170" s="59">
        <v>7.7152015</v>
      </c>
      <c r="O170" s="59">
        <v>0.98939785999999996</v>
      </c>
      <c r="P170" s="37"/>
      <c r="Q170" s="59">
        <v>18.603929000000001</v>
      </c>
      <c r="R170" s="59">
        <v>6.4130872999999999</v>
      </c>
      <c r="S170" s="59">
        <v>0.86684523000000002</v>
      </c>
      <c r="T170" s="59">
        <v>2.3046566999999998</v>
      </c>
      <c r="U170" s="59">
        <v>2.2624018000000001</v>
      </c>
      <c r="V170" s="59">
        <v>1.0994600000000001</v>
      </c>
      <c r="W170" s="37"/>
      <c r="X170" s="29">
        <v>526.10299999999995</v>
      </c>
      <c r="Y170" s="89">
        <v>558.36798095703125</v>
      </c>
      <c r="Z170" s="89">
        <v>563.4019775390625</v>
      </c>
      <c r="AA170" s="39"/>
      <c r="AB170" s="60">
        <v>28.234983569926342</v>
      </c>
      <c r="AC170" s="39">
        <f t="shared" ref="AC170:AC201" si="5">Z170*(AB170/100)</f>
        <v>159.0764557907944</v>
      </c>
      <c r="AD170" s="39"/>
      <c r="AE170" s="34">
        <v>9</v>
      </c>
      <c r="AF170" s="34" t="s">
        <v>21</v>
      </c>
    </row>
    <row r="171" spans="1:32" s="1" customFormat="1" x14ac:dyDescent="0.2">
      <c r="A171" s="32">
        <v>740</v>
      </c>
      <c r="B171" s="32" t="s">
        <v>135</v>
      </c>
      <c r="C171" s="34" t="s">
        <v>136</v>
      </c>
      <c r="D171" s="34" t="s">
        <v>42</v>
      </c>
      <c r="E171" s="34" t="s">
        <v>41</v>
      </c>
      <c r="F171" s="33">
        <v>2010</v>
      </c>
      <c r="G171" s="42" t="s">
        <v>140</v>
      </c>
      <c r="H171" s="91">
        <v>4.0718883275985718E-2</v>
      </c>
      <c r="I171" s="66">
        <v>2.0531318213205016E-2</v>
      </c>
      <c r="J171" s="58"/>
      <c r="K171" s="59">
        <v>5.7767524999999997</v>
      </c>
      <c r="L171" s="59"/>
      <c r="M171" s="37"/>
      <c r="N171" s="59">
        <v>7.3356348000000002</v>
      </c>
      <c r="O171" s="59">
        <v>0.21295701</v>
      </c>
      <c r="P171" s="37"/>
      <c r="Q171" s="59">
        <v>0.65121459000000004</v>
      </c>
      <c r="R171" s="59">
        <v>10.151691</v>
      </c>
      <c r="S171" s="59">
        <v>0.21233504</v>
      </c>
      <c r="T171" s="59">
        <v>1.1175979</v>
      </c>
      <c r="U171" s="59">
        <v>1.8735189999999999</v>
      </c>
      <c r="V171" s="59">
        <v>7.870336E-2</v>
      </c>
      <c r="W171" s="37"/>
      <c r="X171" s="29">
        <v>526.10299999999995</v>
      </c>
      <c r="Y171" s="89">
        <v>558.36798095703125</v>
      </c>
      <c r="Z171" s="89">
        <v>563.4019775390625</v>
      </c>
      <c r="AA171" s="39"/>
      <c r="AB171" s="60">
        <v>14.198233562655741</v>
      </c>
      <c r="AC171" s="39">
        <f t="shared" si="5"/>
        <v>79.993128667617327</v>
      </c>
      <c r="AD171" s="39"/>
      <c r="AE171" s="34">
        <v>9</v>
      </c>
      <c r="AF171" s="34" t="s">
        <v>21</v>
      </c>
    </row>
    <row r="172" spans="1:32" s="1" customFormat="1" x14ac:dyDescent="0.2">
      <c r="A172" s="32">
        <v>740</v>
      </c>
      <c r="B172" s="32" t="s">
        <v>135</v>
      </c>
      <c r="C172" s="34" t="s">
        <v>136</v>
      </c>
      <c r="D172" s="34" t="s">
        <v>42</v>
      </c>
      <c r="E172" s="34" t="s">
        <v>41</v>
      </c>
      <c r="F172" s="33">
        <v>2010</v>
      </c>
      <c r="G172" s="42" t="s">
        <v>141</v>
      </c>
      <c r="H172" s="91">
        <v>4.0718883275985718E-2</v>
      </c>
      <c r="I172" s="66">
        <v>1.6788317909628599E-2</v>
      </c>
      <c r="J172" s="58"/>
      <c r="K172" s="59">
        <v>4.2643744000000003</v>
      </c>
      <c r="L172" s="59"/>
      <c r="M172" s="37"/>
      <c r="N172" s="59">
        <v>2.9002009000000002</v>
      </c>
      <c r="O172" s="59">
        <v>1.2641407</v>
      </c>
      <c r="P172" s="37"/>
      <c r="Q172" s="59">
        <v>1.4851463</v>
      </c>
      <c r="R172" s="59">
        <v>8.7562069999999999</v>
      </c>
      <c r="S172" s="59">
        <v>1.1772783</v>
      </c>
      <c r="T172" s="59">
        <v>2.4635644000000001</v>
      </c>
      <c r="U172" s="59">
        <v>1.919333</v>
      </c>
      <c r="V172" s="59">
        <v>0.57633557000000002</v>
      </c>
      <c r="W172" s="37"/>
      <c r="X172" s="29">
        <v>526.10299999999995</v>
      </c>
      <c r="Y172" s="89">
        <v>558.36798095703125</v>
      </c>
      <c r="Z172" s="89">
        <v>563.4019775390625</v>
      </c>
      <c r="AA172" s="39"/>
      <c r="AB172" s="60">
        <v>9.7013681268749163</v>
      </c>
      <c r="AC172" s="39">
        <f t="shared" si="5"/>
        <v>54.657699875157583</v>
      </c>
      <c r="AD172" s="39"/>
      <c r="AE172" s="34">
        <v>9</v>
      </c>
      <c r="AF172" s="34" t="s">
        <v>21</v>
      </c>
    </row>
    <row r="173" spans="1:32" s="1" customFormat="1" x14ac:dyDescent="0.2">
      <c r="A173" s="32">
        <v>740</v>
      </c>
      <c r="B173" s="32" t="s">
        <v>135</v>
      </c>
      <c r="C173" s="34" t="s">
        <v>136</v>
      </c>
      <c r="D173" s="34" t="s">
        <v>42</v>
      </c>
      <c r="E173" s="34" t="s">
        <v>41</v>
      </c>
      <c r="F173" s="33">
        <v>2010</v>
      </c>
      <c r="G173" s="42" t="s">
        <v>142</v>
      </c>
      <c r="H173" s="91">
        <v>4.0718883275985718E-2</v>
      </c>
      <c r="I173" s="66">
        <v>4.9044004426689542E-3</v>
      </c>
      <c r="J173" s="58"/>
      <c r="K173" s="59">
        <v>1.1115592999999999</v>
      </c>
      <c r="L173" s="59"/>
      <c r="M173" s="37"/>
      <c r="N173" s="59">
        <v>11.305618000000001</v>
      </c>
      <c r="O173" s="59">
        <v>0</v>
      </c>
      <c r="P173" s="37"/>
      <c r="Q173" s="59">
        <v>0.26521909999999999</v>
      </c>
      <c r="R173" s="59">
        <v>5.6634772</v>
      </c>
      <c r="S173" s="59">
        <v>0.85105470000000005</v>
      </c>
      <c r="T173" s="59">
        <v>0.13260954999999999</v>
      </c>
      <c r="U173" s="59">
        <v>4.7515497</v>
      </c>
      <c r="V173" s="59">
        <v>1.258607</v>
      </c>
      <c r="W173" s="37"/>
      <c r="X173" s="29">
        <v>526.10299999999995</v>
      </c>
      <c r="Y173" s="89">
        <v>558.36798095703125</v>
      </c>
      <c r="Z173" s="89">
        <v>563.4019775390625</v>
      </c>
      <c r="AA173" s="39"/>
      <c r="AB173" s="60">
        <v>1.6091257677417519</v>
      </c>
      <c r="AC173" s="39">
        <f t="shared" si="5"/>
        <v>9.0658463965476521</v>
      </c>
      <c r="AD173" s="39"/>
      <c r="AE173" s="34">
        <v>9</v>
      </c>
      <c r="AF173" s="34" t="s">
        <v>21</v>
      </c>
    </row>
    <row r="174" spans="1:32" s="1" customFormat="1" x14ac:dyDescent="0.2">
      <c r="A174" s="32">
        <v>740</v>
      </c>
      <c r="B174" s="32" t="s">
        <v>135</v>
      </c>
      <c r="C174" s="34" t="s">
        <v>136</v>
      </c>
      <c r="D174" s="34" t="s">
        <v>42</v>
      </c>
      <c r="E174" s="34" t="s">
        <v>41</v>
      </c>
      <c r="F174" s="33">
        <v>2010</v>
      </c>
      <c r="G174" s="42" t="s">
        <v>271</v>
      </c>
      <c r="H174" s="91">
        <v>4.0718883275985718E-2</v>
      </c>
      <c r="I174" s="66">
        <v>9.4878701734415774E-2</v>
      </c>
      <c r="J174" s="58"/>
      <c r="K174" s="59">
        <v>24.397379999999998</v>
      </c>
      <c r="L174" s="59"/>
      <c r="M174" s="37"/>
      <c r="N174" s="59">
        <v>11.108290999999999</v>
      </c>
      <c r="O174" s="59">
        <v>0</v>
      </c>
      <c r="P174" s="37"/>
      <c r="Q174" s="59">
        <v>36.558002000000002</v>
      </c>
      <c r="R174" s="59">
        <v>2.9842908000000001</v>
      </c>
      <c r="S174" s="59">
        <v>23.874326</v>
      </c>
      <c r="T174" s="59">
        <v>60.955382</v>
      </c>
      <c r="U174" s="59">
        <v>2.9842908000000001</v>
      </c>
      <c r="V174" s="59">
        <v>0</v>
      </c>
      <c r="W174" s="37"/>
      <c r="X174" s="29">
        <v>526.10299999999995</v>
      </c>
      <c r="Y174" s="89">
        <v>558.36798095703125</v>
      </c>
      <c r="Z174" s="89">
        <v>563.4019775390625</v>
      </c>
      <c r="AA174" s="39"/>
      <c r="AB174" s="60">
        <v>5.6640074833828186E-2</v>
      </c>
      <c r="AC174" s="39">
        <f t="shared" si="5"/>
        <v>0.31911130169339286</v>
      </c>
      <c r="AD174" s="29"/>
      <c r="AE174" s="29">
        <v>9</v>
      </c>
      <c r="AF174" s="29" t="s">
        <v>21</v>
      </c>
    </row>
    <row r="175" spans="1:32" s="1" customFormat="1" x14ac:dyDescent="0.2">
      <c r="A175" s="56">
        <v>768</v>
      </c>
      <c r="B175" s="32" t="s">
        <v>224</v>
      </c>
      <c r="C175" s="34" t="s">
        <v>225</v>
      </c>
      <c r="D175" s="34" t="s">
        <v>46</v>
      </c>
      <c r="E175" s="34" t="s">
        <v>162</v>
      </c>
      <c r="F175" s="34" t="s">
        <v>226</v>
      </c>
      <c r="G175" s="41" t="s">
        <v>227</v>
      </c>
      <c r="H175" s="91">
        <v>0.24868223071098328</v>
      </c>
      <c r="I175" s="62">
        <v>0.20959226169942846</v>
      </c>
      <c r="K175" s="59">
        <v>28.696729000000001</v>
      </c>
      <c r="L175" s="59">
        <v>7.4803790000000001</v>
      </c>
      <c r="M175" s="59"/>
      <c r="N175" s="59">
        <v>21.285805</v>
      </c>
      <c r="O175" s="59">
        <v>13.34332</v>
      </c>
      <c r="P175" s="59"/>
      <c r="Q175" s="59">
        <v>92.953225000000003</v>
      </c>
      <c r="R175" s="59">
        <v>82.035602999999995</v>
      </c>
      <c r="S175" s="59">
        <v>48.822803</v>
      </c>
      <c r="T175" s="59">
        <v>50.916953999999997</v>
      </c>
      <c r="U175" s="59">
        <v>32.239569000000003</v>
      </c>
      <c r="V175" s="59">
        <v>22.850692593280105</v>
      </c>
      <c r="X175" s="89">
        <v>7228.9150390625</v>
      </c>
      <c r="Y175" s="89">
        <v>7606.3740234375</v>
      </c>
      <c r="Z175" s="89">
        <v>7797.69384765625</v>
      </c>
      <c r="AB175" s="70">
        <v>41.574956359746054</v>
      </c>
      <c r="AC175" s="39">
        <f t="shared" si="5"/>
        <v>3241.8878142296885</v>
      </c>
      <c r="AE175" s="34">
        <v>10</v>
      </c>
    </row>
    <row r="176" spans="1:32" s="1" customFormat="1" x14ac:dyDescent="0.2">
      <c r="A176" s="56">
        <v>768</v>
      </c>
      <c r="B176" s="32" t="s">
        <v>224</v>
      </c>
      <c r="C176" s="34" t="s">
        <v>225</v>
      </c>
      <c r="D176" s="34" t="s">
        <v>46</v>
      </c>
      <c r="E176" s="34" t="s">
        <v>162</v>
      </c>
      <c r="F176" s="34" t="s">
        <v>226</v>
      </c>
      <c r="G176" s="41" t="s">
        <v>228</v>
      </c>
      <c r="H176" s="91">
        <v>0.24868223071098328</v>
      </c>
      <c r="I176" s="62">
        <v>0.23597599325157051</v>
      </c>
      <c r="K176" s="59">
        <v>29.878316999999999</v>
      </c>
      <c r="L176" s="59">
        <v>10.913517000000001</v>
      </c>
      <c r="M176" s="59"/>
      <c r="N176" s="59">
        <v>23.106242999999999</v>
      </c>
      <c r="O176" s="59">
        <v>13.109342</v>
      </c>
      <c r="P176" s="59"/>
      <c r="Q176" s="59">
        <v>95.603060999999997</v>
      </c>
      <c r="R176" s="59">
        <v>87.409379000000001</v>
      </c>
      <c r="S176" s="59">
        <v>45.931876000000003</v>
      </c>
      <c r="T176" s="59">
        <v>58.455312999999997</v>
      </c>
      <c r="U176" s="59">
        <v>58.401186000000003</v>
      </c>
      <c r="V176" s="59">
        <v>20.17471672098949</v>
      </c>
      <c r="X176" s="89">
        <v>7228.9150390625</v>
      </c>
      <c r="Y176" s="89">
        <v>7606.3740234375</v>
      </c>
      <c r="Z176" s="89">
        <v>7797.69384765625</v>
      </c>
      <c r="AB176" s="70">
        <v>25.918418831461359</v>
      </c>
      <c r="AC176" s="39">
        <f t="shared" si="5"/>
        <v>2021.0389506306415</v>
      </c>
      <c r="AE176" s="34">
        <v>10</v>
      </c>
    </row>
    <row r="177" spans="1:38" s="1" customFormat="1" x14ac:dyDescent="0.2">
      <c r="A177" s="56">
        <v>768</v>
      </c>
      <c r="B177" s="32" t="s">
        <v>224</v>
      </c>
      <c r="C177" s="34" t="s">
        <v>225</v>
      </c>
      <c r="D177" s="34" t="s">
        <v>46</v>
      </c>
      <c r="E177" s="34" t="s">
        <v>162</v>
      </c>
      <c r="F177" s="34" t="s">
        <v>226</v>
      </c>
      <c r="G177" s="41" t="s">
        <v>229</v>
      </c>
      <c r="H177" s="91">
        <v>0.24868223071098328</v>
      </c>
      <c r="I177" s="62">
        <v>0.24227889878719308</v>
      </c>
      <c r="K177" s="59">
        <v>28.349810999999999</v>
      </c>
      <c r="L177" s="59">
        <v>7.8999389000000004</v>
      </c>
      <c r="M177" s="59"/>
      <c r="N177" s="59">
        <v>17.149395999999999</v>
      </c>
      <c r="O177" s="59">
        <v>12.412963</v>
      </c>
      <c r="P177" s="59"/>
      <c r="Q177" s="59">
        <v>97.025600999999995</v>
      </c>
      <c r="R177" s="59">
        <v>86.798507999999998</v>
      </c>
      <c r="S177" s="59">
        <v>66.104219000000001</v>
      </c>
      <c r="T177" s="59">
        <v>65.093147999999999</v>
      </c>
      <c r="U177" s="59">
        <v>48.823011999999999</v>
      </c>
      <c r="V177" s="59">
        <v>38.319677433939439</v>
      </c>
      <c r="X177" s="89">
        <v>7228.9150390625</v>
      </c>
      <c r="Y177" s="89">
        <v>7606.3740234375</v>
      </c>
      <c r="Z177" s="89">
        <v>7797.69384765625</v>
      </c>
      <c r="AB177" s="70">
        <v>4.1745884441548604</v>
      </c>
      <c r="AC177" s="39">
        <f t="shared" si="5"/>
        <v>325.52162627483233</v>
      </c>
      <c r="AE177" s="34">
        <v>10</v>
      </c>
    </row>
    <row r="178" spans="1:38" s="1" customFormat="1" x14ac:dyDescent="0.2">
      <c r="A178" s="56">
        <v>768</v>
      </c>
      <c r="B178" s="32" t="s">
        <v>224</v>
      </c>
      <c r="C178" s="34" t="s">
        <v>225</v>
      </c>
      <c r="D178" s="34" t="s">
        <v>46</v>
      </c>
      <c r="E178" s="34" t="s">
        <v>162</v>
      </c>
      <c r="F178" s="34" t="s">
        <v>226</v>
      </c>
      <c r="G178" s="41" t="s">
        <v>230</v>
      </c>
      <c r="H178" s="91">
        <v>0.24868223071098328</v>
      </c>
      <c r="I178" s="62">
        <v>0.19303456200480315</v>
      </c>
      <c r="K178" s="59">
        <v>22.701449</v>
      </c>
      <c r="L178" s="59">
        <v>5.8500885</v>
      </c>
      <c r="M178" s="59"/>
      <c r="N178" s="59">
        <v>20.496379000000001</v>
      </c>
      <c r="O178" s="59">
        <v>13.43493</v>
      </c>
      <c r="P178" s="59"/>
      <c r="Q178" s="59">
        <v>93.058591000000007</v>
      </c>
      <c r="R178" s="59">
        <v>93.170276999999999</v>
      </c>
      <c r="S178" s="59">
        <v>37.031571</v>
      </c>
      <c r="T178" s="59">
        <v>65.064941000000005</v>
      </c>
      <c r="U178" s="59">
        <v>33.137562000000003</v>
      </c>
      <c r="V178" s="59">
        <v>30.748098175568099</v>
      </c>
      <c r="X178" s="89">
        <v>7228.9150390625</v>
      </c>
      <c r="Y178" s="89">
        <v>7606.3740234375</v>
      </c>
      <c r="Z178" s="89">
        <v>7797.69384765625</v>
      </c>
      <c r="AB178" s="70">
        <v>2.8663259920659185</v>
      </c>
      <c r="AC178" s="39">
        <f t="shared" si="5"/>
        <v>223.50732553709611</v>
      </c>
      <c r="AE178" s="34">
        <v>10</v>
      </c>
    </row>
    <row r="179" spans="1:38" s="1" customFormat="1" x14ac:dyDescent="0.2">
      <c r="A179" s="56">
        <v>768</v>
      </c>
      <c r="B179" s="32" t="s">
        <v>224</v>
      </c>
      <c r="C179" s="34" t="s">
        <v>225</v>
      </c>
      <c r="D179" s="34" t="s">
        <v>46</v>
      </c>
      <c r="E179" s="34" t="s">
        <v>162</v>
      </c>
      <c r="F179" s="34" t="s">
        <v>226</v>
      </c>
      <c r="G179" s="41" t="s">
        <v>231</v>
      </c>
      <c r="H179" s="91">
        <v>0.24868223071098328</v>
      </c>
      <c r="I179" s="62">
        <v>0.384563075873671</v>
      </c>
      <c r="K179" s="59">
        <v>44.966588999999999</v>
      </c>
      <c r="L179" s="59">
        <v>10.927308</v>
      </c>
      <c r="M179" s="59"/>
      <c r="N179" s="59">
        <v>40.385717</v>
      </c>
      <c r="O179" s="59">
        <v>31.943206</v>
      </c>
      <c r="P179" s="59"/>
      <c r="Q179" s="59">
        <v>96.990036000000003</v>
      </c>
      <c r="R179" s="59">
        <v>92.881544000000005</v>
      </c>
      <c r="S179" s="59">
        <v>60.614514999999997</v>
      </c>
      <c r="T179" s="59">
        <v>77.641829999999999</v>
      </c>
      <c r="U179" s="59">
        <v>67.179349000000002</v>
      </c>
      <c r="V179" s="59">
        <v>23.43887920457507</v>
      </c>
      <c r="X179" s="89">
        <v>7228.9150390625</v>
      </c>
      <c r="Y179" s="89">
        <v>7606.3740234375</v>
      </c>
      <c r="Z179" s="89">
        <v>7797.69384765625</v>
      </c>
      <c r="AB179" s="70">
        <v>19.347797019682254</v>
      </c>
      <c r="AC179" s="39">
        <f t="shared" si="5"/>
        <v>1508.6819778607824</v>
      </c>
      <c r="AE179" s="34">
        <v>10</v>
      </c>
    </row>
    <row r="180" spans="1:38" s="1" customFormat="1" x14ac:dyDescent="0.2">
      <c r="A180" s="56">
        <v>768</v>
      </c>
      <c r="B180" s="32" t="s">
        <v>224</v>
      </c>
      <c r="C180" s="34" t="s">
        <v>225</v>
      </c>
      <c r="D180" s="34" t="s">
        <v>46</v>
      </c>
      <c r="E180" s="34" t="s">
        <v>162</v>
      </c>
      <c r="F180" s="34" t="s">
        <v>226</v>
      </c>
      <c r="G180" s="41" t="s">
        <v>232</v>
      </c>
      <c r="H180" s="91">
        <v>0.24868223071098328</v>
      </c>
      <c r="I180" s="62">
        <v>0.48251306544263423</v>
      </c>
      <c r="K180" s="59">
        <v>59.258592999999998</v>
      </c>
      <c r="L180" s="59">
        <v>19.874638000000001</v>
      </c>
      <c r="M180" s="59"/>
      <c r="N180" s="59">
        <v>54.28998</v>
      </c>
      <c r="O180" s="59">
        <v>38.812508000000001</v>
      </c>
      <c r="P180" s="59"/>
      <c r="Q180" s="59">
        <v>98.190209999999993</v>
      </c>
      <c r="R180" s="59">
        <v>93.914773999999994</v>
      </c>
      <c r="S180" s="59">
        <v>59.069682999999998</v>
      </c>
      <c r="T180" s="59">
        <v>79.264984999999996</v>
      </c>
      <c r="U180" s="59">
        <v>72.030187999999995</v>
      </c>
      <c r="V180" s="59">
        <v>18.531507631296513</v>
      </c>
      <c r="X180" s="89">
        <v>7228.9150390625</v>
      </c>
      <c r="Y180" s="89">
        <v>7606.3740234375</v>
      </c>
      <c r="Z180" s="89">
        <v>7797.69384765625</v>
      </c>
      <c r="AB180" s="70">
        <v>1.8914739148677213</v>
      </c>
      <c r="AC180" s="39">
        <f t="shared" si="5"/>
        <v>147.49134508966313</v>
      </c>
      <c r="AE180" s="34">
        <v>10</v>
      </c>
    </row>
    <row r="181" spans="1:38" s="1" customFormat="1" x14ac:dyDescent="0.2">
      <c r="A181" s="56">
        <v>768</v>
      </c>
      <c r="B181" s="32" t="s">
        <v>224</v>
      </c>
      <c r="C181" s="34" t="s">
        <v>225</v>
      </c>
      <c r="D181" s="34" t="s">
        <v>46</v>
      </c>
      <c r="E181" s="34" t="s">
        <v>162</v>
      </c>
      <c r="F181" s="34" t="s">
        <v>226</v>
      </c>
      <c r="G181" s="41" t="s">
        <v>233</v>
      </c>
      <c r="H181" s="91">
        <v>0.24868223071098328</v>
      </c>
      <c r="I181" s="62">
        <v>0.13643990953743934</v>
      </c>
      <c r="K181" s="59">
        <v>26.884499999999999</v>
      </c>
      <c r="L181" s="59">
        <v>6.0847027999999996</v>
      </c>
      <c r="M181" s="59"/>
      <c r="N181" s="59">
        <v>23.253682999999999</v>
      </c>
      <c r="O181" s="59">
        <v>14.55339</v>
      </c>
      <c r="P181" s="59"/>
      <c r="Q181" s="59">
        <v>82.011039999999994</v>
      </c>
      <c r="R181" s="59">
        <v>62.219416000000002</v>
      </c>
      <c r="S181" s="59">
        <v>30.806956</v>
      </c>
      <c r="T181" s="59">
        <v>27.570685999999998</v>
      </c>
      <c r="U181" s="59">
        <v>14.990829</v>
      </c>
      <c r="V181" s="59">
        <v>19.237280051037857</v>
      </c>
      <c r="X181" s="89">
        <v>7228.9150390625</v>
      </c>
      <c r="Y181" s="89">
        <v>7606.3740234375</v>
      </c>
      <c r="Z181" s="89">
        <v>7797.69384765625</v>
      </c>
      <c r="AB181" s="70">
        <v>4.2264394380194137</v>
      </c>
      <c r="AC181" s="39">
        <f t="shared" si="5"/>
        <v>329.56480803335722</v>
      </c>
      <c r="AE181" s="34">
        <v>10</v>
      </c>
    </row>
    <row r="182" spans="1:38" x14ac:dyDescent="0.2">
      <c r="A182" s="32">
        <v>780</v>
      </c>
      <c r="B182" s="32" t="s">
        <v>143</v>
      </c>
      <c r="C182" s="33" t="s">
        <v>144</v>
      </c>
      <c r="D182" s="33" t="s">
        <v>42</v>
      </c>
      <c r="E182" s="33" t="s">
        <v>41</v>
      </c>
      <c r="F182" s="33" t="s">
        <v>113</v>
      </c>
      <c r="G182" s="34" t="s">
        <v>101</v>
      </c>
      <c r="H182" s="91">
        <v>2.4179248139262199E-3</v>
      </c>
      <c r="I182" s="30">
        <v>1.9658466116293208E-3</v>
      </c>
      <c r="J182" s="1"/>
      <c r="K182" s="59">
        <v>3.4113921</v>
      </c>
      <c r="L182" s="59">
        <v>4.8098312999999999</v>
      </c>
      <c r="M182" s="59"/>
      <c r="N182" s="59">
        <v>5.2811452000000001</v>
      </c>
      <c r="O182" s="59">
        <v>1.1262437000000001</v>
      </c>
      <c r="P182" s="59"/>
      <c r="Q182" s="59">
        <v>3.037656E-2</v>
      </c>
      <c r="R182" s="59">
        <v>6.7275229999999997</v>
      </c>
      <c r="S182" s="59">
        <v>1.7537535</v>
      </c>
      <c r="T182" s="59">
        <v>2.5890488</v>
      </c>
      <c r="U182" s="59">
        <v>11.776059</v>
      </c>
      <c r="V182" s="59">
        <v>1.0808042</v>
      </c>
      <c r="W182" s="59"/>
      <c r="X182" s="89">
        <v>1334.7879638671875</v>
      </c>
      <c r="Y182" s="89">
        <v>1364.9620361328125</v>
      </c>
      <c r="Z182" s="89">
        <v>1369.125</v>
      </c>
      <c r="AA182" s="29"/>
      <c r="AB182" s="67">
        <v>36.258512221461622</v>
      </c>
      <c r="AC182" s="39">
        <f t="shared" si="5"/>
        <v>496.42435545208639</v>
      </c>
      <c r="AD182" s="1"/>
      <c r="AE182" s="40">
        <v>10</v>
      </c>
      <c r="AF182" s="1"/>
      <c r="AG182" s="1"/>
      <c r="AH182" s="1"/>
      <c r="AI182" s="1"/>
      <c r="AJ182" s="1"/>
      <c r="AK182" s="1"/>
      <c r="AL182" s="1"/>
    </row>
    <row r="183" spans="1:38" ht="14.25" customHeight="1" x14ac:dyDescent="0.25">
      <c r="A183" s="32">
        <v>780</v>
      </c>
      <c r="B183" s="32" t="s">
        <v>143</v>
      </c>
      <c r="C183" s="33" t="s">
        <v>144</v>
      </c>
      <c r="D183" s="33" t="s">
        <v>42</v>
      </c>
      <c r="E183" s="33" t="s">
        <v>41</v>
      </c>
      <c r="F183" s="33" t="s">
        <v>113</v>
      </c>
      <c r="G183" s="34" t="s">
        <v>139</v>
      </c>
      <c r="H183" s="91">
        <v>2.4179248139262199E-3</v>
      </c>
      <c r="I183" s="35">
        <v>3.0955458956927547E-3</v>
      </c>
      <c r="J183" s="6"/>
      <c r="K183" s="59">
        <v>3.8360620999999999</v>
      </c>
      <c r="L183" s="59">
        <v>4.5545933999999999</v>
      </c>
      <c r="M183" s="52"/>
      <c r="N183" s="59">
        <v>5.9770167000000001</v>
      </c>
      <c r="O183" s="59">
        <v>0.56348169000000004</v>
      </c>
      <c r="P183" s="52"/>
      <c r="Q183" s="59">
        <v>0</v>
      </c>
      <c r="R183" s="59">
        <v>4.8487403999999996</v>
      </c>
      <c r="S183" s="59">
        <v>1.2149700999999999</v>
      </c>
      <c r="T183" s="59">
        <v>1.3002612</v>
      </c>
      <c r="U183" s="59">
        <v>11.902683</v>
      </c>
      <c r="V183" s="59">
        <v>0.56588075000000004</v>
      </c>
      <c r="W183" s="59"/>
      <c r="X183" s="29">
        <v>1334.788</v>
      </c>
      <c r="Y183" s="89">
        <v>1364.9620361328125</v>
      </c>
      <c r="Z183" s="89">
        <v>1369.125</v>
      </c>
      <c r="AA183" s="39"/>
      <c r="AB183" s="67">
        <v>40.054779937556631</v>
      </c>
      <c r="AC183" s="39">
        <f t="shared" si="5"/>
        <v>548.40000582007224</v>
      </c>
      <c r="AD183" s="6"/>
      <c r="AE183" s="40">
        <v>10</v>
      </c>
      <c r="AF183" s="6"/>
      <c r="AG183" s="1"/>
      <c r="AH183" s="1"/>
      <c r="AI183" s="1"/>
      <c r="AJ183" s="1"/>
      <c r="AK183" s="1"/>
      <c r="AL183" s="1"/>
    </row>
    <row r="184" spans="1:38" ht="15" customHeight="1" x14ac:dyDescent="0.3">
      <c r="A184" s="32">
        <v>780</v>
      </c>
      <c r="B184" s="32" t="s">
        <v>143</v>
      </c>
      <c r="C184" s="33" t="s">
        <v>144</v>
      </c>
      <c r="D184" s="33" t="s">
        <v>42</v>
      </c>
      <c r="E184" s="33" t="s">
        <v>41</v>
      </c>
      <c r="F184" s="33" t="s">
        <v>113</v>
      </c>
      <c r="G184" s="34" t="s">
        <v>145</v>
      </c>
      <c r="H184" s="91">
        <v>2.4179248139262199E-3</v>
      </c>
      <c r="I184" s="30">
        <v>2.1095558366663355E-3</v>
      </c>
      <c r="J184" s="28"/>
      <c r="K184" s="59">
        <v>3.8417107000000001</v>
      </c>
      <c r="L184" s="59">
        <v>4.7810227000000003</v>
      </c>
      <c r="M184" s="50"/>
      <c r="N184" s="59">
        <v>4.3022514000000003</v>
      </c>
      <c r="O184" s="59">
        <v>0.35365961000000001</v>
      </c>
      <c r="P184" s="50"/>
      <c r="Q184" s="59">
        <v>4.7511570000000003E-2</v>
      </c>
      <c r="R184" s="59">
        <v>5.4020519</v>
      </c>
      <c r="S184" s="59">
        <v>2.4400298</v>
      </c>
      <c r="T184" s="59">
        <v>2.9417285</v>
      </c>
      <c r="U184" s="59">
        <v>15.291911000000001</v>
      </c>
      <c r="V184" s="59">
        <v>1.4044375</v>
      </c>
      <c r="W184" s="59"/>
      <c r="X184" s="29">
        <v>1334.788</v>
      </c>
      <c r="Y184" s="89">
        <v>1364.9620361328125</v>
      </c>
      <c r="Z184" s="89">
        <v>1369.125</v>
      </c>
      <c r="AA184" s="39"/>
      <c r="AB184" s="67">
        <v>22.032664530301389</v>
      </c>
      <c r="AC184" s="39">
        <f t="shared" si="5"/>
        <v>301.65471825048888</v>
      </c>
      <c r="AD184" s="28"/>
      <c r="AE184" s="40">
        <v>10</v>
      </c>
      <c r="AF184" s="28"/>
      <c r="AG184" s="1"/>
      <c r="AH184" s="1"/>
      <c r="AI184" s="1"/>
      <c r="AJ184" s="1"/>
      <c r="AK184" s="1"/>
      <c r="AL184" s="1"/>
    </row>
    <row r="185" spans="1:38" x14ac:dyDescent="0.2">
      <c r="A185" s="32">
        <v>780</v>
      </c>
      <c r="B185" s="32" t="s">
        <v>143</v>
      </c>
      <c r="C185" s="33" t="s">
        <v>144</v>
      </c>
      <c r="D185" s="33" t="s">
        <v>42</v>
      </c>
      <c r="E185" s="33" t="s">
        <v>41</v>
      </c>
      <c r="F185" s="33" t="s">
        <v>113</v>
      </c>
      <c r="G185" s="34" t="s">
        <v>146</v>
      </c>
      <c r="H185" s="91">
        <v>2.4179248139262199E-3</v>
      </c>
      <c r="I185" s="30">
        <v>0</v>
      </c>
      <c r="J185" s="1"/>
      <c r="K185" s="59">
        <v>0</v>
      </c>
      <c r="L185" s="59">
        <v>2.0268692000000001</v>
      </c>
      <c r="M185" s="59"/>
      <c r="N185" s="59">
        <v>6.9328313000000001</v>
      </c>
      <c r="O185" s="59">
        <v>0</v>
      </c>
      <c r="P185" s="59"/>
      <c r="Q185" s="59">
        <v>0</v>
      </c>
      <c r="R185" s="59">
        <v>11.050174999999999</v>
      </c>
      <c r="S185" s="59">
        <v>0</v>
      </c>
      <c r="T185" s="59">
        <v>0</v>
      </c>
      <c r="U185" s="59">
        <v>7.6706120000000002</v>
      </c>
      <c r="V185" s="59">
        <v>0</v>
      </c>
      <c r="W185" s="59"/>
      <c r="X185" s="29">
        <v>1334.788</v>
      </c>
      <c r="Y185" s="89">
        <v>1364.9620361328125</v>
      </c>
      <c r="Z185" s="89">
        <v>1369.125</v>
      </c>
      <c r="AA185" s="39"/>
      <c r="AB185" s="67">
        <v>1.654043310679788</v>
      </c>
      <c r="AC185" s="39">
        <f t="shared" si="5"/>
        <v>22.645920477344646</v>
      </c>
      <c r="AD185" s="1"/>
      <c r="AE185" s="40">
        <v>10</v>
      </c>
      <c r="AF185" s="1"/>
      <c r="AG185" s="1"/>
      <c r="AH185" s="1"/>
      <c r="AI185" s="1"/>
      <c r="AJ185" s="1"/>
      <c r="AK185" s="1"/>
      <c r="AL185" s="1"/>
    </row>
    <row r="186" spans="1:38" x14ac:dyDescent="0.2">
      <c r="A186" s="56">
        <v>800</v>
      </c>
      <c r="B186" s="32" t="s">
        <v>209</v>
      </c>
      <c r="C186" s="34" t="s">
        <v>210</v>
      </c>
      <c r="D186" s="34" t="s">
        <v>46</v>
      </c>
      <c r="E186" s="34" t="s">
        <v>162</v>
      </c>
      <c r="F186" s="33">
        <v>2016</v>
      </c>
      <c r="G186" s="41" t="s">
        <v>211</v>
      </c>
      <c r="H186" s="91">
        <v>0.26884636282920837</v>
      </c>
      <c r="I186" s="62">
        <v>0.34100476983596556</v>
      </c>
      <c r="J186" s="1"/>
      <c r="K186" s="59">
        <v>46.817053000000001</v>
      </c>
      <c r="L186" s="59">
        <v>6.4012396000000003</v>
      </c>
      <c r="M186" s="59"/>
      <c r="N186" s="59">
        <v>7.7489422000000001</v>
      </c>
      <c r="O186" s="59">
        <v>21.553839</v>
      </c>
      <c r="P186" s="59"/>
      <c r="Q186" s="59">
        <v>99.869743999999997</v>
      </c>
      <c r="R186" s="59">
        <v>86.051400000000001</v>
      </c>
      <c r="S186" s="59">
        <v>62.589246000000003</v>
      </c>
      <c r="T186" s="59">
        <v>84.721328999999997</v>
      </c>
      <c r="U186" s="59">
        <v>84.441224000000005</v>
      </c>
      <c r="V186" s="59">
        <v>42.572156600336221</v>
      </c>
      <c r="W186" s="1"/>
      <c r="X186" s="89">
        <v>41487.96484375</v>
      </c>
      <c r="Y186" s="89">
        <v>41487.96484375</v>
      </c>
      <c r="Z186" s="89">
        <v>42862.95703125</v>
      </c>
      <c r="AA186" s="5"/>
      <c r="AB186" s="63">
        <v>5.3677172412266332</v>
      </c>
      <c r="AC186" s="39">
        <f t="shared" si="5"/>
        <v>2300.7623346659698</v>
      </c>
      <c r="AD186" s="1"/>
      <c r="AE186" s="34">
        <v>10</v>
      </c>
      <c r="AF186" s="1"/>
      <c r="AG186" s="1"/>
      <c r="AH186" s="1"/>
      <c r="AI186" s="1"/>
      <c r="AJ186" s="1"/>
      <c r="AK186" s="1"/>
      <c r="AL186" s="1"/>
    </row>
    <row r="187" spans="1:38" x14ac:dyDescent="0.2">
      <c r="A187" s="56">
        <v>800</v>
      </c>
      <c r="B187" s="32" t="s">
        <v>209</v>
      </c>
      <c r="C187" s="34" t="s">
        <v>210</v>
      </c>
      <c r="D187" s="34" t="s">
        <v>46</v>
      </c>
      <c r="E187" s="34" t="s">
        <v>162</v>
      </c>
      <c r="F187" s="33">
        <v>2016</v>
      </c>
      <c r="G187" s="41" t="s">
        <v>212</v>
      </c>
      <c r="H187" s="91">
        <v>0.26884636282920837</v>
      </c>
      <c r="I187" s="62">
        <v>0.45154667031195506</v>
      </c>
      <c r="J187" s="1"/>
      <c r="K187" s="59">
        <v>65.972165000000004</v>
      </c>
      <c r="L187" s="59">
        <v>10.181365</v>
      </c>
      <c r="M187" s="59"/>
      <c r="N187" s="59">
        <v>39.940015000000002</v>
      </c>
      <c r="O187" s="59">
        <v>22.655825</v>
      </c>
      <c r="P187" s="59"/>
      <c r="Q187" s="59">
        <v>98.625595000000004</v>
      </c>
      <c r="R187" s="59">
        <v>94.305318999999997</v>
      </c>
      <c r="S187" s="59">
        <v>57.322457</v>
      </c>
      <c r="T187" s="59">
        <v>87.733829</v>
      </c>
      <c r="U187" s="59">
        <v>86.963605000000001</v>
      </c>
      <c r="V187" s="59">
        <v>48.710212853456561</v>
      </c>
      <c r="W187" s="1"/>
      <c r="X187" s="89">
        <v>41487.96484375</v>
      </c>
      <c r="Y187" s="89">
        <v>41487.96484375</v>
      </c>
      <c r="Z187" s="89">
        <v>42862.95703125</v>
      </c>
      <c r="AA187" s="5"/>
      <c r="AB187" s="63">
        <v>2.6214712108960527</v>
      </c>
      <c r="AC187" s="39">
        <f t="shared" si="5"/>
        <v>1123.6400787129642</v>
      </c>
      <c r="AD187" s="1"/>
      <c r="AE187" s="34">
        <v>10</v>
      </c>
      <c r="AF187" s="1"/>
      <c r="AG187" s="1"/>
      <c r="AH187" s="1"/>
      <c r="AI187" s="1"/>
      <c r="AJ187" s="1"/>
      <c r="AK187" s="1"/>
      <c r="AL187" s="1"/>
    </row>
    <row r="188" spans="1:38" x14ac:dyDescent="0.2">
      <c r="A188" s="56">
        <v>800</v>
      </c>
      <c r="B188" s="32" t="s">
        <v>209</v>
      </c>
      <c r="C188" s="34" t="s">
        <v>210</v>
      </c>
      <c r="D188" s="34" t="s">
        <v>46</v>
      </c>
      <c r="E188" s="34" t="s">
        <v>162</v>
      </c>
      <c r="F188" s="33">
        <v>2016</v>
      </c>
      <c r="G188" s="41" t="s">
        <v>213</v>
      </c>
      <c r="H188" s="91">
        <v>0.26884636282920837</v>
      </c>
      <c r="I188" s="62">
        <v>0.11133381374194694</v>
      </c>
      <c r="J188" s="1"/>
      <c r="K188" s="59">
        <v>25.882552</v>
      </c>
      <c r="L188" s="59">
        <v>4.5954736</v>
      </c>
      <c r="M188" s="59"/>
      <c r="N188" s="59">
        <v>8.4894318999999996</v>
      </c>
      <c r="O188" s="59">
        <v>4.5616998999999998</v>
      </c>
      <c r="P188" s="59"/>
      <c r="Q188" s="59">
        <v>96.524761999999996</v>
      </c>
      <c r="R188" s="59">
        <v>59.293551999999998</v>
      </c>
      <c r="S188" s="59">
        <v>38.815615000000001</v>
      </c>
      <c r="T188" s="59">
        <v>43.934635</v>
      </c>
      <c r="U188" s="59">
        <v>30.113052</v>
      </c>
      <c r="V188" s="59">
        <v>15.223748376115925</v>
      </c>
      <c r="W188" s="1"/>
      <c r="X188" s="89">
        <v>41487.96484375</v>
      </c>
      <c r="Y188" s="89">
        <v>41487.96484375</v>
      </c>
      <c r="Z188" s="89">
        <v>42862.95703125</v>
      </c>
      <c r="AA188" s="5"/>
      <c r="AB188" s="63">
        <v>15.981635380312692</v>
      </c>
      <c r="AC188" s="39">
        <f t="shared" si="5"/>
        <v>6850.2015059544765</v>
      </c>
      <c r="AD188" s="1"/>
      <c r="AE188" s="34">
        <v>10</v>
      </c>
      <c r="AF188" s="1"/>
      <c r="AG188" s="1"/>
      <c r="AH188" s="1"/>
      <c r="AI188" s="1"/>
      <c r="AJ188" s="1"/>
      <c r="AK188" s="1"/>
      <c r="AL188" s="1"/>
    </row>
    <row r="189" spans="1:38" x14ac:dyDescent="0.2">
      <c r="A189" s="56">
        <v>800</v>
      </c>
      <c r="B189" s="32" t="s">
        <v>209</v>
      </c>
      <c r="C189" s="34" t="s">
        <v>210</v>
      </c>
      <c r="D189" s="34" t="s">
        <v>46</v>
      </c>
      <c r="E189" s="34" t="s">
        <v>162</v>
      </c>
      <c r="F189" s="33">
        <v>2016</v>
      </c>
      <c r="G189" s="41" t="s">
        <v>214</v>
      </c>
      <c r="H189" s="91">
        <v>0.26884636282920837</v>
      </c>
      <c r="I189" s="62">
        <v>0.27589631356685401</v>
      </c>
      <c r="J189" s="1"/>
      <c r="K189" s="59">
        <v>40.663654000000001</v>
      </c>
      <c r="L189" s="59">
        <v>3.6591828999999998</v>
      </c>
      <c r="M189" s="59"/>
      <c r="N189" s="59">
        <v>18.962191000000001</v>
      </c>
      <c r="O189" s="59">
        <v>8.7118438000000005</v>
      </c>
      <c r="P189" s="59"/>
      <c r="Q189" s="59">
        <v>98.506827999999999</v>
      </c>
      <c r="R189" s="59">
        <v>88.962863999999996</v>
      </c>
      <c r="S189" s="59">
        <v>38.082816999999999</v>
      </c>
      <c r="T189" s="59">
        <v>82.181313000000003</v>
      </c>
      <c r="U189" s="59">
        <v>82.222460999999996</v>
      </c>
      <c r="V189" s="59">
        <v>41.369618282495495</v>
      </c>
      <c r="W189" s="1"/>
      <c r="X189" s="89">
        <v>41487.96484375</v>
      </c>
      <c r="Y189" s="89">
        <v>41487.96484375</v>
      </c>
      <c r="Z189" s="89">
        <v>42862.95703125</v>
      </c>
      <c r="AA189" s="5"/>
      <c r="AB189" s="63">
        <v>4.3547878488802798</v>
      </c>
      <c r="AC189" s="39">
        <f t="shared" si="5"/>
        <v>1866.5908444676504</v>
      </c>
      <c r="AD189" s="1"/>
      <c r="AE189" s="34">
        <v>10</v>
      </c>
      <c r="AF189" s="1"/>
      <c r="AG189" s="1"/>
      <c r="AH189" s="1"/>
      <c r="AI189" s="1"/>
      <c r="AJ189" s="1"/>
      <c r="AK189" s="1"/>
      <c r="AL189" s="1"/>
    </row>
    <row r="190" spans="1:38" x14ac:dyDescent="0.2">
      <c r="A190" s="56">
        <v>800</v>
      </c>
      <c r="B190" s="32" t="s">
        <v>209</v>
      </c>
      <c r="C190" s="34" t="s">
        <v>210</v>
      </c>
      <c r="D190" s="34" t="s">
        <v>46</v>
      </c>
      <c r="E190" s="34" t="s">
        <v>162</v>
      </c>
      <c r="F190" s="33">
        <v>2016</v>
      </c>
      <c r="G190" s="41" t="s">
        <v>215</v>
      </c>
      <c r="H190" s="91">
        <v>0.26884636282920837</v>
      </c>
      <c r="I190" s="62">
        <v>0.3355476892104704</v>
      </c>
      <c r="J190" s="1"/>
      <c r="K190" s="59">
        <v>45.470613</v>
      </c>
      <c r="L190" s="59">
        <v>8.1690904</v>
      </c>
      <c r="M190" s="59"/>
      <c r="N190" s="59">
        <v>30.54196</v>
      </c>
      <c r="O190" s="59">
        <v>13.049877</v>
      </c>
      <c r="P190" s="59"/>
      <c r="Q190" s="59">
        <v>98.194601000000006</v>
      </c>
      <c r="R190" s="59">
        <v>89.050697999999997</v>
      </c>
      <c r="S190" s="59">
        <v>68.523601999999997</v>
      </c>
      <c r="T190" s="59">
        <v>74.568726999999996</v>
      </c>
      <c r="U190" s="59">
        <v>77.249183000000002</v>
      </c>
      <c r="V190" s="59">
        <v>30.952512461712526</v>
      </c>
      <c r="W190" s="1"/>
      <c r="X190" s="89">
        <v>41487.96484375</v>
      </c>
      <c r="Y190" s="89">
        <v>41487.96484375</v>
      </c>
      <c r="Z190" s="89">
        <v>42862.95703125</v>
      </c>
      <c r="AA190" s="5"/>
      <c r="AB190" s="63">
        <v>6.6822883842149103</v>
      </c>
      <c r="AC190" s="39">
        <f t="shared" si="5"/>
        <v>2864.2263988302466</v>
      </c>
      <c r="AD190" s="1"/>
      <c r="AE190" s="34">
        <v>10</v>
      </c>
      <c r="AF190" s="1"/>
      <c r="AG190" s="1"/>
      <c r="AH190" s="1"/>
      <c r="AI190" s="1"/>
      <c r="AJ190" s="1"/>
      <c r="AK190" s="1"/>
      <c r="AL190" s="1"/>
    </row>
    <row r="191" spans="1:38" x14ac:dyDescent="0.2">
      <c r="A191" s="56">
        <v>800</v>
      </c>
      <c r="B191" s="32" t="s">
        <v>209</v>
      </c>
      <c r="C191" s="34" t="s">
        <v>210</v>
      </c>
      <c r="D191" s="34" t="s">
        <v>46</v>
      </c>
      <c r="E191" s="34" t="s">
        <v>162</v>
      </c>
      <c r="F191" s="33">
        <v>2016</v>
      </c>
      <c r="G191" s="41" t="s">
        <v>216</v>
      </c>
      <c r="H191" s="91">
        <v>0.26884636282920837</v>
      </c>
      <c r="I191" s="62">
        <v>0.33235465689072258</v>
      </c>
      <c r="J191" s="1"/>
      <c r="K191" s="59">
        <v>56.30724</v>
      </c>
      <c r="L191" s="59">
        <v>9.0617747000000008</v>
      </c>
      <c r="M191" s="59"/>
      <c r="N191" s="59">
        <v>20.672599000000002</v>
      </c>
      <c r="O191" s="59">
        <v>14.766996000000001</v>
      </c>
      <c r="P191" s="59"/>
      <c r="Q191" s="59">
        <v>99.858751999999996</v>
      </c>
      <c r="R191" s="59">
        <v>85.209877000000006</v>
      </c>
      <c r="S191" s="59">
        <v>53.747718999999996</v>
      </c>
      <c r="T191" s="59">
        <v>63.252589</v>
      </c>
      <c r="U191" s="59">
        <v>81.937072999999998</v>
      </c>
      <c r="V191" s="59">
        <v>29.851192856485998</v>
      </c>
      <c r="W191" s="1"/>
      <c r="X191" s="89">
        <v>41487.96484375</v>
      </c>
      <c r="Y191" s="89">
        <v>41487.96484375</v>
      </c>
      <c r="Z191" s="89">
        <v>42862.95703125</v>
      </c>
      <c r="AA191" s="5"/>
      <c r="AB191" s="63">
        <v>2.6642635175744931</v>
      </c>
      <c r="AC191" s="39">
        <f t="shared" si="5"/>
        <v>1141.9821267372247</v>
      </c>
      <c r="AD191" s="1"/>
      <c r="AE191" s="34">
        <v>10</v>
      </c>
      <c r="AF191" s="1"/>
      <c r="AG191" s="1"/>
      <c r="AH191" s="1"/>
      <c r="AI191" s="1"/>
      <c r="AJ191" s="1"/>
      <c r="AK191" s="1"/>
      <c r="AL191" s="1"/>
    </row>
    <row r="192" spans="1:38" x14ac:dyDescent="0.2">
      <c r="A192" s="56">
        <v>800</v>
      </c>
      <c r="B192" s="32" t="s">
        <v>209</v>
      </c>
      <c r="C192" s="34" t="s">
        <v>210</v>
      </c>
      <c r="D192" s="34" t="s">
        <v>46</v>
      </c>
      <c r="E192" s="34" t="s">
        <v>162</v>
      </c>
      <c r="F192" s="33">
        <v>2016</v>
      </c>
      <c r="G192" s="41" t="s">
        <v>217</v>
      </c>
      <c r="H192" s="91">
        <v>0.26884636282920837</v>
      </c>
      <c r="I192" s="62">
        <v>0.2366120864334697</v>
      </c>
      <c r="J192" s="1"/>
      <c r="K192" s="59">
        <v>35.277192999999997</v>
      </c>
      <c r="L192" s="59">
        <v>5.4696036000000001</v>
      </c>
      <c r="M192" s="59"/>
      <c r="N192" s="59">
        <v>19.56166</v>
      </c>
      <c r="O192" s="59">
        <v>6.0909063999999997</v>
      </c>
      <c r="P192" s="59"/>
      <c r="Q192" s="59">
        <v>98.221463999999997</v>
      </c>
      <c r="R192" s="59">
        <v>77.681905999999998</v>
      </c>
      <c r="S192" s="59">
        <v>67.490003000000002</v>
      </c>
      <c r="T192" s="59">
        <v>62.250970000000002</v>
      </c>
      <c r="U192" s="59">
        <v>67.567401000000004</v>
      </c>
      <c r="V192" s="59">
        <v>23.139585215592685</v>
      </c>
      <c r="W192" s="1"/>
      <c r="X192" s="89">
        <v>41487.96484375</v>
      </c>
      <c r="Y192" s="89">
        <v>41487.96484375</v>
      </c>
      <c r="Z192" s="89">
        <v>42862.95703125</v>
      </c>
      <c r="AA192" s="5"/>
      <c r="AB192" s="63">
        <v>9.9220791816131175</v>
      </c>
      <c r="AC192" s="39">
        <f t="shared" si="5"/>
        <v>4252.8965362214321</v>
      </c>
      <c r="AD192" s="1"/>
      <c r="AE192" s="34">
        <v>10</v>
      </c>
      <c r="AF192" s="1"/>
      <c r="AG192" s="1"/>
      <c r="AH192" s="1"/>
      <c r="AI192" s="1"/>
      <c r="AJ192" s="1"/>
      <c r="AK192" s="1"/>
      <c r="AL192" s="1"/>
    </row>
    <row r="193" spans="1:38" x14ac:dyDescent="0.2">
      <c r="A193" s="56">
        <v>800</v>
      </c>
      <c r="B193" s="32" t="s">
        <v>209</v>
      </c>
      <c r="C193" s="34" t="s">
        <v>210</v>
      </c>
      <c r="D193" s="34" t="s">
        <v>46</v>
      </c>
      <c r="E193" s="34" t="s">
        <v>162</v>
      </c>
      <c r="F193" s="33">
        <v>2016</v>
      </c>
      <c r="G193" s="41" t="s">
        <v>218</v>
      </c>
      <c r="H193" s="91">
        <v>0.26884636282920837</v>
      </c>
      <c r="I193" s="62">
        <v>0.20744972216591567</v>
      </c>
      <c r="J193" s="1"/>
      <c r="K193" s="59">
        <v>29.2029</v>
      </c>
      <c r="L193" s="59">
        <v>5.4300635000000002</v>
      </c>
      <c r="M193" s="59"/>
      <c r="N193" s="59">
        <v>17.228328000000001</v>
      </c>
      <c r="O193" s="59">
        <v>7.9282918000000002</v>
      </c>
      <c r="P193" s="59"/>
      <c r="Q193" s="59">
        <v>97.353806000000006</v>
      </c>
      <c r="R193" s="59">
        <v>77.125459000000006</v>
      </c>
      <c r="S193" s="59">
        <v>69.943811999999994</v>
      </c>
      <c r="T193" s="59">
        <v>57.674849000000002</v>
      </c>
      <c r="U193" s="59">
        <v>60.220559999999999</v>
      </c>
      <c r="V193" s="59">
        <v>15.914224503448965</v>
      </c>
      <c r="W193" s="1"/>
      <c r="X193" s="89">
        <v>41487.96484375</v>
      </c>
      <c r="Y193" s="89">
        <v>41487.96484375</v>
      </c>
      <c r="Z193" s="89">
        <v>42862.95703125</v>
      </c>
      <c r="AA193" s="5"/>
      <c r="AB193" s="63">
        <v>2.8517612316551215</v>
      </c>
      <c r="AC193" s="39">
        <f t="shared" si="5"/>
        <v>1222.3491913581804</v>
      </c>
      <c r="AD193" s="1"/>
      <c r="AE193" s="34">
        <v>10</v>
      </c>
      <c r="AF193" s="1"/>
      <c r="AG193" s="1"/>
      <c r="AH193" s="1"/>
      <c r="AI193" s="1"/>
      <c r="AJ193" s="1"/>
      <c r="AK193" s="1"/>
      <c r="AL193" s="1"/>
    </row>
    <row r="194" spans="1:38" x14ac:dyDescent="0.2">
      <c r="A194" s="56">
        <v>800</v>
      </c>
      <c r="B194" s="32" t="s">
        <v>209</v>
      </c>
      <c r="C194" s="34" t="s">
        <v>210</v>
      </c>
      <c r="D194" s="34" t="s">
        <v>46</v>
      </c>
      <c r="E194" s="34" t="s">
        <v>162</v>
      </c>
      <c r="F194" s="33">
        <v>2016</v>
      </c>
      <c r="G194" s="42" t="s">
        <v>219</v>
      </c>
      <c r="H194" s="91">
        <v>0.26884636282920837</v>
      </c>
      <c r="I194" s="30">
        <v>0.22031624812874509</v>
      </c>
      <c r="J194" s="1"/>
      <c r="K194" s="59">
        <v>37.287052000000003</v>
      </c>
      <c r="L194" s="59">
        <v>4.8086659000000003</v>
      </c>
      <c r="M194" s="59"/>
      <c r="N194" s="59">
        <v>14.105511</v>
      </c>
      <c r="O194" s="59">
        <v>12.294535</v>
      </c>
      <c r="P194" s="59"/>
      <c r="Q194" s="59">
        <v>97.952211000000005</v>
      </c>
      <c r="R194" s="59">
        <v>52.300823000000001</v>
      </c>
      <c r="S194" s="59">
        <v>58.035927999999998</v>
      </c>
      <c r="T194" s="59">
        <v>70.652345999999994</v>
      </c>
      <c r="U194" s="59">
        <v>55.564230000000002</v>
      </c>
      <c r="V194" s="59">
        <v>27.391686379287556</v>
      </c>
      <c r="W194" s="1"/>
      <c r="X194" s="89">
        <v>41487.96484375</v>
      </c>
      <c r="Y194" s="89">
        <v>41487.96484375</v>
      </c>
      <c r="Z194" s="89">
        <v>42862.95703125</v>
      </c>
      <c r="AA194" s="5"/>
      <c r="AB194" s="63">
        <v>8.1672740285427157</v>
      </c>
      <c r="AC194" s="39">
        <f t="shared" si="5"/>
        <v>3500.7351574787053</v>
      </c>
      <c r="AD194" s="1"/>
      <c r="AE194" s="34">
        <v>10</v>
      </c>
      <c r="AF194" s="1"/>
      <c r="AG194" s="1"/>
      <c r="AH194" s="1"/>
      <c r="AI194" s="1"/>
      <c r="AJ194" s="1"/>
      <c r="AK194" s="1"/>
      <c r="AL194" s="1"/>
    </row>
    <row r="195" spans="1:38" x14ac:dyDescent="0.2">
      <c r="A195" s="56">
        <v>800</v>
      </c>
      <c r="B195" s="32" t="s">
        <v>209</v>
      </c>
      <c r="C195" s="34" t="s">
        <v>210</v>
      </c>
      <c r="D195" s="34" t="s">
        <v>46</v>
      </c>
      <c r="E195" s="34" t="s">
        <v>162</v>
      </c>
      <c r="F195" s="33">
        <v>2016</v>
      </c>
      <c r="G195" s="42" t="s">
        <v>220</v>
      </c>
      <c r="H195" s="91">
        <v>0.26884636282920837</v>
      </c>
      <c r="I195" s="30">
        <v>0.23952343796242598</v>
      </c>
      <c r="J195" s="1"/>
      <c r="K195" s="59">
        <v>31.998835</v>
      </c>
      <c r="L195" s="59">
        <v>7.0467145999999996</v>
      </c>
      <c r="M195" s="59"/>
      <c r="N195" s="59">
        <v>17.131737999999999</v>
      </c>
      <c r="O195" s="59">
        <v>9.5490955999999994</v>
      </c>
      <c r="P195" s="59"/>
      <c r="Q195" s="59">
        <v>98.549852999999999</v>
      </c>
      <c r="R195" s="59">
        <v>85.037858999999997</v>
      </c>
      <c r="S195" s="59">
        <v>56.914755</v>
      </c>
      <c r="T195" s="59">
        <v>70.589298999999997</v>
      </c>
      <c r="U195" s="59">
        <v>71.519625000000005</v>
      </c>
      <c r="V195" s="59">
        <v>24.465286817401495</v>
      </c>
      <c r="W195" s="1"/>
      <c r="X195" s="89">
        <v>41487.96484375</v>
      </c>
      <c r="Y195" s="89">
        <v>41487.96484375</v>
      </c>
      <c r="Z195" s="89">
        <v>42862.95703125</v>
      </c>
      <c r="AA195" s="5"/>
      <c r="AB195" s="63">
        <v>2.9904490289060641</v>
      </c>
      <c r="AC195" s="39">
        <f t="shared" si="5"/>
        <v>1281.7948823014392</v>
      </c>
      <c r="AD195" s="1"/>
      <c r="AE195" s="34">
        <v>10</v>
      </c>
      <c r="AF195" s="1"/>
      <c r="AG195" s="1"/>
      <c r="AH195" s="1"/>
      <c r="AI195" s="1"/>
      <c r="AJ195" s="1"/>
      <c r="AK195" s="1"/>
      <c r="AL195" s="1"/>
    </row>
    <row r="196" spans="1:38" x14ac:dyDescent="0.2">
      <c r="A196" s="56">
        <v>800</v>
      </c>
      <c r="B196" s="32" t="s">
        <v>209</v>
      </c>
      <c r="C196" s="34" t="s">
        <v>210</v>
      </c>
      <c r="D196" s="34" t="s">
        <v>46</v>
      </c>
      <c r="E196" s="34" t="s">
        <v>162</v>
      </c>
      <c r="F196" s="33">
        <v>2016</v>
      </c>
      <c r="G196" s="42" t="s">
        <v>221</v>
      </c>
      <c r="H196" s="91">
        <v>0.26884636282920837</v>
      </c>
      <c r="I196" s="30">
        <v>0.30938830936742356</v>
      </c>
      <c r="J196" s="1"/>
      <c r="K196" s="59">
        <v>42.047614000000003</v>
      </c>
      <c r="L196" s="59">
        <v>6.7462841999999998</v>
      </c>
      <c r="M196" s="59"/>
      <c r="N196" s="59">
        <v>19.987981999999999</v>
      </c>
      <c r="O196" s="59">
        <v>15.734641</v>
      </c>
      <c r="P196" s="59"/>
      <c r="Q196" s="59">
        <v>99.223150000000004</v>
      </c>
      <c r="R196" s="59">
        <v>76.166347999999999</v>
      </c>
      <c r="S196" s="59">
        <v>70.020778000000007</v>
      </c>
      <c r="T196" s="59">
        <v>88.519914</v>
      </c>
      <c r="U196" s="59">
        <v>73.620177999999996</v>
      </c>
      <c r="V196" s="59">
        <v>28.874296601883053</v>
      </c>
      <c r="W196" s="1"/>
      <c r="X196" s="89">
        <v>41487.96484375</v>
      </c>
      <c r="Y196" s="89">
        <v>41487.96484375</v>
      </c>
      <c r="Z196" s="89">
        <v>42862.95703125</v>
      </c>
      <c r="AA196" s="5"/>
      <c r="AB196" s="63">
        <v>8.107713970549133</v>
      </c>
      <c r="AC196" s="39">
        <f t="shared" si="5"/>
        <v>3475.2059554131279</v>
      </c>
      <c r="AD196" s="1"/>
      <c r="AE196" s="34">
        <v>10</v>
      </c>
      <c r="AF196" s="1"/>
      <c r="AG196" s="1"/>
      <c r="AH196" s="1"/>
      <c r="AI196" s="1"/>
      <c r="AJ196" s="1"/>
      <c r="AK196" s="1"/>
      <c r="AL196" s="1"/>
    </row>
    <row r="197" spans="1:38" x14ac:dyDescent="0.2">
      <c r="A197" s="56">
        <v>800</v>
      </c>
      <c r="B197" s="32" t="s">
        <v>209</v>
      </c>
      <c r="C197" s="34" t="s">
        <v>210</v>
      </c>
      <c r="D197" s="34" t="s">
        <v>46</v>
      </c>
      <c r="E197" s="34" t="s">
        <v>162</v>
      </c>
      <c r="F197" s="33">
        <v>2016</v>
      </c>
      <c r="G197" s="42" t="s">
        <v>222</v>
      </c>
      <c r="H197" s="91">
        <v>0.26884636282920837</v>
      </c>
      <c r="I197" s="30">
        <v>0.32996722371458803</v>
      </c>
      <c r="J197" s="1"/>
      <c r="K197" s="59">
        <v>39.799602999999998</v>
      </c>
      <c r="L197" s="59">
        <v>4.4230597999999999</v>
      </c>
      <c r="M197" s="59"/>
      <c r="N197" s="59">
        <v>18.635280000000002</v>
      </c>
      <c r="O197" s="59">
        <v>27.042508000000002</v>
      </c>
      <c r="P197" s="59"/>
      <c r="Q197" s="59">
        <v>98.886464000000004</v>
      </c>
      <c r="R197" s="59">
        <v>89.119848000000005</v>
      </c>
      <c r="S197" s="59">
        <v>70.872133000000005</v>
      </c>
      <c r="T197" s="59">
        <v>88.204173999999995</v>
      </c>
      <c r="U197" s="59">
        <v>80.110937000000007</v>
      </c>
      <c r="V197" s="59">
        <v>30.455035026130634</v>
      </c>
      <c r="W197" s="1"/>
      <c r="X197" s="89">
        <v>41487.96484375</v>
      </c>
      <c r="Y197" s="89">
        <v>41487.96484375</v>
      </c>
      <c r="Z197" s="89">
        <v>42862.95703125</v>
      </c>
      <c r="AA197" s="5"/>
      <c r="AB197" s="63">
        <v>6.3473691597992969</v>
      </c>
      <c r="AC197" s="39">
        <f t="shared" si="5"/>
        <v>2720.6701155795868</v>
      </c>
      <c r="AD197" s="1"/>
      <c r="AE197" s="34">
        <v>10</v>
      </c>
      <c r="AF197" s="1"/>
      <c r="AG197" s="1"/>
      <c r="AH197" s="1"/>
      <c r="AI197" s="1"/>
      <c r="AJ197" s="1"/>
      <c r="AK197" s="1"/>
      <c r="AL197" s="1"/>
    </row>
    <row r="198" spans="1:38" x14ac:dyDescent="0.2">
      <c r="A198" s="56">
        <v>800</v>
      </c>
      <c r="B198" s="32" t="s">
        <v>209</v>
      </c>
      <c r="C198" s="34" t="s">
        <v>210</v>
      </c>
      <c r="D198" s="34" t="s">
        <v>46</v>
      </c>
      <c r="E198" s="34" t="s">
        <v>162</v>
      </c>
      <c r="F198" s="33">
        <v>2016</v>
      </c>
      <c r="G198" s="42" t="s">
        <v>223</v>
      </c>
      <c r="H198" s="91">
        <v>0.26884636282920837</v>
      </c>
      <c r="I198" s="30">
        <v>0.37904361413937993</v>
      </c>
      <c r="J198" s="1"/>
      <c r="K198" s="59">
        <v>42.389656000000002</v>
      </c>
      <c r="L198" s="59">
        <v>7.7172700000000001</v>
      </c>
      <c r="M198" s="59"/>
      <c r="N198" s="59">
        <v>33.288527000000002</v>
      </c>
      <c r="O198" s="59">
        <v>27.397182999999998</v>
      </c>
      <c r="P198" s="59"/>
      <c r="Q198" s="59">
        <v>99.380402000000004</v>
      </c>
      <c r="R198" s="59">
        <v>91.259039999999999</v>
      </c>
      <c r="S198" s="59">
        <v>65.495759000000007</v>
      </c>
      <c r="T198" s="59">
        <v>73.829002000000003</v>
      </c>
      <c r="U198" s="59">
        <v>83.558733000000004</v>
      </c>
      <c r="V198" s="59">
        <v>41.554091648233538</v>
      </c>
      <c r="W198" s="1"/>
      <c r="X198" s="89">
        <v>41487.96484375</v>
      </c>
      <c r="Y198" s="89">
        <v>41487.96484375</v>
      </c>
      <c r="Z198" s="89">
        <v>42862.95703125</v>
      </c>
      <c r="AA198" s="5"/>
      <c r="AB198" s="63">
        <v>2.7333228555434337</v>
      </c>
      <c r="AC198" s="39">
        <f t="shared" si="5"/>
        <v>1171.5830010969175</v>
      </c>
      <c r="AD198" s="1"/>
      <c r="AE198" s="34">
        <v>10</v>
      </c>
      <c r="AF198" s="1"/>
      <c r="AG198" s="1"/>
      <c r="AH198" s="1"/>
      <c r="AI198" s="1"/>
      <c r="AJ198" s="1"/>
      <c r="AK198" s="1"/>
      <c r="AL198" s="1"/>
    </row>
    <row r="199" spans="1:38" x14ac:dyDescent="0.2">
      <c r="A199" s="56">
        <v>800</v>
      </c>
      <c r="B199" s="32" t="s">
        <v>209</v>
      </c>
      <c r="C199" s="34" t="s">
        <v>210</v>
      </c>
      <c r="D199" s="34" t="s">
        <v>46</v>
      </c>
      <c r="E199" s="34" t="s">
        <v>162</v>
      </c>
      <c r="F199" s="33">
        <v>2016</v>
      </c>
      <c r="G199" s="42" t="s">
        <v>64</v>
      </c>
      <c r="H199" s="91">
        <v>0.26884636282920837</v>
      </c>
      <c r="I199" s="30">
        <v>0.34591803006977256</v>
      </c>
      <c r="J199" s="1"/>
      <c r="K199" s="59">
        <v>44.598284</v>
      </c>
      <c r="L199" s="59">
        <v>7.7489422000000001</v>
      </c>
      <c r="M199" s="59"/>
      <c r="N199" s="59">
        <v>27.348578</v>
      </c>
      <c r="O199" s="59">
        <v>20.032988</v>
      </c>
      <c r="P199" s="59"/>
      <c r="Q199" s="59">
        <v>98.234617</v>
      </c>
      <c r="R199" s="59">
        <v>84.72551</v>
      </c>
      <c r="S199" s="59">
        <v>68.543002999999999</v>
      </c>
      <c r="T199" s="59">
        <v>77.743296000000001</v>
      </c>
      <c r="U199" s="59">
        <v>80.467759999999998</v>
      </c>
      <c r="V199" s="59">
        <v>38.659141275765919</v>
      </c>
      <c r="W199" s="1"/>
      <c r="X199" s="89">
        <v>41487.96484375</v>
      </c>
      <c r="Y199" s="89">
        <v>41487.96484375</v>
      </c>
      <c r="Z199" s="89">
        <v>42862.95703125</v>
      </c>
      <c r="AA199" s="5"/>
      <c r="AB199" s="63">
        <v>21.207866960286641</v>
      </c>
      <c r="AC199" s="39">
        <f t="shared" si="5"/>
        <v>9090.3189024323274</v>
      </c>
      <c r="AD199" s="1"/>
      <c r="AE199" s="34">
        <v>10</v>
      </c>
      <c r="AF199" s="1"/>
      <c r="AG199" s="1"/>
      <c r="AH199" s="1"/>
      <c r="AI199" s="1"/>
      <c r="AJ199" s="1"/>
      <c r="AK199" s="1"/>
      <c r="AL199" s="1"/>
    </row>
    <row r="200" spans="1:38" x14ac:dyDescent="0.2">
      <c r="A200" s="32">
        <v>704</v>
      </c>
      <c r="B200" s="32" t="s">
        <v>147</v>
      </c>
      <c r="C200" s="33" t="s">
        <v>315</v>
      </c>
      <c r="D200" s="33" t="s">
        <v>126</v>
      </c>
      <c r="E200" s="33" t="s">
        <v>41</v>
      </c>
      <c r="F200" s="33" t="s">
        <v>226</v>
      </c>
      <c r="G200" s="34" t="s">
        <v>148</v>
      </c>
      <c r="H200" s="91">
        <v>1.9334172829985619E-2</v>
      </c>
      <c r="I200" s="66">
        <v>1.1036940166643156E-2</v>
      </c>
      <c r="J200" s="58"/>
      <c r="K200" s="59"/>
      <c r="L200" s="59">
        <v>0.54037751000000001</v>
      </c>
      <c r="M200" s="37"/>
      <c r="N200" s="59">
        <v>6.9900735999999997</v>
      </c>
      <c r="O200" s="59">
        <v>1.3719129000000001</v>
      </c>
      <c r="P200" s="37"/>
      <c r="Q200" s="59">
        <v>33.865105</v>
      </c>
      <c r="R200" s="59">
        <v>15.518818</v>
      </c>
      <c r="S200" s="59">
        <v>5.2441009999999997</v>
      </c>
      <c r="T200" s="59">
        <v>0.27550615000000001</v>
      </c>
      <c r="U200" s="59">
        <v>9.8100988999999998</v>
      </c>
      <c r="V200" s="59">
        <v>1.5202494</v>
      </c>
      <c r="W200" s="37"/>
      <c r="X200" s="89">
        <v>92544.9140625</v>
      </c>
      <c r="Y200" s="89">
        <v>94569.0703125</v>
      </c>
      <c r="Z200" s="89">
        <v>95540.796875</v>
      </c>
      <c r="AA200" s="39"/>
      <c r="AB200" s="67">
        <v>86.050277356352254</v>
      </c>
      <c r="AC200" s="39">
        <f t="shared" si="5"/>
        <v>82213.120699406631</v>
      </c>
      <c r="AD200" s="39"/>
      <c r="AE200" s="34">
        <v>9</v>
      </c>
      <c r="AF200" s="34" t="s">
        <v>20</v>
      </c>
      <c r="AG200" s="1"/>
      <c r="AH200" s="1"/>
      <c r="AI200" s="1"/>
      <c r="AJ200" s="1"/>
      <c r="AK200" s="1"/>
      <c r="AL200" s="1"/>
    </row>
    <row r="201" spans="1:38" x14ac:dyDescent="0.2">
      <c r="A201" s="32">
        <v>704</v>
      </c>
      <c r="B201" s="32" t="s">
        <v>147</v>
      </c>
      <c r="C201" s="33" t="s">
        <v>315</v>
      </c>
      <c r="D201" s="33" t="s">
        <v>126</v>
      </c>
      <c r="E201" s="33" t="s">
        <v>41</v>
      </c>
      <c r="F201" s="33" t="s">
        <v>226</v>
      </c>
      <c r="G201" s="34" t="s">
        <v>149</v>
      </c>
      <c r="H201" s="91">
        <v>1.9334172829985619E-2</v>
      </c>
      <c r="I201" s="66">
        <v>7.0516494947331004E-2</v>
      </c>
      <c r="J201" s="58"/>
      <c r="K201" s="59"/>
      <c r="L201" s="59">
        <v>2.9952105000000002</v>
      </c>
      <c r="M201" s="37"/>
      <c r="N201" s="59">
        <v>18.208597000000001</v>
      </c>
      <c r="O201" s="59">
        <v>8.5909025999999997</v>
      </c>
      <c r="P201" s="37"/>
      <c r="Q201" s="59">
        <v>87.228322000000006</v>
      </c>
      <c r="R201" s="59">
        <v>52.808660000000003</v>
      </c>
      <c r="S201" s="59">
        <v>25.667971999999999</v>
      </c>
      <c r="T201" s="59">
        <v>3.9384017999999998</v>
      </c>
      <c r="U201" s="59">
        <v>29.346623000000001</v>
      </c>
      <c r="V201" s="59">
        <v>7.6687029000000004</v>
      </c>
      <c r="W201" s="37"/>
      <c r="X201" s="29">
        <v>92544.914999999994</v>
      </c>
      <c r="Y201" s="89">
        <v>94569.0703125</v>
      </c>
      <c r="Z201" s="89">
        <v>95540.796875</v>
      </c>
      <c r="AA201" s="39"/>
      <c r="AB201" s="67">
        <v>13.949722643643641</v>
      </c>
      <c r="AC201" s="39">
        <f t="shared" si="5"/>
        <v>13327.676175589451</v>
      </c>
      <c r="AD201" s="39"/>
      <c r="AE201" s="34">
        <v>9</v>
      </c>
      <c r="AF201" s="34" t="s">
        <v>20</v>
      </c>
      <c r="AG201" s="1"/>
      <c r="AH201" s="1"/>
      <c r="AI201" s="1"/>
      <c r="AJ201" s="1"/>
      <c r="AK201" s="1"/>
      <c r="AL201" s="1"/>
    </row>
    <row r="202" spans="1:38"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row>
    <row r="203" spans="1:38" s="111" customFormat="1" ht="24" x14ac:dyDescent="0.3">
      <c r="A203" s="110" t="s">
        <v>309</v>
      </c>
      <c r="G203" s="112"/>
      <c r="H203" s="112"/>
      <c r="I203" s="112"/>
      <c r="J203" s="112"/>
      <c r="K203" s="112"/>
      <c r="L203" s="112"/>
      <c r="O203" s="113"/>
    </row>
    <row r="204" spans="1:38" s="114" customFormat="1" ht="25" customHeight="1" x14ac:dyDescent="0.25">
      <c r="A204" s="114" t="s">
        <v>311</v>
      </c>
      <c r="G204" s="115"/>
      <c r="H204" s="115"/>
      <c r="I204" s="115"/>
      <c r="J204" s="115"/>
      <c r="K204" s="115"/>
      <c r="L204" s="115"/>
    </row>
    <row r="205" spans="1:38"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row>
    <row r="206" spans="1:38"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row>
    <row r="207" spans="1:38"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row>
    <row r="208" spans="1:38"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row>
    <row r="209" spans="1:38"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row>
    <row r="210" spans="1:38"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row>
    <row r="211" spans="1:38"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row>
    <row r="212" spans="1:38"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row>
    <row r="213" spans="1:38"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row>
    <row r="214" spans="1:38"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row>
    <row r="215" spans="1:38"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row>
    <row r="216" spans="1:38"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row>
    <row r="217" spans="1:38"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row>
    <row r="218" spans="1:38"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row>
    <row r="219" spans="1:38"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row>
    <row r="220" spans="1:38"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row>
    <row r="221" spans="1:38"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row>
    <row r="222" spans="1:38"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row>
    <row r="223" spans="1:38"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row>
    <row r="224" spans="1:38"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row>
    <row r="225" spans="1:38"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row>
    <row r="226" spans="1:38"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row>
    <row r="227" spans="1:38"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row>
    <row r="228" spans="1:38"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row>
    <row r="229" spans="1:38"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row>
    <row r="230" spans="1:38"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row>
    <row r="231" spans="1:38"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row>
    <row r="232" spans="1:38"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row>
    <row r="233" spans="1:38"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row>
    <row r="234" spans="1:38"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row>
    <row r="235" spans="1:38"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row>
    <row r="236" spans="1:38"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row>
    <row r="237" spans="1:38"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row>
    <row r="238" spans="1:38"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row>
    <row r="239" spans="1:38"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row>
    <row r="240" spans="1:38"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row>
    <row r="241" spans="1:38"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row>
    <row r="242" spans="1:38"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row>
    <row r="243" spans="1:38"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row>
    <row r="244" spans="1:38"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row>
    <row r="245" spans="1:38"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row>
    <row r="246" spans="1:38"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row>
    <row r="247" spans="1:38"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row>
    <row r="248" spans="1:38"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row>
    <row r="249" spans="1:38"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row>
    <row r="250" spans="1:38"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row>
    <row r="251" spans="1:38"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row>
    <row r="252" spans="1:38"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row>
    <row r="253" spans="1:38"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row>
    <row r="254" spans="1:38"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row>
    <row r="255" spans="1:38"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row>
    <row r="256" spans="1:38"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row>
    <row r="257" spans="1:38"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row>
    <row r="258" spans="1:38"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row>
    <row r="259" spans="1:38"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row>
    <row r="260" spans="1:38"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row>
    <row r="261" spans="1:38"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row>
    <row r="262" spans="1:38"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row>
    <row r="263" spans="1:38"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row>
    <row r="264" spans="1:38"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row>
    <row r="265" spans="1:38"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row>
    <row r="266" spans="1:38"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row>
    <row r="267" spans="1:38"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row>
    <row r="268" spans="1:38"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row>
    <row r="269" spans="1:38"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row>
    <row r="270" spans="1:38"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row>
    <row r="271" spans="1:38"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row>
    <row r="272" spans="1:38"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row>
    <row r="273" spans="1:38"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row>
    <row r="274" spans="1:38"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row>
    <row r="275" spans="1:38"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row>
    <row r="276" spans="1:38"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row>
    <row r="277" spans="1:38"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row>
    <row r="278" spans="1:38"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row>
    <row r="279" spans="1:38"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row>
    <row r="280" spans="1:38"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row>
    <row r="281" spans="1:38"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row>
    <row r="282" spans="1:38"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row>
    <row r="283" spans="1:38"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row>
    <row r="284" spans="1:38"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row>
    <row r="285" spans="1:38"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row>
    <row r="286" spans="1:38"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row>
    <row r="287" spans="1:38"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row>
    <row r="288" spans="1:38"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row>
    <row r="289" spans="1:38"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row>
    <row r="290" spans="1:38"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row>
    <row r="291" spans="1:38"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row>
    <row r="292" spans="1:38"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row>
    <row r="293" spans="1:38"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row>
    <row r="294" spans="1:38"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row>
    <row r="295" spans="1:38"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row>
    <row r="296" spans="1:38"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row>
    <row r="297" spans="1:38"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row>
    <row r="298" spans="1:38"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row>
    <row r="299" spans="1:38"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row>
    <row r="300" spans="1:38"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row>
    <row r="301" spans="1:38"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row>
    <row r="302" spans="1:38"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row>
  </sheetData>
  <autoFilter ref="A9:AF9" xr:uid="{00000000-0009-0000-0000-000004000000}">
    <sortState xmlns:xlrd2="http://schemas.microsoft.com/office/spreadsheetml/2017/richdata2" ref="A10:AF201">
      <sortCondition ref="C9:C201"/>
    </sortState>
  </autoFilter>
  <sortState xmlns:xlrd2="http://schemas.microsoft.com/office/spreadsheetml/2017/richdata2" ref="A10:AF201">
    <sortCondition ref="C10:C201"/>
  </sortState>
  <mergeCells count="24">
    <mergeCell ref="K5:V5"/>
    <mergeCell ref="AE5:AF5"/>
    <mergeCell ref="K6:L6"/>
    <mergeCell ref="N6:O6"/>
    <mergeCell ref="Q6:V6"/>
    <mergeCell ref="AE6:AE8"/>
    <mergeCell ref="AF6:AF8"/>
    <mergeCell ref="X5:Z5"/>
    <mergeCell ref="AB5:AC5"/>
    <mergeCell ref="X6:X7"/>
    <mergeCell ref="Y6:Y7"/>
    <mergeCell ref="Z6:Z7"/>
    <mergeCell ref="AB6:AB7"/>
    <mergeCell ref="AC6:AC7"/>
    <mergeCell ref="A5:A8"/>
    <mergeCell ref="B5:B8"/>
    <mergeCell ref="C5:C8"/>
    <mergeCell ref="D5:D8"/>
    <mergeCell ref="E5:F6"/>
    <mergeCell ref="G5:G8"/>
    <mergeCell ref="H5:H7"/>
    <mergeCell ref="I5:I7"/>
    <mergeCell ref="E7:E8"/>
    <mergeCell ref="F7:F8"/>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04"/>
  <sheetViews>
    <sheetView showGridLines="0" zoomScale="80" zoomScaleNormal="80" workbookViewId="0"/>
  </sheetViews>
  <sheetFormatPr baseColWidth="10" defaultColWidth="8.83203125" defaultRowHeight="15" x14ac:dyDescent="0.2"/>
  <cols>
    <col min="1" max="1" width="9.83203125" customWidth="1"/>
    <col min="2" max="2" width="8.6640625" customWidth="1"/>
    <col min="3" max="3" width="25.6640625" customWidth="1"/>
    <col min="4" max="4" width="30.6640625" customWidth="1"/>
    <col min="5" max="6" width="13.33203125" customWidth="1"/>
    <col min="7" max="7" width="30.6640625" customWidth="1"/>
    <col min="8" max="8" width="18.33203125" customWidth="1"/>
    <col min="9" max="9" width="18.6640625" customWidth="1"/>
  </cols>
  <sheetData>
    <row r="1" spans="1:12" s="3" customFormat="1" ht="21" customHeight="1" x14ac:dyDescent="0.2">
      <c r="A1" s="4" t="s">
        <v>96</v>
      </c>
      <c r="B1" s="4"/>
      <c r="C1" s="4"/>
      <c r="D1" s="4"/>
    </row>
    <row r="2" spans="1:12" s="3" customFormat="1" ht="21" customHeight="1" x14ac:dyDescent="0.2">
      <c r="A2" s="3" t="s">
        <v>84</v>
      </c>
    </row>
    <row r="3" spans="1:12" s="3" customFormat="1" ht="21" customHeight="1" x14ac:dyDescent="0.2">
      <c r="A3" s="3" t="str">
        <f>'8.1 MPI Ethnicity'!A3</f>
        <v xml:space="preserve">Citation:  </v>
      </c>
      <c r="B3" s="3" t="s">
        <v>317</v>
      </c>
    </row>
    <row r="4" spans="1:12" s="1" customFormat="1" x14ac:dyDescent="0.2"/>
    <row r="5" spans="1:12" s="1" customFormat="1" ht="30" customHeight="1" x14ac:dyDescent="0.2">
      <c r="A5" s="123" t="s">
        <v>0</v>
      </c>
      <c r="B5" s="123" t="s">
        <v>1</v>
      </c>
      <c r="C5" s="126" t="s">
        <v>2</v>
      </c>
      <c r="D5" s="126" t="s">
        <v>3</v>
      </c>
      <c r="E5" s="126" t="s">
        <v>4</v>
      </c>
      <c r="F5" s="126"/>
      <c r="G5" s="121" t="s">
        <v>59</v>
      </c>
      <c r="H5" s="121" t="s">
        <v>298</v>
      </c>
      <c r="I5" s="121" t="s">
        <v>299</v>
      </c>
    </row>
    <row r="6" spans="1:12" s="1" customFormat="1" ht="30" customHeight="1" x14ac:dyDescent="0.2">
      <c r="A6" s="124"/>
      <c r="B6" s="124"/>
      <c r="C6" s="127"/>
      <c r="D6" s="127"/>
      <c r="E6" s="128"/>
      <c r="F6" s="128"/>
      <c r="G6" s="129"/>
      <c r="H6" s="129"/>
      <c r="I6" s="129"/>
    </row>
    <row r="7" spans="1:12" s="1" customFormat="1" ht="30" customHeight="1" x14ac:dyDescent="0.2">
      <c r="A7" s="124"/>
      <c r="B7" s="124"/>
      <c r="C7" s="127"/>
      <c r="D7" s="127"/>
      <c r="E7" s="127" t="s">
        <v>5</v>
      </c>
      <c r="F7" s="127" t="s">
        <v>6</v>
      </c>
      <c r="G7" s="129"/>
      <c r="H7" s="122"/>
      <c r="I7" s="122"/>
    </row>
    <row r="8" spans="1:12" s="1" customFormat="1" ht="35.25" customHeight="1" x14ac:dyDescent="0.2">
      <c r="A8" s="125"/>
      <c r="B8" s="125"/>
      <c r="C8" s="128"/>
      <c r="D8" s="128"/>
      <c r="E8" s="128"/>
      <c r="F8" s="128"/>
      <c r="G8" s="122"/>
      <c r="H8" s="15" t="s">
        <v>279</v>
      </c>
      <c r="I8" s="15" t="s">
        <v>279</v>
      </c>
    </row>
    <row r="9" spans="1:12" s="1" customFormat="1" x14ac:dyDescent="0.2"/>
    <row r="10" spans="1:12" s="44" customFormat="1" x14ac:dyDescent="0.2">
      <c r="A10" s="32">
        <v>84</v>
      </c>
      <c r="B10" s="32" t="s">
        <v>43</v>
      </c>
      <c r="C10" s="34" t="s">
        <v>44</v>
      </c>
      <c r="D10" s="34" t="s">
        <v>42</v>
      </c>
      <c r="E10" s="34" t="s">
        <v>41</v>
      </c>
      <c r="F10" s="34" t="s">
        <v>40</v>
      </c>
      <c r="G10" s="34" t="s">
        <v>60</v>
      </c>
      <c r="H10" s="108">
        <v>0.92437170000000002</v>
      </c>
      <c r="I10" s="108">
        <v>0.94178569999999995</v>
      </c>
    </row>
    <row r="11" spans="1:12" s="44" customFormat="1" x14ac:dyDescent="0.2">
      <c r="A11" s="32">
        <v>84</v>
      </c>
      <c r="B11" s="32" t="s">
        <v>43</v>
      </c>
      <c r="C11" s="34" t="s">
        <v>44</v>
      </c>
      <c r="D11" s="34" t="s">
        <v>42</v>
      </c>
      <c r="E11" s="34" t="s">
        <v>41</v>
      </c>
      <c r="F11" s="34" t="s">
        <v>40</v>
      </c>
      <c r="G11" s="34" t="s">
        <v>61</v>
      </c>
      <c r="H11" s="108">
        <v>0.97521550000000001</v>
      </c>
      <c r="I11" s="108">
        <v>0.97802520000000004</v>
      </c>
    </row>
    <row r="12" spans="1:12" s="44" customFormat="1" x14ac:dyDescent="0.2">
      <c r="A12" s="32">
        <v>84</v>
      </c>
      <c r="B12" s="32" t="s">
        <v>43</v>
      </c>
      <c r="C12" s="34" t="s">
        <v>44</v>
      </c>
      <c r="D12" s="34" t="s">
        <v>42</v>
      </c>
      <c r="E12" s="34" t="s">
        <v>41</v>
      </c>
      <c r="F12" s="34" t="s">
        <v>40</v>
      </c>
      <c r="G12" s="34" t="s">
        <v>62</v>
      </c>
      <c r="H12" s="108">
        <v>0.95422110000000004</v>
      </c>
      <c r="I12" s="108">
        <v>0.96353460000000002</v>
      </c>
    </row>
    <row r="13" spans="1:12" s="44" customFormat="1" x14ac:dyDescent="0.2">
      <c r="A13" s="32">
        <v>84</v>
      </c>
      <c r="B13" s="32" t="s">
        <v>43</v>
      </c>
      <c r="C13" s="34" t="s">
        <v>44</v>
      </c>
      <c r="D13" s="34" t="s">
        <v>42</v>
      </c>
      <c r="E13" s="34" t="s">
        <v>41</v>
      </c>
      <c r="F13" s="34" t="s">
        <v>40</v>
      </c>
      <c r="G13" s="34" t="s">
        <v>63</v>
      </c>
      <c r="H13" s="108">
        <v>0.96174859999999995</v>
      </c>
      <c r="I13" s="108">
        <v>0.94526589999999999</v>
      </c>
    </row>
    <row r="14" spans="1:12" s="44" customFormat="1" x14ac:dyDescent="0.2">
      <c r="A14" s="32">
        <v>84</v>
      </c>
      <c r="B14" s="32" t="s">
        <v>43</v>
      </c>
      <c r="C14" s="34" t="s">
        <v>44</v>
      </c>
      <c r="D14" s="34" t="s">
        <v>42</v>
      </c>
      <c r="E14" s="34" t="s">
        <v>41</v>
      </c>
      <c r="F14" s="34" t="s">
        <v>40</v>
      </c>
      <c r="G14" s="34" t="s">
        <v>64</v>
      </c>
      <c r="H14" s="108">
        <v>0.87453080000000005</v>
      </c>
      <c r="I14" s="108">
        <v>0.89178329999999995</v>
      </c>
      <c r="L14" s="53"/>
    </row>
    <row r="15" spans="1:12" s="44" customFormat="1" x14ac:dyDescent="0.2">
      <c r="A15" s="32">
        <v>140</v>
      </c>
      <c r="B15" s="32" t="s">
        <v>50</v>
      </c>
      <c r="C15" s="34" t="s">
        <v>51</v>
      </c>
      <c r="D15" s="34" t="s">
        <v>46</v>
      </c>
      <c r="E15" s="34" t="s">
        <v>41</v>
      </c>
      <c r="F15" s="34" t="s">
        <v>47</v>
      </c>
      <c r="G15" s="41" t="s">
        <v>68</v>
      </c>
      <c r="H15" s="108">
        <v>0.93620349999999997</v>
      </c>
      <c r="I15" s="108">
        <v>0.93837610000000005</v>
      </c>
    </row>
    <row r="16" spans="1:12" s="44" customFormat="1" x14ac:dyDescent="0.2">
      <c r="A16" s="32">
        <v>140</v>
      </c>
      <c r="B16" s="32" t="s">
        <v>50</v>
      </c>
      <c r="C16" s="34" t="s">
        <v>51</v>
      </c>
      <c r="D16" s="34" t="s">
        <v>46</v>
      </c>
      <c r="E16" s="34" t="s">
        <v>41</v>
      </c>
      <c r="F16" s="34" t="s">
        <v>47</v>
      </c>
      <c r="G16" s="41" t="s">
        <v>69</v>
      </c>
      <c r="H16" s="108">
        <v>0.95128500000000005</v>
      </c>
      <c r="I16" s="108">
        <v>0.95584899999999995</v>
      </c>
    </row>
    <row r="17" spans="1:9" s="44" customFormat="1" x14ac:dyDescent="0.2">
      <c r="A17" s="32">
        <v>140</v>
      </c>
      <c r="B17" s="32" t="s">
        <v>50</v>
      </c>
      <c r="C17" s="34" t="s">
        <v>51</v>
      </c>
      <c r="D17" s="34" t="s">
        <v>46</v>
      </c>
      <c r="E17" s="34" t="s">
        <v>41</v>
      </c>
      <c r="F17" s="34" t="s">
        <v>47</v>
      </c>
      <c r="G17" s="41" t="s">
        <v>70</v>
      </c>
      <c r="H17" s="108">
        <v>0.94719629999999999</v>
      </c>
      <c r="I17" s="108">
        <v>0.94757880000000005</v>
      </c>
    </row>
    <row r="18" spans="1:9" s="44" customFormat="1" x14ac:dyDescent="0.2">
      <c r="A18" s="32">
        <v>140</v>
      </c>
      <c r="B18" s="32" t="s">
        <v>50</v>
      </c>
      <c r="C18" s="34" t="s">
        <v>51</v>
      </c>
      <c r="D18" s="34" t="s">
        <v>46</v>
      </c>
      <c r="E18" s="34" t="s">
        <v>41</v>
      </c>
      <c r="F18" s="34" t="s">
        <v>47</v>
      </c>
      <c r="G18" s="41" t="s">
        <v>71</v>
      </c>
      <c r="H18" s="108">
        <v>0.94512949999999996</v>
      </c>
      <c r="I18" s="108">
        <v>0.94210300000000002</v>
      </c>
    </row>
    <row r="19" spans="1:9" s="44" customFormat="1" x14ac:dyDescent="0.2">
      <c r="A19" s="32">
        <v>140</v>
      </c>
      <c r="B19" s="32" t="s">
        <v>50</v>
      </c>
      <c r="C19" s="34" t="s">
        <v>51</v>
      </c>
      <c r="D19" s="34" t="s">
        <v>46</v>
      </c>
      <c r="E19" s="34" t="s">
        <v>41</v>
      </c>
      <c r="F19" s="34" t="s">
        <v>47</v>
      </c>
      <c r="G19" s="41" t="s">
        <v>72</v>
      </c>
      <c r="H19" s="108">
        <v>0.94894400000000001</v>
      </c>
      <c r="I19" s="108">
        <v>0.93980149999999996</v>
      </c>
    </row>
    <row r="20" spans="1:9" s="44" customFormat="1" x14ac:dyDescent="0.2">
      <c r="A20" s="32">
        <v>140</v>
      </c>
      <c r="B20" s="32" t="s">
        <v>50</v>
      </c>
      <c r="C20" s="34" t="s">
        <v>51</v>
      </c>
      <c r="D20" s="34" t="s">
        <v>46</v>
      </c>
      <c r="E20" s="34" t="s">
        <v>41</v>
      </c>
      <c r="F20" s="34" t="s">
        <v>47</v>
      </c>
      <c r="G20" s="41" t="s">
        <v>73</v>
      </c>
      <c r="H20" s="108">
        <v>0.93645129999999999</v>
      </c>
      <c r="I20" s="108">
        <v>0.92568280000000003</v>
      </c>
    </row>
    <row r="21" spans="1:9" s="44" customFormat="1" x14ac:dyDescent="0.2">
      <c r="A21" s="32">
        <v>140</v>
      </c>
      <c r="B21" s="32" t="s">
        <v>50</v>
      </c>
      <c r="C21" s="34" t="s">
        <v>51</v>
      </c>
      <c r="D21" s="34" t="s">
        <v>46</v>
      </c>
      <c r="E21" s="34" t="s">
        <v>41</v>
      </c>
      <c r="F21" s="34" t="s">
        <v>47</v>
      </c>
      <c r="G21" s="41" t="s">
        <v>74</v>
      </c>
      <c r="H21" s="108">
        <v>0.92970370000000002</v>
      </c>
      <c r="I21" s="108">
        <v>0.92933829999999995</v>
      </c>
    </row>
    <row r="22" spans="1:9" s="44" customFormat="1" x14ac:dyDescent="0.2">
      <c r="A22" s="32">
        <v>140</v>
      </c>
      <c r="B22" s="32" t="s">
        <v>50</v>
      </c>
      <c r="C22" s="34" t="s">
        <v>51</v>
      </c>
      <c r="D22" s="34" t="s">
        <v>46</v>
      </c>
      <c r="E22" s="34" t="s">
        <v>41</v>
      </c>
      <c r="F22" s="34" t="s">
        <v>47</v>
      </c>
      <c r="G22" s="41" t="s">
        <v>75</v>
      </c>
      <c r="H22" s="108">
        <v>0.92930330000000005</v>
      </c>
      <c r="I22" s="108">
        <v>0.92190760000000005</v>
      </c>
    </row>
    <row r="23" spans="1:9" s="44" customFormat="1" x14ac:dyDescent="0.2">
      <c r="A23" s="32">
        <v>140</v>
      </c>
      <c r="B23" s="32" t="s">
        <v>50</v>
      </c>
      <c r="C23" s="34" t="s">
        <v>51</v>
      </c>
      <c r="D23" s="34" t="s">
        <v>46</v>
      </c>
      <c r="E23" s="34" t="s">
        <v>41</v>
      </c>
      <c r="F23" s="34" t="s">
        <v>47</v>
      </c>
      <c r="G23" s="42" t="s">
        <v>76</v>
      </c>
      <c r="H23" s="108">
        <v>0.91335739999999999</v>
      </c>
      <c r="I23" s="108">
        <v>0.92452380000000001</v>
      </c>
    </row>
    <row r="24" spans="1:9" s="44" customFormat="1" x14ac:dyDescent="0.2">
      <c r="A24" s="32">
        <v>140</v>
      </c>
      <c r="B24" s="32" t="s">
        <v>50</v>
      </c>
      <c r="C24" s="34" t="s">
        <v>51</v>
      </c>
      <c r="D24" s="34" t="s">
        <v>46</v>
      </c>
      <c r="E24" s="34" t="s">
        <v>41</v>
      </c>
      <c r="F24" s="34" t="s">
        <v>47</v>
      </c>
      <c r="G24" s="42" t="s">
        <v>77</v>
      </c>
      <c r="H24" s="108">
        <v>0.91946600000000001</v>
      </c>
      <c r="I24" s="108">
        <v>0.92732179999999997</v>
      </c>
    </row>
    <row r="25" spans="1:9" s="44" customFormat="1" x14ac:dyDescent="0.2">
      <c r="A25" s="32">
        <v>140</v>
      </c>
      <c r="B25" s="32" t="s">
        <v>50</v>
      </c>
      <c r="C25" s="34" t="s">
        <v>51</v>
      </c>
      <c r="D25" s="34" t="s">
        <v>46</v>
      </c>
      <c r="E25" s="34" t="s">
        <v>41</v>
      </c>
      <c r="F25" s="34" t="s">
        <v>47</v>
      </c>
      <c r="G25" s="42" t="s">
        <v>78</v>
      </c>
      <c r="H25" s="108">
        <v>0.93769469999999999</v>
      </c>
      <c r="I25" s="108">
        <v>0.93969460000000005</v>
      </c>
    </row>
    <row r="26" spans="1:9" s="44" customFormat="1" x14ac:dyDescent="0.2">
      <c r="A26" s="32">
        <v>140</v>
      </c>
      <c r="B26" s="32" t="s">
        <v>50</v>
      </c>
      <c r="C26" s="34" t="s">
        <v>51</v>
      </c>
      <c r="D26" s="34" t="s">
        <v>46</v>
      </c>
      <c r="E26" s="34" t="s">
        <v>41</v>
      </c>
      <c r="F26" s="34" t="s">
        <v>47</v>
      </c>
      <c r="G26" s="42" t="s">
        <v>79</v>
      </c>
      <c r="H26" s="108">
        <v>0.90548779999999995</v>
      </c>
      <c r="I26" s="108">
        <v>0.83805019999999997</v>
      </c>
    </row>
    <row r="27" spans="1:9" s="44" customFormat="1" x14ac:dyDescent="0.2">
      <c r="A27" s="32">
        <v>148</v>
      </c>
      <c r="B27" s="32" t="s">
        <v>164</v>
      </c>
      <c r="C27" s="34" t="s">
        <v>165</v>
      </c>
      <c r="D27" s="34" t="s">
        <v>46</v>
      </c>
      <c r="E27" s="34" t="s">
        <v>162</v>
      </c>
      <c r="F27" s="34" t="s">
        <v>166</v>
      </c>
      <c r="G27" s="42" t="s">
        <v>167</v>
      </c>
      <c r="H27" s="108">
        <v>0.96971850000000004</v>
      </c>
      <c r="I27" s="108">
        <v>0.98382049999999999</v>
      </c>
    </row>
    <row r="28" spans="1:9" s="44" customFormat="1" x14ac:dyDescent="0.2">
      <c r="A28" s="32">
        <v>148</v>
      </c>
      <c r="B28" s="32" t="s">
        <v>164</v>
      </c>
      <c r="C28" s="34" t="s">
        <v>165</v>
      </c>
      <c r="D28" s="34" t="s">
        <v>46</v>
      </c>
      <c r="E28" s="34" t="s">
        <v>162</v>
      </c>
      <c r="F28" s="34" t="s">
        <v>166</v>
      </c>
      <c r="G28" s="42" t="s">
        <v>168</v>
      </c>
      <c r="H28" s="108">
        <v>0.98375979999999996</v>
      </c>
      <c r="I28" s="108">
        <v>0.98387469999999999</v>
      </c>
    </row>
    <row r="29" spans="1:9" s="44" customFormat="1" x14ac:dyDescent="0.2">
      <c r="A29" s="32">
        <v>148</v>
      </c>
      <c r="B29" s="32" t="s">
        <v>164</v>
      </c>
      <c r="C29" s="34" t="s">
        <v>165</v>
      </c>
      <c r="D29" s="34" t="s">
        <v>46</v>
      </c>
      <c r="E29" s="34" t="s">
        <v>162</v>
      </c>
      <c r="F29" s="34" t="s">
        <v>166</v>
      </c>
      <c r="G29" s="42" t="s">
        <v>169</v>
      </c>
      <c r="H29" s="108">
        <v>1</v>
      </c>
      <c r="I29" s="108">
        <v>1</v>
      </c>
    </row>
    <row r="30" spans="1:9" s="44" customFormat="1" x14ac:dyDescent="0.2">
      <c r="A30" s="32">
        <v>148</v>
      </c>
      <c r="B30" s="32" t="s">
        <v>164</v>
      </c>
      <c r="C30" s="34" t="s">
        <v>165</v>
      </c>
      <c r="D30" s="34" t="s">
        <v>46</v>
      </c>
      <c r="E30" s="34" t="s">
        <v>162</v>
      </c>
      <c r="F30" s="34" t="s">
        <v>166</v>
      </c>
      <c r="G30" s="42" t="s">
        <v>170</v>
      </c>
      <c r="H30" s="108">
        <v>0.98489850000000001</v>
      </c>
      <c r="I30" s="108">
        <v>0.990228</v>
      </c>
    </row>
    <row r="31" spans="1:9" s="44" customFormat="1" x14ac:dyDescent="0.2">
      <c r="A31" s="32">
        <v>148</v>
      </c>
      <c r="B31" s="32" t="s">
        <v>164</v>
      </c>
      <c r="C31" s="34" t="s">
        <v>165</v>
      </c>
      <c r="D31" s="34" t="s">
        <v>46</v>
      </c>
      <c r="E31" s="34" t="s">
        <v>162</v>
      </c>
      <c r="F31" s="34" t="s">
        <v>166</v>
      </c>
      <c r="G31" s="42" t="s">
        <v>171</v>
      </c>
      <c r="H31" s="108">
        <v>0.97769309999999998</v>
      </c>
      <c r="I31" s="108">
        <v>0.96912229999999999</v>
      </c>
    </row>
    <row r="32" spans="1:9" s="44" customFormat="1" x14ac:dyDescent="0.2">
      <c r="A32" s="32">
        <v>148</v>
      </c>
      <c r="B32" s="32" t="s">
        <v>164</v>
      </c>
      <c r="C32" s="34" t="s">
        <v>165</v>
      </c>
      <c r="D32" s="34" t="s">
        <v>46</v>
      </c>
      <c r="E32" s="34" t="s">
        <v>162</v>
      </c>
      <c r="F32" s="34" t="s">
        <v>166</v>
      </c>
      <c r="G32" s="42" t="s">
        <v>172</v>
      </c>
      <c r="H32" s="108">
        <v>0.97269779999999995</v>
      </c>
      <c r="I32" s="108">
        <v>0.97981779999999996</v>
      </c>
    </row>
    <row r="33" spans="1:9" s="44" customFormat="1" x14ac:dyDescent="0.2">
      <c r="A33" s="32">
        <v>148</v>
      </c>
      <c r="B33" s="32" t="s">
        <v>164</v>
      </c>
      <c r="C33" s="34" t="s">
        <v>165</v>
      </c>
      <c r="D33" s="34" t="s">
        <v>46</v>
      </c>
      <c r="E33" s="34" t="s">
        <v>162</v>
      </c>
      <c r="F33" s="34" t="s">
        <v>166</v>
      </c>
      <c r="G33" s="42" t="s">
        <v>173</v>
      </c>
      <c r="H33" s="108">
        <v>0.98678650000000001</v>
      </c>
      <c r="I33" s="108">
        <v>0.99660029999999999</v>
      </c>
    </row>
    <row r="34" spans="1:9" s="44" customFormat="1" x14ac:dyDescent="0.2">
      <c r="A34" s="32">
        <v>148</v>
      </c>
      <c r="B34" s="32" t="s">
        <v>164</v>
      </c>
      <c r="C34" s="34" t="s">
        <v>165</v>
      </c>
      <c r="D34" s="34" t="s">
        <v>46</v>
      </c>
      <c r="E34" s="34" t="s">
        <v>162</v>
      </c>
      <c r="F34" s="34" t="s">
        <v>166</v>
      </c>
      <c r="G34" s="42" t="s">
        <v>174</v>
      </c>
      <c r="H34" s="108">
        <v>0.96072800000000003</v>
      </c>
      <c r="I34" s="108">
        <v>0.93462769999999995</v>
      </c>
    </row>
    <row r="35" spans="1:9" s="44" customFormat="1" x14ac:dyDescent="0.2">
      <c r="A35" s="32">
        <v>148</v>
      </c>
      <c r="B35" s="32" t="s">
        <v>164</v>
      </c>
      <c r="C35" s="34" t="s">
        <v>165</v>
      </c>
      <c r="D35" s="34" t="s">
        <v>46</v>
      </c>
      <c r="E35" s="34" t="s">
        <v>162</v>
      </c>
      <c r="F35" s="34" t="s">
        <v>166</v>
      </c>
      <c r="G35" s="42" t="s">
        <v>181</v>
      </c>
      <c r="H35" s="108">
        <v>0.98790900000000004</v>
      </c>
      <c r="I35" s="108">
        <v>0.98838630000000005</v>
      </c>
    </row>
    <row r="36" spans="1:9" s="44" customFormat="1" x14ac:dyDescent="0.2">
      <c r="A36" s="32">
        <v>148</v>
      </c>
      <c r="B36" s="32" t="s">
        <v>164</v>
      </c>
      <c r="C36" s="34" t="s">
        <v>165</v>
      </c>
      <c r="D36" s="34" t="s">
        <v>46</v>
      </c>
      <c r="E36" s="34" t="s">
        <v>162</v>
      </c>
      <c r="F36" s="34" t="s">
        <v>166</v>
      </c>
      <c r="G36" s="42" t="s">
        <v>182</v>
      </c>
      <c r="H36" s="108">
        <v>0.96531100000000003</v>
      </c>
      <c r="I36" s="108">
        <v>0.97150879999999995</v>
      </c>
    </row>
    <row r="37" spans="1:9" s="44" customFormat="1" x14ac:dyDescent="0.2">
      <c r="A37" s="32">
        <v>148</v>
      </c>
      <c r="B37" s="32" t="s">
        <v>164</v>
      </c>
      <c r="C37" s="34" t="s">
        <v>165</v>
      </c>
      <c r="D37" s="34" t="s">
        <v>46</v>
      </c>
      <c r="E37" s="34" t="s">
        <v>162</v>
      </c>
      <c r="F37" s="34" t="s">
        <v>166</v>
      </c>
      <c r="G37" s="42" t="s">
        <v>183</v>
      </c>
      <c r="H37" s="108">
        <v>0.99574070000000003</v>
      </c>
      <c r="I37" s="108">
        <v>0.99676379999999998</v>
      </c>
    </row>
    <row r="38" spans="1:9" s="44" customFormat="1" x14ac:dyDescent="0.2">
      <c r="A38" s="32">
        <v>148</v>
      </c>
      <c r="B38" s="32" t="s">
        <v>164</v>
      </c>
      <c r="C38" s="34" t="s">
        <v>165</v>
      </c>
      <c r="D38" s="34" t="s">
        <v>46</v>
      </c>
      <c r="E38" s="34" t="s">
        <v>162</v>
      </c>
      <c r="F38" s="34" t="s">
        <v>166</v>
      </c>
      <c r="G38" s="42" t="s">
        <v>184</v>
      </c>
      <c r="H38" s="108">
        <v>1</v>
      </c>
      <c r="I38" s="108">
        <v>1</v>
      </c>
    </row>
    <row r="39" spans="1:9" s="44" customFormat="1" x14ac:dyDescent="0.2">
      <c r="A39" s="32">
        <v>148</v>
      </c>
      <c r="B39" s="32" t="s">
        <v>164</v>
      </c>
      <c r="C39" s="34" t="s">
        <v>165</v>
      </c>
      <c r="D39" s="34" t="s">
        <v>46</v>
      </c>
      <c r="E39" s="34" t="s">
        <v>162</v>
      </c>
      <c r="F39" s="34" t="s">
        <v>166</v>
      </c>
      <c r="G39" s="42" t="s">
        <v>185</v>
      </c>
      <c r="H39" s="108">
        <v>0.991394</v>
      </c>
      <c r="I39" s="108">
        <v>0.99092060000000004</v>
      </c>
    </row>
    <row r="40" spans="1:9" s="44" customFormat="1" x14ac:dyDescent="0.2">
      <c r="A40" s="32">
        <v>148</v>
      </c>
      <c r="B40" s="32" t="s">
        <v>164</v>
      </c>
      <c r="C40" s="34" t="s">
        <v>165</v>
      </c>
      <c r="D40" s="34" t="s">
        <v>46</v>
      </c>
      <c r="E40" s="34" t="s">
        <v>162</v>
      </c>
      <c r="F40" s="34" t="s">
        <v>166</v>
      </c>
      <c r="G40" s="42" t="s">
        <v>175</v>
      </c>
      <c r="H40" s="108">
        <v>0.99173549999999999</v>
      </c>
      <c r="I40" s="108">
        <v>0.99395999999999995</v>
      </c>
    </row>
    <row r="41" spans="1:9" s="44" customFormat="1" x14ac:dyDescent="0.2">
      <c r="A41" s="32">
        <v>148</v>
      </c>
      <c r="B41" s="32" t="s">
        <v>164</v>
      </c>
      <c r="C41" s="34" t="s">
        <v>165</v>
      </c>
      <c r="D41" s="34" t="s">
        <v>46</v>
      </c>
      <c r="E41" s="34" t="s">
        <v>162</v>
      </c>
      <c r="F41" s="34" t="s">
        <v>166</v>
      </c>
      <c r="G41" s="42" t="s">
        <v>176</v>
      </c>
      <c r="H41" s="108">
        <v>0.97585889999999997</v>
      </c>
      <c r="I41" s="108">
        <v>0.97258630000000001</v>
      </c>
    </row>
    <row r="42" spans="1:9" s="44" customFormat="1" x14ac:dyDescent="0.2">
      <c r="A42" s="32">
        <v>148</v>
      </c>
      <c r="B42" s="32" t="s">
        <v>164</v>
      </c>
      <c r="C42" s="34" t="s">
        <v>165</v>
      </c>
      <c r="D42" s="34" t="s">
        <v>46</v>
      </c>
      <c r="E42" s="34" t="s">
        <v>162</v>
      </c>
      <c r="F42" s="34" t="s">
        <v>166</v>
      </c>
      <c r="G42" s="42" t="s">
        <v>186</v>
      </c>
      <c r="H42" s="108">
        <v>1</v>
      </c>
      <c r="I42" s="108">
        <v>1</v>
      </c>
    </row>
    <row r="43" spans="1:9" s="44" customFormat="1" x14ac:dyDescent="0.2">
      <c r="A43" s="32">
        <v>148</v>
      </c>
      <c r="B43" s="32" t="s">
        <v>164</v>
      </c>
      <c r="C43" s="34" t="s">
        <v>165</v>
      </c>
      <c r="D43" s="34" t="s">
        <v>46</v>
      </c>
      <c r="E43" s="34" t="s">
        <v>162</v>
      </c>
      <c r="F43" s="34" t="s">
        <v>166</v>
      </c>
      <c r="G43" s="42" t="s">
        <v>177</v>
      </c>
      <c r="H43" s="108">
        <v>0.99306870000000003</v>
      </c>
      <c r="I43" s="108">
        <v>0.99045950000000005</v>
      </c>
    </row>
    <row r="44" spans="1:9" s="44" customFormat="1" x14ac:dyDescent="0.2">
      <c r="A44" s="32">
        <v>148</v>
      </c>
      <c r="B44" s="32" t="s">
        <v>164</v>
      </c>
      <c r="C44" s="34" t="s">
        <v>165</v>
      </c>
      <c r="D44" s="34" t="s">
        <v>46</v>
      </c>
      <c r="E44" s="34" t="s">
        <v>162</v>
      </c>
      <c r="F44" s="34" t="s">
        <v>166</v>
      </c>
      <c r="G44" s="42" t="s">
        <v>178</v>
      </c>
      <c r="H44" s="108">
        <v>0.98724489999999998</v>
      </c>
      <c r="I44" s="108">
        <v>0.99266379999999999</v>
      </c>
    </row>
    <row r="45" spans="1:9" s="44" customFormat="1" x14ac:dyDescent="0.2">
      <c r="A45" s="32">
        <v>148</v>
      </c>
      <c r="B45" s="32" t="s">
        <v>164</v>
      </c>
      <c r="C45" s="34" t="s">
        <v>165</v>
      </c>
      <c r="D45" s="34" t="s">
        <v>46</v>
      </c>
      <c r="E45" s="34" t="s">
        <v>162</v>
      </c>
      <c r="F45" s="34" t="s">
        <v>166</v>
      </c>
      <c r="G45" s="42" t="s">
        <v>179</v>
      </c>
      <c r="H45" s="108">
        <v>0.9924906</v>
      </c>
      <c r="I45" s="108">
        <v>0.98591249999999997</v>
      </c>
    </row>
    <row r="46" spans="1:9" s="44" customFormat="1" x14ac:dyDescent="0.2">
      <c r="A46" s="32">
        <v>148</v>
      </c>
      <c r="B46" s="32" t="s">
        <v>164</v>
      </c>
      <c r="C46" s="34" t="s">
        <v>165</v>
      </c>
      <c r="D46" s="34" t="s">
        <v>46</v>
      </c>
      <c r="E46" s="34" t="s">
        <v>162</v>
      </c>
      <c r="F46" s="34" t="s">
        <v>166</v>
      </c>
      <c r="G46" s="42" t="s">
        <v>187</v>
      </c>
      <c r="H46" s="108">
        <v>0.96300050000000004</v>
      </c>
      <c r="I46" s="108">
        <v>0.9684178</v>
      </c>
    </row>
    <row r="47" spans="1:9" s="44" customFormat="1" x14ac:dyDescent="0.2">
      <c r="A47" s="32">
        <v>148</v>
      </c>
      <c r="B47" s="32" t="s">
        <v>164</v>
      </c>
      <c r="C47" s="34" t="s">
        <v>165</v>
      </c>
      <c r="D47" s="34" t="s">
        <v>46</v>
      </c>
      <c r="E47" s="34" t="s">
        <v>162</v>
      </c>
      <c r="F47" s="34" t="s">
        <v>166</v>
      </c>
      <c r="G47" s="42" t="s">
        <v>188</v>
      </c>
      <c r="H47" s="108">
        <v>1</v>
      </c>
      <c r="I47" s="108">
        <v>1</v>
      </c>
    </row>
    <row r="48" spans="1:9" s="44" customFormat="1" x14ac:dyDescent="0.2">
      <c r="A48" s="32">
        <v>148</v>
      </c>
      <c r="B48" s="32" t="s">
        <v>164</v>
      </c>
      <c r="C48" s="34" t="s">
        <v>165</v>
      </c>
      <c r="D48" s="34" t="s">
        <v>46</v>
      </c>
      <c r="E48" s="34" t="s">
        <v>162</v>
      </c>
      <c r="F48" s="34" t="s">
        <v>166</v>
      </c>
      <c r="G48" s="42" t="s">
        <v>180</v>
      </c>
      <c r="H48" s="108">
        <v>0.95370370000000004</v>
      </c>
      <c r="I48" s="108">
        <v>0.92474780000000001</v>
      </c>
    </row>
    <row r="49" spans="1:9" s="44" customFormat="1" x14ac:dyDescent="0.2">
      <c r="A49" s="32">
        <v>384</v>
      </c>
      <c r="B49" s="32" t="s">
        <v>48</v>
      </c>
      <c r="C49" s="34" t="s">
        <v>49</v>
      </c>
      <c r="D49" s="34" t="s">
        <v>46</v>
      </c>
      <c r="E49" s="34" t="s">
        <v>41</v>
      </c>
      <c r="F49" s="34" t="s">
        <v>45</v>
      </c>
      <c r="G49" s="41" t="s">
        <v>85</v>
      </c>
      <c r="H49" s="108">
        <v>0.97196380000000004</v>
      </c>
      <c r="I49" s="108">
        <v>0.96626040000000002</v>
      </c>
    </row>
    <row r="50" spans="1:9" s="44" customFormat="1" x14ac:dyDescent="0.2">
      <c r="A50" s="32">
        <v>384</v>
      </c>
      <c r="B50" s="32" t="s">
        <v>48</v>
      </c>
      <c r="C50" s="34" t="s">
        <v>49</v>
      </c>
      <c r="D50" s="34" t="s">
        <v>46</v>
      </c>
      <c r="E50" s="34" t="s">
        <v>41</v>
      </c>
      <c r="F50" s="34" t="s">
        <v>45</v>
      </c>
      <c r="G50" s="41" t="s">
        <v>86</v>
      </c>
      <c r="H50" s="108">
        <v>0.97027859999999999</v>
      </c>
      <c r="I50" s="108">
        <v>0.97169439999999996</v>
      </c>
    </row>
    <row r="51" spans="1:9" s="44" customFormat="1" x14ac:dyDescent="0.2">
      <c r="A51" s="32">
        <v>384</v>
      </c>
      <c r="B51" s="32" t="s">
        <v>48</v>
      </c>
      <c r="C51" s="34" t="s">
        <v>49</v>
      </c>
      <c r="D51" s="34" t="s">
        <v>46</v>
      </c>
      <c r="E51" s="34" t="s">
        <v>41</v>
      </c>
      <c r="F51" s="34" t="s">
        <v>45</v>
      </c>
      <c r="G51" s="41" t="s">
        <v>87</v>
      </c>
      <c r="H51" s="108">
        <v>0.95386040000000005</v>
      </c>
      <c r="I51" s="108">
        <v>0.93695170000000005</v>
      </c>
    </row>
    <row r="52" spans="1:9" s="44" customFormat="1" x14ac:dyDescent="0.2">
      <c r="A52" s="32">
        <v>384</v>
      </c>
      <c r="B52" s="32" t="s">
        <v>48</v>
      </c>
      <c r="C52" s="34" t="s">
        <v>49</v>
      </c>
      <c r="D52" s="34" t="s">
        <v>46</v>
      </c>
      <c r="E52" s="34" t="s">
        <v>41</v>
      </c>
      <c r="F52" s="34" t="s">
        <v>45</v>
      </c>
      <c r="G52" s="41" t="s">
        <v>88</v>
      </c>
      <c r="H52" s="108">
        <v>0.96654709999999999</v>
      </c>
      <c r="I52" s="108">
        <v>0.95590799999999998</v>
      </c>
    </row>
    <row r="53" spans="1:9" s="44" customFormat="1" x14ac:dyDescent="0.2">
      <c r="A53" s="32">
        <v>384</v>
      </c>
      <c r="B53" s="32" t="s">
        <v>48</v>
      </c>
      <c r="C53" s="34" t="s">
        <v>49</v>
      </c>
      <c r="D53" s="34" t="s">
        <v>46</v>
      </c>
      <c r="E53" s="34" t="s">
        <v>41</v>
      </c>
      <c r="F53" s="34" t="s">
        <v>45</v>
      </c>
      <c r="G53" s="41" t="s">
        <v>89</v>
      </c>
      <c r="H53" s="108">
        <v>0.9709875</v>
      </c>
      <c r="I53" s="108">
        <v>0.97327710000000001</v>
      </c>
    </row>
    <row r="54" spans="1:9" s="44" customFormat="1" x14ac:dyDescent="0.2">
      <c r="A54" s="32">
        <v>384</v>
      </c>
      <c r="B54" s="32" t="s">
        <v>48</v>
      </c>
      <c r="C54" s="34" t="s">
        <v>49</v>
      </c>
      <c r="D54" s="34" t="s">
        <v>46</v>
      </c>
      <c r="E54" s="34" t="s">
        <v>41</v>
      </c>
      <c r="F54" s="34" t="s">
        <v>45</v>
      </c>
      <c r="G54" s="41" t="s">
        <v>90</v>
      </c>
      <c r="H54" s="108">
        <v>0.94505490000000003</v>
      </c>
      <c r="I54" s="108">
        <v>0.93971159999999998</v>
      </c>
    </row>
    <row r="55" spans="1:9" s="44" customFormat="1" x14ac:dyDescent="0.2">
      <c r="A55" s="32">
        <v>384</v>
      </c>
      <c r="B55" s="32" t="s">
        <v>48</v>
      </c>
      <c r="C55" s="34" t="s">
        <v>49</v>
      </c>
      <c r="D55" s="34" t="s">
        <v>46</v>
      </c>
      <c r="E55" s="34" t="s">
        <v>41</v>
      </c>
      <c r="F55" s="34" t="s">
        <v>45</v>
      </c>
      <c r="G55" s="41" t="s">
        <v>91</v>
      </c>
      <c r="H55" s="108">
        <v>0.96477290000000004</v>
      </c>
      <c r="I55" s="108">
        <v>0.96319690000000002</v>
      </c>
    </row>
    <row r="56" spans="1:9" s="44" customFormat="1" x14ac:dyDescent="0.2">
      <c r="A56" s="32">
        <v>384</v>
      </c>
      <c r="B56" s="32" t="s">
        <v>48</v>
      </c>
      <c r="C56" s="34" t="s">
        <v>49</v>
      </c>
      <c r="D56" s="34" t="s">
        <v>46</v>
      </c>
      <c r="E56" s="34" t="s">
        <v>41</v>
      </c>
      <c r="F56" s="34" t="s">
        <v>45</v>
      </c>
      <c r="G56" s="41" t="s">
        <v>92</v>
      </c>
      <c r="H56" s="108">
        <v>1</v>
      </c>
      <c r="I56" s="108">
        <v>1</v>
      </c>
    </row>
    <row r="57" spans="1:9" s="44" customFormat="1" x14ac:dyDescent="0.2">
      <c r="A57" s="32">
        <v>231</v>
      </c>
      <c r="B57" s="32" t="s">
        <v>163</v>
      </c>
      <c r="C57" s="34" t="s">
        <v>152</v>
      </c>
      <c r="D57" s="34" t="s">
        <v>46</v>
      </c>
      <c r="E57" s="34" t="s">
        <v>162</v>
      </c>
      <c r="F57" s="33">
        <v>2016</v>
      </c>
      <c r="G57" s="41" t="s">
        <v>153</v>
      </c>
      <c r="H57" s="108">
        <v>0.96216809999999997</v>
      </c>
      <c r="I57" s="108">
        <v>0.96910490000000005</v>
      </c>
    </row>
    <row r="58" spans="1:9" s="44" customFormat="1" x14ac:dyDescent="0.2">
      <c r="A58" s="32">
        <v>231</v>
      </c>
      <c r="B58" s="32" t="s">
        <v>163</v>
      </c>
      <c r="C58" s="34" t="s">
        <v>152</v>
      </c>
      <c r="D58" s="34" t="s">
        <v>46</v>
      </c>
      <c r="E58" s="34" t="s">
        <v>162</v>
      </c>
      <c r="F58" s="33">
        <v>2016</v>
      </c>
      <c r="G58" s="41" t="s">
        <v>154</v>
      </c>
      <c r="H58" s="108">
        <v>0.96933060000000004</v>
      </c>
      <c r="I58" s="108">
        <v>0.98210370000000002</v>
      </c>
    </row>
    <row r="59" spans="1:9" s="44" customFormat="1" x14ac:dyDescent="0.2">
      <c r="A59" s="32">
        <v>231</v>
      </c>
      <c r="B59" s="32" t="s">
        <v>163</v>
      </c>
      <c r="C59" s="34" t="s">
        <v>152</v>
      </c>
      <c r="D59" s="34" t="s">
        <v>46</v>
      </c>
      <c r="E59" s="34" t="s">
        <v>162</v>
      </c>
      <c r="F59" s="33">
        <v>2016</v>
      </c>
      <c r="G59" s="41" t="s">
        <v>155</v>
      </c>
      <c r="H59" s="108">
        <v>0.94648829999999995</v>
      </c>
      <c r="I59" s="108">
        <v>0.97414599999999996</v>
      </c>
    </row>
    <row r="60" spans="1:9" s="44" customFormat="1" x14ac:dyDescent="0.2">
      <c r="A60" s="32">
        <v>231</v>
      </c>
      <c r="B60" s="32" t="s">
        <v>163</v>
      </c>
      <c r="C60" s="34" t="s">
        <v>152</v>
      </c>
      <c r="D60" s="34" t="s">
        <v>46</v>
      </c>
      <c r="E60" s="34" t="s">
        <v>162</v>
      </c>
      <c r="F60" s="33">
        <v>2016</v>
      </c>
      <c r="G60" s="41" t="s">
        <v>156</v>
      </c>
      <c r="H60" s="108">
        <v>0.9700413</v>
      </c>
      <c r="I60" s="108">
        <v>0.97436560000000005</v>
      </c>
    </row>
    <row r="61" spans="1:9" s="44" customFormat="1" x14ac:dyDescent="0.2">
      <c r="A61" s="32">
        <v>231</v>
      </c>
      <c r="B61" s="32" t="s">
        <v>163</v>
      </c>
      <c r="C61" s="34" t="s">
        <v>152</v>
      </c>
      <c r="D61" s="34" t="s">
        <v>46</v>
      </c>
      <c r="E61" s="34" t="s">
        <v>162</v>
      </c>
      <c r="F61" s="33">
        <v>2016</v>
      </c>
      <c r="G61" s="41" t="s">
        <v>157</v>
      </c>
      <c r="H61" s="108">
        <v>0.96073249999999999</v>
      </c>
      <c r="I61" s="108">
        <v>0.97863230000000001</v>
      </c>
    </row>
    <row r="62" spans="1:9" s="44" customFormat="1" x14ac:dyDescent="0.2">
      <c r="A62" s="32">
        <v>231</v>
      </c>
      <c r="B62" s="32" t="s">
        <v>163</v>
      </c>
      <c r="C62" s="34" t="s">
        <v>152</v>
      </c>
      <c r="D62" s="34" t="s">
        <v>46</v>
      </c>
      <c r="E62" s="34" t="s">
        <v>162</v>
      </c>
      <c r="F62" s="33">
        <v>2016</v>
      </c>
      <c r="G62" s="41" t="s">
        <v>158</v>
      </c>
      <c r="H62" s="108">
        <v>0.98707690000000003</v>
      </c>
      <c r="I62" s="108">
        <v>0.98263299999999998</v>
      </c>
    </row>
    <row r="63" spans="1:9" s="44" customFormat="1" x14ac:dyDescent="0.2">
      <c r="A63" s="32">
        <v>231</v>
      </c>
      <c r="B63" s="32" t="s">
        <v>163</v>
      </c>
      <c r="C63" s="34" t="s">
        <v>152</v>
      </c>
      <c r="D63" s="34" t="s">
        <v>46</v>
      </c>
      <c r="E63" s="34" t="s">
        <v>162</v>
      </c>
      <c r="F63" s="33">
        <v>2016</v>
      </c>
      <c r="G63" s="41" t="s">
        <v>159</v>
      </c>
      <c r="H63" s="108">
        <v>0.9508278</v>
      </c>
      <c r="I63" s="108">
        <v>0.95272020000000002</v>
      </c>
    </row>
    <row r="64" spans="1:9" s="44" customFormat="1" x14ac:dyDescent="0.2">
      <c r="A64" s="32">
        <v>231</v>
      </c>
      <c r="B64" s="32" t="s">
        <v>163</v>
      </c>
      <c r="C64" s="34" t="s">
        <v>152</v>
      </c>
      <c r="D64" s="34" t="s">
        <v>46</v>
      </c>
      <c r="E64" s="34" t="s">
        <v>162</v>
      </c>
      <c r="F64" s="33">
        <v>2016</v>
      </c>
      <c r="G64" s="41" t="s">
        <v>160</v>
      </c>
      <c r="H64" s="108">
        <v>0.97794309999999995</v>
      </c>
      <c r="I64" s="108">
        <v>0.98078200000000004</v>
      </c>
    </row>
    <row r="65" spans="1:9" s="44" customFormat="1" x14ac:dyDescent="0.2">
      <c r="A65" s="32">
        <v>231</v>
      </c>
      <c r="B65" s="32" t="s">
        <v>163</v>
      </c>
      <c r="C65" s="34" t="s">
        <v>152</v>
      </c>
      <c r="D65" s="34" t="s">
        <v>46</v>
      </c>
      <c r="E65" s="34" t="s">
        <v>162</v>
      </c>
      <c r="F65" s="33">
        <v>2016</v>
      </c>
      <c r="G65" s="43" t="s">
        <v>161</v>
      </c>
      <c r="H65" s="108">
        <v>0.98006380000000004</v>
      </c>
      <c r="I65" s="108">
        <v>0.98197210000000001</v>
      </c>
    </row>
    <row r="66" spans="1:9" s="44" customFormat="1" x14ac:dyDescent="0.2">
      <c r="A66" s="32">
        <v>231</v>
      </c>
      <c r="B66" s="32" t="s">
        <v>163</v>
      </c>
      <c r="C66" s="34" t="s">
        <v>152</v>
      </c>
      <c r="D66" s="34" t="s">
        <v>46</v>
      </c>
      <c r="E66" s="34" t="s">
        <v>162</v>
      </c>
      <c r="F66" s="33">
        <v>2016</v>
      </c>
      <c r="G66" s="43" t="s">
        <v>142</v>
      </c>
      <c r="H66" s="108">
        <v>0.96639609999999998</v>
      </c>
      <c r="I66" s="108">
        <v>0.97762439999999995</v>
      </c>
    </row>
    <row r="67" spans="1:9" s="44" customFormat="1" x14ac:dyDescent="0.2">
      <c r="A67" s="32">
        <v>266</v>
      </c>
      <c r="B67" s="32" t="s">
        <v>189</v>
      </c>
      <c r="C67" s="34" t="s">
        <v>190</v>
      </c>
      <c r="D67" s="34" t="s">
        <v>46</v>
      </c>
      <c r="E67" s="34" t="s">
        <v>162</v>
      </c>
      <c r="F67" s="33">
        <v>2012</v>
      </c>
      <c r="G67" s="43" t="s">
        <v>191</v>
      </c>
      <c r="H67" s="108">
        <v>0.97584099999999996</v>
      </c>
      <c r="I67" s="108">
        <v>0.97268299999999996</v>
      </c>
    </row>
    <row r="68" spans="1:9" s="44" customFormat="1" x14ac:dyDescent="0.2">
      <c r="A68" s="32">
        <v>266</v>
      </c>
      <c r="B68" s="32" t="s">
        <v>189</v>
      </c>
      <c r="C68" s="34" t="s">
        <v>190</v>
      </c>
      <c r="D68" s="34" t="s">
        <v>46</v>
      </c>
      <c r="E68" s="34" t="s">
        <v>162</v>
      </c>
      <c r="F68" s="33">
        <v>2012</v>
      </c>
      <c r="G68" s="43" t="s">
        <v>192</v>
      </c>
      <c r="H68" s="108">
        <v>0.98100299999999996</v>
      </c>
      <c r="I68" s="108">
        <v>0.96821369999999995</v>
      </c>
    </row>
    <row r="69" spans="1:9" s="44" customFormat="1" x14ac:dyDescent="0.2">
      <c r="A69" s="32">
        <v>266</v>
      </c>
      <c r="B69" s="32" t="s">
        <v>189</v>
      </c>
      <c r="C69" s="34" t="s">
        <v>190</v>
      </c>
      <c r="D69" s="34" t="s">
        <v>46</v>
      </c>
      <c r="E69" s="34" t="s">
        <v>162</v>
      </c>
      <c r="F69" s="33">
        <v>2012</v>
      </c>
      <c r="G69" s="43" t="s">
        <v>193</v>
      </c>
      <c r="H69" s="108">
        <v>0.9835777</v>
      </c>
      <c r="I69" s="108">
        <v>0.9813634</v>
      </c>
    </row>
    <row r="70" spans="1:9" s="44" customFormat="1" x14ac:dyDescent="0.2">
      <c r="A70" s="32">
        <v>266</v>
      </c>
      <c r="B70" s="32" t="s">
        <v>189</v>
      </c>
      <c r="C70" s="34" t="s">
        <v>190</v>
      </c>
      <c r="D70" s="34" t="s">
        <v>46</v>
      </c>
      <c r="E70" s="34" t="s">
        <v>162</v>
      </c>
      <c r="F70" s="33">
        <v>2012</v>
      </c>
      <c r="G70" s="43" t="s">
        <v>194</v>
      </c>
      <c r="H70" s="108">
        <v>0.96950440000000004</v>
      </c>
      <c r="I70" s="108">
        <v>0.96111500000000005</v>
      </c>
    </row>
    <row r="71" spans="1:9" s="44" customFormat="1" x14ac:dyDescent="0.2">
      <c r="A71" s="32">
        <v>266</v>
      </c>
      <c r="B71" s="32" t="s">
        <v>189</v>
      </c>
      <c r="C71" s="34" t="s">
        <v>190</v>
      </c>
      <c r="D71" s="34" t="s">
        <v>46</v>
      </c>
      <c r="E71" s="34" t="s">
        <v>162</v>
      </c>
      <c r="F71" s="33">
        <v>2012</v>
      </c>
      <c r="G71" s="43" t="s">
        <v>195</v>
      </c>
      <c r="H71" s="108">
        <v>0.96801110000000001</v>
      </c>
      <c r="I71" s="108">
        <v>0.97147340000000004</v>
      </c>
    </row>
    <row r="72" spans="1:9" s="44" customFormat="1" x14ac:dyDescent="0.2">
      <c r="A72" s="32">
        <v>266</v>
      </c>
      <c r="B72" s="32" t="s">
        <v>189</v>
      </c>
      <c r="C72" s="34" t="s">
        <v>190</v>
      </c>
      <c r="D72" s="34" t="s">
        <v>46</v>
      </c>
      <c r="E72" s="34" t="s">
        <v>162</v>
      </c>
      <c r="F72" s="33">
        <v>2012</v>
      </c>
      <c r="G72" s="43" t="s">
        <v>196</v>
      </c>
      <c r="H72" s="108">
        <v>0.99372649999999996</v>
      </c>
      <c r="I72" s="108">
        <v>0.99494300000000002</v>
      </c>
    </row>
    <row r="73" spans="1:9" s="44" customFormat="1" x14ac:dyDescent="0.2">
      <c r="A73" s="32">
        <v>266</v>
      </c>
      <c r="B73" s="32" t="s">
        <v>189</v>
      </c>
      <c r="C73" s="34" t="s">
        <v>190</v>
      </c>
      <c r="D73" s="34" t="s">
        <v>46</v>
      </c>
      <c r="E73" s="34" t="s">
        <v>162</v>
      </c>
      <c r="F73" s="33">
        <v>2012</v>
      </c>
      <c r="G73" s="43" t="s">
        <v>197</v>
      </c>
      <c r="H73" s="108">
        <v>0.98161489999999996</v>
      </c>
      <c r="I73" s="108">
        <v>0.97274000000000005</v>
      </c>
    </row>
    <row r="74" spans="1:9" s="44" customFormat="1" x14ac:dyDescent="0.2">
      <c r="A74" s="32">
        <v>266</v>
      </c>
      <c r="B74" s="32" t="s">
        <v>189</v>
      </c>
      <c r="C74" s="34" t="s">
        <v>190</v>
      </c>
      <c r="D74" s="34" t="s">
        <v>46</v>
      </c>
      <c r="E74" s="34" t="s">
        <v>162</v>
      </c>
      <c r="F74" s="33">
        <v>2012</v>
      </c>
      <c r="G74" s="43" t="s">
        <v>198</v>
      </c>
      <c r="H74" s="108">
        <v>0.94071150000000003</v>
      </c>
      <c r="I74" s="108">
        <v>0.93878910000000004</v>
      </c>
    </row>
    <row r="75" spans="1:9" s="44" customFormat="1" x14ac:dyDescent="0.2">
      <c r="A75" s="32">
        <v>266</v>
      </c>
      <c r="B75" s="32" t="s">
        <v>189</v>
      </c>
      <c r="C75" s="34" t="s">
        <v>190</v>
      </c>
      <c r="D75" s="34" t="s">
        <v>46</v>
      </c>
      <c r="E75" s="34" t="s">
        <v>162</v>
      </c>
      <c r="F75" s="33">
        <v>2012</v>
      </c>
      <c r="G75" s="43" t="s">
        <v>199</v>
      </c>
      <c r="H75" s="108">
        <v>0.98075069999999998</v>
      </c>
      <c r="I75" s="108">
        <v>0.98392679999999999</v>
      </c>
    </row>
    <row r="76" spans="1:9" s="44" customFormat="1" x14ac:dyDescent="0.2">
      <c r="A76" s="32">
        <v>288</v>
      </c>
      <c r="B76" s="32" t="s">
        <v>200</v>
      </c>
      <c r="C76" s="34" t="s">
        <v>201</v>
      </c>
      <c r="D76" s="34" t="s">
        <v>46</v>
      </c>
      <c r="E76" s="34" t="s">
        <v>162</v>
      </c>
      <c r="F76" s="33">
        <v>2014</v>
      </c>
      <c r="G76" s="41" t="s">
        <v>85</v>
      </c>
      <c r="H76" s="108">
        <v>0.9930464</v>
      </c>
      <c r="I76" s="108">
        <v>0.98992729999999995</v>
      </c>
    </row>
    <row r="77" spans="1:9" s="44" customFormat="1" x14ac:dyDescent="0.2">
      <c r="A77" s="32">
        <v>288</v>
      </c>
      <c r="B77" s="32" t="s">
        <v>200</v>
      </c>
      <c r="C77" s="34" t="s">
        <v>201</v>
      </c>
      <c r="D77" s="34" t="s">
        <v>46</v>
      </c>
      <c r="E77" s="34" t="s">
        <v>162</v>
      </c>
      <c r="F77" s="33">
        <v>2014</v>
      </c>
      <c r="G77" s="41" t="s">
        <v>202</v>
      </c>
      <c r="H77" s="108">
        <v>0.99063829999999997</v>
      </c>
      <c r="I77" s="108">
        <v>0.98718879999999998</v>
      </c>
    </row>
    <row r="78" spans="1:9" s="44" customFormat="1" x14ac:dyDescent="0.2">
      <c r="A78" s="32">
        <v>288</v>
      </c>
      <c r="B78" s="32" t="s">
        <v>200</v>
      </c>
      <c r="C78" s="34" t="s">
        <v>201</v>
      </c>
      <c r="D78" s="34" t="s">
        <v>46</v>
      </c>
      <c r="E78" s="34" t="s">
        <v>162</v>
      </c>
      <c r="F78" s="33">
        <v>2014</v>
      </c>
      <c r="G78" s="41" t="s">
        <v>203</v>
      </c>
      <c r="H78" s="108">
        <v>0.98508770000000001</v>
      </c>
      <c r="I78" s="108">
        <v>0.98704530000000001</v>
      </c>
    </row>
    <row r="79" spans="1:9" s="44" customFormat="1" x14ac:dyDescent="0.2">
      <c r="A79" s="32">
        <v>288</v>
      </c>
      <c r="B79" s="32" t="s">
        <v>200</v>
      </c>
      <c r="C79" s="34" t="s">
        <v>201</v>
      </c>
      <c r="D79" s="34" t="s">
        <v>46</v>
      </c>
      <c r="E79" s="34" t="s">
        <v>162</v>
      </c>
      <c r="F79" s="33">
        <v>2014</v>
      </c>
      <c r="G79" s="41" t="s">
        <v>204</v>
      </c>
      <c r="H79" s="108">
        <v>0.99456520000000004</v>
      </c>
      <c r="I79" s="108">
        <v>0.99602389999999996</v>
      </c>
    </row>
    <row r="80" spans="1:9" s="44" customFormat="1" x14ac:dyDescent="0.2">
      <c r="A80" s="32">
        <v>288</v>
      </c>
      <c r="B80" s="32" t="s">
        <v>200</v>
      </c>
      <c r="C80" s="34" t="s">
        <v>201</v>
      </c>
      <c r="D80" s="34" t="s">
        <v>46</v>
      </c>
      <c r="E80" s="34" t="s">
        <v>162</v>
      </c>
      <c r="F80" s="33">
        <v>2014</v>
      </c>
      <c r="G80" s="41" t="s">
        <v>205</v>
      </c>
      <c r="H80" s="108">
        <v>0.9925138</v>
      </c>
      <c r="I80" s="108">
        <v>0.99494640000000001</v>
      </c>
    </row>
    <row r="81" spans="1:9" s="44" customFormat="1" x14ac:dyDescent="0.2">
      <c r="A81" s="32">
        <v>288</v>
      </c>
      <c r="B81" s="32" t="s">
        <v>200</v>
      </c>
      <c r="C81" s="34" t="s">
        <v>201</v>
      </c>
      <c r="D81" s="34" t="s">
        <v>46</v>
      </c>
      <c r="E81" s="34" t="s">
        <v>162</v>
      </c>
      <c r="F81" s="33">
        <v>2014</v>
      </c>
      <c r="G81" s="41" t="s">
        <v>206</v>
      </c>
      <c r="H81" s="108">
        <v>0.99886620000000004</v>
      </c>
      <c r="I81" s="108">
        <v>0.9983419</v>
      </c>
    </row>
    <row r="82" spans="1:9" s="44" customFormat="1" x14ac:dyDescent="0.2">
      <c r="A82" s="32">
        <v>288</v>
      </c>
      <c r="B82" s="32" t="s">
        <v>200</v>
      </c>
      <c r="C82" s="34" t="s">
        <v>201</v>
      </c>
      <c r="D82" s="34" t="s">
        <v>46</v>
      </c>
      <c r="E82" s="34" t="s">
        <v>162</v>
      </c>
      <c r="F82" s="33">
        <v>2014</v>
      </c>
      <c r="G82" s="41" t="s">
        <v>207</v>
      </c>
      <c r="H82" s="108">
        <v>0.99525790000000003</v>
      </c>
      <c r="I82" s="108">
        <v>0.99018609999999996</v>
      </c>
    </row>
    <row r="83" spans="1:9" s="44" customFormat="1" x14ac:dyDescent="0.2">
      <c r="A83" s="32">
        <v>288</v>
      </c>
      <c r="B83" s="32" t="s">
        <v>200</v>
      </c>
      <c r="C83" s="34" t="s">
        <v>201</v>
      </c>
      <c r="D83" s="34" t="s">
        <v>46</v>
      </c>
      <c r="E83" s="34" t="s">
        <v>162</v>
      </c>
      <c r="F83" s="33">
        <v>2014</v>
      </c>
      <c r="G83" s="41" t="s">
        <v>208</v>
      </c>
      <c r="H83" s="108">
        <v>1</v>
      </c>
      <c r="I83" s="108">
        <v>1</v>
      </c>
    </row>
    <row r="84" spans="1:9" s="44" customFormat="1" x14ac:dyDescent="0.2">
      <c r="A84" s="32">
        <v>288</v>
      </c>
      <c r="B84" s="32" t="s">
        <v>200</v>
      </c>
      <c r="C84" s="34" t="s">
        <v>201</v>
      </c>
      <c r="D84" s="34" t="s">
        <v>46</v>
      </c>
      <c r="E84" s="34" t="s">
        <v>162</v>
      </c>
      <c r="F84" s="33">
        <v>2014</v>
      </c>
      <c r="G84" s="42" t="s">
        <v>64</v>
      </c>
      <c r="H84" s="108">
        <v>0.9971989</v>
      </c>
      <c r="I84" s="108">
        <v>0.99803900000000001</v>
      </c>
    </row>
    <row r="85" spans="1:9" s="44" customFormat="1" x14ac:dyDescent="0.2">
      <c r="A85" s="32">
        <v>328</v>
      </c>
      <c r="B85" s="32" t="s">
        <v>97</v>
      </c>
      <c r="C85" s="34" t="s">
        <v>98</v>
      </c>
      <c r="D85" s="34" t="s">
        <v>42</v>
      </c>
      <c r="E85" s="34" t="s">
        <v>41</v>
      </c>
      <c r="F85" s="34" t="s">
        <v>99</v>
      </c>
      <c r="G85" s="41" t="s">
        <v>100</v>
      </c>
      <c r="H85" s="108">
        <v>0.96035959999999998</v>
      </c>
      <c r="I85" s="108">
        <v>0.96719650000000001</v>
      </c>
    </row>
    <row r="86" spans="1:9" s="44" customFormat="1" x14ac:dyDescent="0.2">
      <c r="A86" s="32">
        <v>328</v>
      </c>
      <c r="B86" s="32" t="s">
        <v>97</v>
      </c>
      <c r="C86" s="34" t="s">
        <v>98</v>
      </c>
      <c r="D86" s="34" t="s">
        <v>42</v>
      </c>
      <c r="E86" s="34" t="s">
        <v>41</v>
      </c>
      <c r="F86" s="34" t="s">
        <v>99</v>
      </c>
      <c r="G86" s="41" t="s">
        <v>101</v>
      </c>
      <c r="H86" s="108">
        <v>0.91427639999999999</v>
      </c>
      <c r="I86" s="108">
        <v>0.93653410000000004</v>
      </c>
    </row>
    <row r="87" spans="1:9" s="44" customFormat="1" x14ac:dyDescent="0.2">
      <c r="A87" s="32">
        <v>328</v>
      </c>
      <c r="B87" s="32" t="s">
        <v>97</v>
      </c>
      <c r="C87" s="34" t="s">
        <v>98</v>
      </c>
      <c r="D87" s="34" t="s">
        <v>42</v>
      </c>
      <c r="E87" s="34" t="s">
        <v>41</v>
      </c>
      <c r="F87" s="34" t="s">
        <v>99</v>
      </c>
      <c r="G87" s="41" t="s">
        <v>102</v>
      </c>
      <c r="H87" s="108">
        <v>0.85964910000000005</v>
      </c>
      <c r="I87" s="108">
        <v>0.8960707</v>
      </c>
    </row>
    <row r="88" spans="1:9" s="44" customFormat="1" x14ac:dyDescent="0.2">
      <c r="A88" s="32">
        <v>328</v>
      </c>
      <c r="B88" s="32" t="s">
        <v>97</v>
      </c>
      <c r="C88" s="34" t="s">
        <v>98</v>
      </c>
      <c r="D88" s="34" t="s">
        <v>42</v>
      </c>
      <c r="E88" s="34" t="s">
        <v>41</v>
      </c>
      <c r="F88" s="34" t="s">
        <v>99</v>
      </c>
      <c r="G88" s="41" t="s">
        <v>103</v>
      </c>
      <c r="H88" s="108">
        <v>0.90560850000000004</v>
      </c>
      <c r="I88" s="108">
        <v>0.93410349999999998</v>
      </c>
    </row>
    <row r="89" spans="1:9" s="44" customFormat="1" x14ac:dyDescent="0.2">
      <c r="A89" s="32">
        <v>328</v>
      </c>
      <c r="B89" s="32" t="s">
        <v>97</v>
      </c>
      <c r="C89" s="34" t="s">
        <v>98</v>
      </c>
      <c r="D89" s="34" t="s">
        <v>42</v>
      </c>
      <c r="E89" s="34" t="s">
        <v>41</v>
      </c>
      <c r="F89" s="34" t="s">
        <v>99</v>
      </c>
      <c r="G89" s="41" t="s">
        <v>104</v>
      </c>
      <c r="H89" s="108">
        <v>0.8252427</v>
      </c>
      <c r="I89" s="108">
        <v>0.83744110000000005</v>
      </c>
    </row>
    <row r="90" spans="1:9" s="44" customFormat="1" x14ac:dyDescent="0.2">
      <c r="A90" s="32">
        <v>398</v>
      </c>
      <c r="B90" s="32" t="s">
        <v>105</v>
      </c>
      <c r="C90" s="33" t="s">
        <v>106</v>
      </c>
      <c r="D90" s="33" t="s">
        <v>107</v>
      </c>
      <c r="E90" s="33" t="s">
        <v>41</v>
      </c>
      <c r="F90" s="33" t="s">
        <v>108</v>
      </c>
      <c r="G90" s="41" t="s">
        <v>109</v>
      </c>
      <c r="H90" s="108">
        <v>0.97275250000000002</v>
      </c>
      <c r="I90" s="108">
        <v>0.97476289999999999</v>
      </c>
    </row>
    <row r="91" spans="1:9" s="44" customFormat="1" x14ac:dyDescent="0.2">
      <c r="A91" s="32">
        <v>398</v>
      </c>
      <c r="B91" s="32" t="s">
        <v>105</v>
      </c>
      <c r="C91" s="33" t="s">
        <v>106</v>
      </c>
      <c r="D91" s="33" t="s">
        <v>107</v>
      </c>
      <c r="E91" s="33" t="s">
        <v>41</v>
      </c>
      <c r="F91" s="33" t="s">
        <v>108</v>
      </c>
      <c r="G91" s="41" t="s">
        <v>110</v>
      </c>
      <c r="H91" s="108">
        <v>0.98384570000000005</v>
      </c>
      <c r="I91" s="108">
        <v>0.98215889999999995</v>
      </c>
    </row>
    <row r="92" spans="1:9" s="44" customFormat="1" x14ac:dyDescent="0.2">
      <c r="A92" s="32">
        <v>398</v>
      </c>
      <c r="B92" s="32" t="s">
        <v>105</v>
      </c>
      <c r="C92" s="33" t="s">
        <v>106</v>
      </c>
      <c r="D92" s="33" t="s">
        <v>107</v>
      </c>
      <c r="E92" s="33" t="s">
        <v>41</v>
      </c>
      <c r="F92" s="33" t="s">
        <v>108</v>
      </c>
      <c r="G92" s="41" t="s">
        <v>111</v>
      </c>
      <c r="H92" s="108">
        <v>0.97731959999999996</v>
      </c>
      <c r="I92" s="108">
        <v>0.98291320000000004</v>
      </c>
    </row>
    <row r="93" spans="1:9" s="44" customFormat="1" x14ac:dyDescent="0.2">
      <c r="A93" s="92">
        <v>404</v>
      </c>
      <c r="B93" s="92" t="s">
        <v>282</v>
      </c>
      <c r="C93" s="90" t="s">
        <v>283</v>
      </c>
      <c r="D93" s="90" t="s">
        <v>46</v>
      </c>
      <c r="E93" s="90" t="s">
        <v>162</v>
      </c>
      <c r="F93" s="90" t="s">
        <v>99</v>
      </c>
      <c r="G93" s="96" t="s">
        <v>285</v>
      </c>
      <c r="H93" s="108">
        <v>0.98019800000000001</v>
      </c>
      <c r="I93" s="108">
        <v>0.98876819999999999</v>
      </c>
    </row>
    <row r="94" spans="1:9" s="44" customFormat="1" x14ac:dyDescent="0.2">
      <c r="A94" s="92">
        <v>404</v>
      </c>
      <c r="B94" s="92" t="s">
        <v>282</v>
      </c>
      <c r="C94" s="90" t="s">
        <v>283</v>
      </c>
      <c r="D94" s="90" t="s">
        <v>46</v>
      </c>
      <c r="E94" s="90" t="s">
        <v>162</v>
      </c>
      <c r="F94" s="90" t="s">
        <v>99</v>
      </c>
      <c r="G94" s="96" t="s">
        <v>286</v>
      </c>
      <c r="H94" s="108">
        <v>0.98551319999999998</v>
      </c>
      <c r="I94" s="108">
        <v>0.98779079999999997</v>
      </c>
    </row>
    <row r="95" spans="1:9" s="44" customFormat="1" x14ac:dyDescent="0.2">
      <c r="A95" s="92">
        <v>404</v>
      </c>
      <c r="B95" s="92" t="s">
        <v>282</v>
      </c>
      <c r="C95" s="90" t="s">
        <v>283</v>
      </c>
      <c r="D95" s="90" t="s">
        <v>46</v>
      </c>
      <c r="E95" s="90" t="s">
        <v>162</v>
      </c>
      <c r="F95" s="90" t="s">
        <v>99</v>
      </c>
      <c r="G95" s="96" t="s">
        <v>287</v>
      </c>
      <c r="H95" s="108">
        <v>0.99005730000000003</v>
      </c>
      <c r="I95" s="108">
        <v>0.98774989999999996</v>
      </c>
    </row>
    <row r="96" spans="1:9" s="44" customFormat="1" x14ac:dyDescent="0.2">
      <c r="A96" s="92">
        <v>404</v>
      </c>
      <c r="B96" s="92" t="s">
        <v>282</v>
      </c>
      <c r="C96" s="90" t="s">
        <v>283</v>
      </c>
      <c r="D96" s="90" t="s">
        <v>46</v>
      </c>
      <c r="E96" s="90" t="s">
        <v>162</v>
      </c>
      <c r="F96" s="90" t="s">
        <v>99</v>
      </c>
      <c r="G96" s="96" t="s">
        <v>288</v>
      </c>
      <c r="H96" s="108">
        <v>0.97517609999999999</v>
      </c>
      <c r="I96" s="108">
        <v>0.96791269999999996</v>
      </c>
    </row>
    <row r="97" spans="1:16" s="44" customFormat="1" x14ac:dyDescent="0.2">
      <c r="A97" s="92">
        <v>404</v>
      </c>
      <c r="B97" s="92" t="s">
        <v>282</v>
      </c>
      <c r="C97" s="90" t="s">
        <v>283</v>
      </c>
      <c r="D97" s="90" t="s">
        <v>46</v>
      </c>
      <c r="E97" s="90" t="s">
        <v>162</v>
      </c>
      <c r="F97" s="90" t="s">
        <v>99</v>
      </c>
      <c r="G97" s="96" t="s">
        <v>289</v>
      </c>
      <c r="H97" s="108">
        <v>0.98366659999999995</v>
      </c>
      <c r="I97" s="108">
        <v>0.98385959999999995</v>
      </c>
      <c r="P97" s="54"/>
    </row>
    <row r="98" spans="1:16" s="44" customFormat="1" x14ac:dyDescent="0.2">
      <c r="A98" s="92">
        <v>404</v>
      </c>
      <c r="B98" s="92" t="s">
        <v>282</v>
      </c>
      <c r="C98" s="90" t="s">
        <v>283</v>
      </c>
      <c r="D98" s="90" t="s">
        <v>46</v>
      </c>
      <c r="E98" s="90" t="s">
        <v>162</v>
      </c>
      <c r="F98" s="90" t="s">
        <v>99</v>
      </c>
      <c r="G98" s="96" t="s">
        <v>290</v>
      </c>
      <c r="H98" s="108">
        <v>0.98129420000000001</v>
      </c>
      <c r="I98" s="108">
        <v>0.9818789</v>
      </c>
    </row>
    <row r="99" spans="1:16" s="44" customFormat="1" x14ac:dyDescent="0.2">
      <c r="A99" s="92">
        <v>404</v>
      </c>
      <c r="B99" s="92" t="s">
        <v>282</v>
      </c>
      <c r="C99" s="90" t="s">
        <v>283</v>
      </c>
      <c r="D99" s="90" t="s">
        <v>46</v>
      </c>
      <c r="E99" s="90" t="s">
        <v>162</v>
      </c>
      <c r="F99" s="90" t="s">
        <v>99</v>
      </c>
      <c r="G99" s="96" t="s">
        <v>291</v>
      </c>
      <c r="H99" s="108">
        <v>0.97994709999999996</v>
      </c>
      <c r="I99" s="108">
        <v>0.97652209999999995</v>
      </c>
    </row>
    <row r="100" spans="1:16" s="44" customFormat="1" x14ac:dyDescent="0.2">
      <c r="A100" s="92">
        <v>404</v>
      </c>
      <c r="B100" s="92" t="s">
        <v>282</v>
      </c>
      <c r="C100" s="90" t="s">
        <v>283</v>
      </c>
      <c r="D100" s="90" t="s">
        <v>46</v>
      </c>
      <c r="E100" s="90" t="s">
        <v>162</v>
      </c>
      <c r="F100" s="90" t="s">
        <v>99</v>
      </c>
      <c r="G100" s="96" t="s">
        <v>292</v>
      </c>
      <c r="H100" s="108">
        <v>0.98828609999999995</v>
      </c>
      <c r="I100" s="108">
        <v>0.98397060000000003</v>
      </c>
    </row>
    <row r="101" spans="1:16" s="44" customFormat="1" x14ac:dyDescent="0.2">
      <c r="A101" s="92">
        <v>404</v>
      </c>
      <c r="B101" s="92" t="s">
        <v>282</v>
      </c>
      <c r="C101" s="90" t="s">
        <v>283</v>
      </c>
      <c r="D101" s="90" t="s">
        <v>46</v>
      </c>
      <c r="E101" s="90" t="s">
        <v>162</v>
      </c>
      <c r="F101" s="90" t="s">
        <v>99</v>
      </c>
      <c r="G101" s="103" t="s">
        <v>297</v>
      </c>
      <c r="H101" s="108">
        <v>0.98215439999999998</v>
      </c>
      <c r="I101" s="108">
        <v>0.9919618</v>
      </c>
    </row>
    <row r="102" spans="1:16" s="44" customFormat="1" x14ac:dyDescent="0.2">
      <c r="A102" s="92">
        <v>404</v>
      </c>
      <c r="B102" s="92" t="s">
        <v>282</v>
      </c>
      <c r="C102" s="90" t="s">
        <v>283</v>
      </c>
      <c r="D102" s="90" t="s">
        <v>46</v>
      </c>
      <c r="E102" s="90" t="s">
        <v>162</v>
      </c>
      <c r="F102" s="90" t="s">
        <v>99</v>
      </c>
      <c r="G102" s="103" t="s">
        <v>293</v>
      </c>
      <c r="H102" s="108">
        <v>0.98770829999999998</v>
      </c>
      <c r="I102" s="108">
        <v>0.98867280000000002</v>
      </c>
    </row>
    <row r="103" spans="1:16" s="44" customFormat="1" x14ac:dyDescent="0.2">
      <c r="A103" s="92">
        <v>404</v>
      </c>
      <c r="B103" s="92" t="s">
        <v>282</v>
      </c>
      <c r="C103" s="90" t="s">
        <v>283</v>
      </c>
      <c r="D103" s="90" t="s">
        <v>46</v>
      </c>
      <c r="E103" s="90" t="s">
        <v>162</v>
      </c>
      <c r="F103" s="90" t="s">
        <v>99</v>
      </c>
      <c r="G103" s="103" t="s">
        <v>159</v>
      </c>
      <c r="H103" s="108">
        <v>0.9665842</v>
      </c>
      <c r="I103" s="108">
        <v>0.96263719999999997</v>
      </c>
    </row>
    <row r="104" spans="1:16" s="44" customFormat="1" x14ac:dyDescent="0.2">
      <c r="A104" s="92">
        <v>404</v>
      </c>
      <c r="B104" s="92" t="s">
        <v>282</v>
      </c>
      <c r="C104" s="90" t="s">
        <v>283</v>
      </c>
      <c r="D104" s="90" t="s">
        <v>46</v>
      </c>
      <c r="E104" s="90" t="s">
        <v>162</v>
      </c>
      <c r="F104" s="90" t="s">
        <v>99</v>
      </c>
      <c r="G104" s="103" t="s">
        <v>294</v>
      </c>
      <c r="H104" s="108">
        <v>0.99251339999999999</v>
      </c>
      <c r="I104" s="108">
        <v>0.98383960000000004</v>
      </c>
    </row>
    <row r="105" spans="1:16" s="44" customFormat="1" x14ac:dyDescent="0.2">
      <c r="A105" s="92">
        <v>404</v>
      </c>
      <c r="B105" s="92" t="s">
        <v>282</v>
      </c>
      <c r="C105" s="90" t="s">
        <v>283</v>
      </c>
      <c r="D105" s="90" t="s">
        <v>46</v>
      </c>
      <c r="E105" s="90" t="s">
        <v>162</v>
      </c>
      <c r="F105" s="90" t="s">
        <v>99</v>
      </c>
      <c r="G105" s="103" t="s">
        <v>295</v>
      </c>
      <c r="H105" s="108">
        <v>0.96696890000000002</v>
      </c>
      <c r="I105" s="108">
        <v>0.96951770000000004</v>
      </c>
      <c r="P105" s="54"/>
    </row>
    <row r="106" spans="1:16" s="44" customFormat="1" x14ac:dyDescent="0.2">
      <c r="A106" s="92">
        <v>404</v>
      </c>
      <c r="B106" s="92" t="s">
        <v>282</v>
      </c>
      <c r="C106" s="90" t="s">
        <v>283</v>
      </c>
      <c r="D106" s="90" t="s">
        <v>46</v>
      </c>
      <c r="E106" s="90" t="s">
        <v>162</v>
      </c>
      <c r="F106" s="90" t="s">
        <v>99</v>
      </c>
      <c r="G106" s="103" t="s">
        <v>296</v>
      </c>
      <c r="H106" s="108">
        <v>1</v>
      </c>
      <c r="I106" s="108">
        <v>1</v>
      </c>
      <c r="P106" s="54"/>
    </row>
    <row r="107" spans="1:16" s="44" customFormat="1" x14ac:dyDescent="0.2">
      <c r="A107" s="92">
        <v>404</v>
      </c>
      <c r="B107" s="92" t="s">
        <v>282</v>
      </c>
      <c r="C107" s="90" t="s">
        <v>283</v>
      </c>
      <c r="D107" s="90" t="s">
        <v>46</v>
      </c>
      <c r="E107" s="90" t="s">
        <v>162</v>
      </c>
      <c r="F107" s="90" t="s">
        <v>99</v>
      </c>
      <c r="G107" s="103" t="s">
        <v>64</v>
      </c>
      <c r="H107" s="108">
        <v>0.98217469999999996</v>
      </c>
      <c r="I107" s="108">
        <v>0.98489349999999998</v>
      </c>
      <c r="P107" s="54"/>
    </row>
    <row r="108" spans="1:16" s="44" customFormat="1" x14ac:dyDescent="0.2">
      <c r="A108" s="56">
        <v>418</v>
      </c>
      <c r="B108" s="32" t="s">
        <v>273</v>
      </c>
      <c r="C108" s="34" t="s">
        <v>281</v>
      </c>
      <c r="D108" s="34" t="s">
        <v>126</v>
      </c>
      <c r="E108" s="34" t="s">
        <v>41</v>
      </c>
      <c r="F108" s="57">
        <v>2017</v>
      </c>
      <c r="G108" s="42" t="s">
        <v>274</v>
      </c>
      <c r="H108" s="108">
        <v>0.98667899999999997</v>
      </c>
      <c r="I108" s="108">
        <v>0.98579729999999999</v>
      </c>
      <c r="P108" s="54"/>
    </row>
    <row r="109" spans="1:16" s="44" customFormat="1" x14ac:dyDescent="0.2">
      <c r="A109" s="56">
        <v>418</v>
      </c>
      <c r="B109" s="32" t="s">
        <v>273</v>
      </c>
      <c r="C109" s="34" t="s">
        <v>281</v>
      </c>
      <c r="D109" s="34" t="s">
        <v>126</v>
      </c>
      <c r="E109" s="34" t="s">
        <v>41</v>
      </c>
      <c r="F109" s="57">
        <v>2017</v>
      </c>
      <c r="G109" s="42" t="s">
        <v>275</v>
      </c>
      <c r="H109" s="108">
        <v>0.98754189999999997</v>
      </c>
      <c r="I109" s="108">
        <v>0.98836959999999996</v>
      </c>
    </row>
    <row r="110" spans="1:16" s="44" customFormat="1" x14ac:dyDescent="0.2">
      <c r="A110" s="56">
        <v>418</v>
      </c>
      <c r="B110" s="32" t="s">
        <v>273</v>
      </c>
      <c r="C110" s="34" t="s">
        <v>281</v>
      </c>
      <c r="D110" s="34" t="s">
        <v>126</v>
      </c>
      <c r="E110" s="34" t="s">
        <v>41</v>
      </c>
      <c r="F110" s="57">
        <v>2017</v>
      </c>
      <c r="G110" s="42" t="s">
        <v>276</v>
      </c>
      <c r="H110" s="108">
        <v>0.9833847</v>
      </c>
      <c r="I110" s="108">
        <v>0.98566450000000005</v>
      </c>
    </row>
    <row r="111" spans="1:16" s="44" customFormat="1" x14ac:dyDescent="0.2">
      <c r="A111" s="56">
        <v>418</v>
      </c>
      <c r="B111" s="32" t="s">
        <v>273</v>
      </c>
      <c r="C111" s="34" t="s">
        <v>281</v>
      </c>
      <c r="D111" s="34" t="s">
        <v>126</v>
      </c>
      <c r="E111" s="34" t="s">
        <v>41</v>
      </c>
      <c r="F111" s="57">
        <v>2017</v>
      </c>
      <c r="G111" s="42" t="s">
        <v>277</v>
      </c>
      <c r="H111" s="108">
        <v>0.98163350000000005</v>
      </c>
      <c r="I111" s="108">
        <v>0.98298750000000001</v>
      </c>
    </row>
    <row r="112" spans="1:16" s="44" customFormat="1" x14ac:dyDescent="0.2">
      <c r="A112" s="56">
        <v>418</v>
      </c>
      <c r="B112" s="32" t="s">
        <v>273</v>
      </c>
      <c r="C112" s="34" t="s">
        <v>281</v>
      </c>
      <c r="D112" s="34" t="s">
        <v>126</v>
      </c>
      <c r="E112" s="34" t="s">
        <v>41</v>
      </c>
      <c r="F112" s="57">
        <v>2017</v>
      </c>
      <c r="G112" s="42" t="s">
        <v>278</v>
      </c>
      <c r="H112" s="108">
        <v>0.97511519999999996</v>
      </c>
      <c r="I112" s="108">
        <v>0.97470279999999998</v>
      </c>
    </row>
    <row r="113" spans="1:9" s="44" customFormat="1" x14ac:dyDescent="0.2">
      <c r="A113" s="56">
        <v>454</v>
      </c>
      <c r="B113" s="32" t="s">
        <v>258</v>
      </c>
      <c r="C113" s="34" t="s">
        <v>259</v>
      </c>
      <c r="D113" s="34" t="s">
        <v>46</v>
      </c>
      <c r="E113" s="34" t="s">
        <v>162</v>
      </c>
      <c r="F113" s="34" t="s">
        <v>260</v>
      </c>
      <c r="G113" s="41" t="s">
        <v>261</v>
      </c>
      <c r="H113" s="108">
        <v>0.97752600000000001</v>
      </c>
      <c r="I113" s="108">
        <v>0.97758109999999998</v>
      </c>
    </row>
    <row r="114" spans="1:9" s="44" customFormat="1" x14ac:dyDescent="0.2">
      <c r="A114" s="56">
        <v>454</v>
      </c>
      <c r="B114" s="32" t="s">
        <v>258</v>
      </c>
      <c r="C114" s="34" t="s">
        <v>259</v>
      </c>
      <c r="D114" s="34" t="s">
        <v>46</v>
      </c>
      <c r="E114" s="34" t="s">
        <v>162</v>
      </c>
      <c r="F114" s="34" t="s">
        <v>260</v>
      </c>
      <c r="G114" s="41" t="s">
        <v>262</v>
      </c>
      <c r="H114" s="108">
        <v>0.94647519999999996</v>
      </c>
      <c r="I114" s="108">
        <v>0.94958509999999996</v>
      </c>
    </row>
    <row r="115" spans="1:9" s="55" customFormat="1" x14ac:dyDescent="0.2">
      <c r="A115" s="56">
        <v>454</v>
      </c>
      <c r="B115" s="32" t="s">
        <v>258</v>
      </c>
      <c r="C115" s="34" t="s">
        <v>259</v>
      </c>
      <c r="D115" s="34" t="s">
        <v>46</v>
      </c>
      <c r="E115" s="34" t="s">
        <v>162</v>
      </c>
      <c r="F115" s="34" t="s">
        <v>260</v>
      </c>
      <c r="G115" s="41" t="s">
        <v>263</v>
      </c>
      <c r="H115" s="108">
        <v>0.97302350000000004</v>
      </c>
      <c r="I115" s="108">
        <v>0.96650250000000004</v>
      </c>
    </row>
    <row r="116" spans="1:9" s="5" customFormat="1" x14ac:dyDescent="0.2">
      <c r="A116" s="56">
        <v>454</v>
      </c>
      <c r="B116" s="32" t="s">
        <v>258</v>
      </c>
      <c r="C116" s="34" t="s">
        <v>259</v>
      </c>
      <c r="D116" s="34" t="s">
        <v>46</v>
      </c>
      <c r="E116" s="34" t="s">
        <v>162</v>
      </c>
      <c r="F116" s="34" t="s">
        <v>260</v>
      </c>
      <c r="G116" s="41" t="s">
        <v>264</v>
      </c>
      <c r="H116" s="108">
        <v>0.95254709999999998</v>
      </c>
      <c r="I116" s="108">
        <v>0.94426410000000005</v>
      </c>
    </row>
    <row r="117" spans="1:9" s="5" customFormat="1" x14ac:dyDescent="0.2">
      <c r="A117" s="56">
        <v>454</v>
      </c>
      <c r="B117" s="32" t="s">
        <v>258</v>
      </c>
      <c r="C117" s="34" t="s">
        <v>259</v>
      </c>
      <c r="D117" s="34" t="s">
        <v>46</v>
      </c>
      <c r="E117" s="34" t="s">
        <v>162</v>
      </c>
      <c r="F117" s="34" t="s">
        <v>260</v>
      </c>
      <c r="G117" s="41" t="s">
        <v>265</v>
      </c>
      <c r="H117" s="108">
        <v>0.97894270000000005</v>
      </c>
      <c r="I117" s="108">
        <v>0.97633230000000004</v>
      </c>
    </row>
    <row r="118" spans="1:9" s="5" customFormat="1" x14ac:dyDescent="0.2">
      <c r="A118" s="56">
        <v>454</v>
      </c>
      <c r="B118" s="32" t="s">
        <v>258</v>
      </c>
      <c r="C118" s="34" t="s">
        <v>259</v>
      </c>
      <c r="D118" s="34" t="s">
        <v>46</v>
      </c>
      <c r="E118" s="34" t="s">
        <v>162</v>
      </c>
      <c r="F118" s="34" t="s">
        <v>260</v>
      </c>
      <c r="G118" s="41" t="s">
        <v>266</v>
      </c>
      <c r="H118" s="108">
        <v>0.9778734</v>
      </c>
      <c r="I118" s="108">
        <v>0.97114210000000001</v>
      </c>
    </row>
    <row r="119" spans="1:9" s="5" customFormat="1" x14ac:dyDescent="0.2">
      <c r="A119" s="56">
        <v>454</v>
      </c>
      <c r="B119" s="32" t="s">
        <v>258</v>
      </c>
      <c r="C119" s="34" t="s">
        <v>259</v>
      </c>
      <c r="D119" s="34" t="s">
        <v>46</v>
      </c>
      <c r="E119" s="34" t="s">
        <v>162</v>
      </c>
      <c r="F119" s="34" t="s">
        <v>260</v>
      </c>
      <c r="G119" s="41" t="s">
        <v>267</v>
      </c>
      <c r="H119" s="108">
        <v>0.92539959999999999</v>
      </c>
      <c r="I119" s="108">
        <v>0.9335253</v>
      </c>
    </row>
    <row r="120" spans="1:9" s="5" customFormat="1" x14ac:dyDescent="0.2">
      <c r="A120" s="56">
        <v>454</v>
      </c>
      <c r="B120" s="32" t="s">
        <v>258</v>
      </c>
      <c r="C120" s="34" t="s">
        <v>259</v>
      </c>
      <c r="D120" s="34" t="s">
        <v>46</v>
      </c>
      <c r="E120" s="34" t="s">
        <v>162</v>
      </c>
      <c r="F120" s="34" t="s">
        <v>260</v>
      </c>
      <c r="G120" s="41" t="s">
        <v>268</v>
      </c>
      <c r="H120" s="108">
        <v>0.96820349999999999</v>
      </c>
      <c r="I120" s="108">
        <v>0.96711979999999997</v>
      </c>
    </row>
    <row r="121" spans="1:9" s="5" customFormat="1" x14ac:dyDescent="0.2">
      <c r="A121" s="56">
        <v>454</v>
      </c>
      <c r="B121" s="32" t="s">
        <v>258</v>
      </c>
      <c r="C121" s="34" t="s">
        <v>259</v>
      </c>
      <c r="D121" s="34" t="s">
        <v>46</v>
      </c>
      <c r="E121" s="34" t="s">
        <v>162</v>
      </c>
      <c r="F121" s="34" t="s">
        <v>260</v>
      </c>
      <c r="G121" s="42" t="s">
        <v>269</v>
      </c>
      <c r="H121" s="108">
        <v>0.97714909999999999</v>
      </c>
      <c r="I121" s="108">
        <v>0.9697694</v>
      </c>
    </row>
    <row r="122" spans="1:9" s="5" customFormat="1" x14ac:dyDescent="0.2">
      <c r="A122" s="56">
        <v>454</v>
      </c>
      <c r="B122" s="32" t="s">
        <v>258</v>
      </c>
      <c r="C122" s="34" t="s">
        <v>259</v>
      </c>
      <c r="D122" s="34" t="s">
        <v>46</v>
      </c>
      <c r="E122" s="34" t="s">
        <v>162</v>
      </c>
      <c r="F122" s="34" t="s">
        <v>260</v>
      </c>
      <c r="G122" s="42" t="s">
        <v>270</v>
      </c>
      <c r="H122" s="108">
        <v>0.98611110000000002</v>
      </c>
      <c r="I122" s="108">
        <v>0.95509909999999998</v>
      </c>
    </row>
    <row r="123" spans="1:9" s="5" customFormat="1" x14ac:dyDescent="0.2">
      <c r="A123" s="56">
        <v>454</v>
      </c>
      <c r="B123" s="32" t="s">
        <v>258</v>
      </c>
      <c r="C123" s="34" t="s">
        <v>259</v>
      </c>
      <c r="D123" s="34" t="s">
        <v>46</v>
      </c>
      <c r="E123" s="34" t="s">
        <v>162</v>
      </c>
      <c r="F123" s="34" t="s">
        <v>260</v>
      </c>
      <c r="G123" s="42" t="s">
        <v>64</v>
      </c>
      <c r="H123" s="108">
        <v>0.95889259999999998</v>
      </c>
      <c r="I123" s="108">
        <v>0.95930890000000002</v>
      </c>
    </row>
    <row r="124" spans="1:9" s="1" customFormat="1" x14ac:dyDescent="0.2">
      <c r="A124" s="32">
        <v>498</v>
      </c>
      <c r="B124" s="32" t="s">
        <v>116</v>
      </c>
      <c r="C124" s="33" t="s">
        <v>117</v>
      </c>
      <c r="D124" s="33" t="s">
        <v>107</v>
      </c>
      <c r="E124" s="33" t="s">
        <v>41</v>
      </c>
      <c r="F124" s="33" t="s">
        <v>118</v>
      </c>
      <c r="G124" s="41" t="s">
        <v>119</v>
      </c>
      <c r="H124" s="108">
        <v>0.96564850000000002</v>
      </c>
      <c r="I124" s="108">
        <v>0.9713368</v>
      </c>
    </row>
    <row r="125" spans="1:9" s="1" customFormat="1" x14ac:dyDescent="0.2">
      <c r="A125" s="32">
        <v>498</v>
      </c>
      <c r="B125" s="32" t="s">
        <v>116</v>
      </c>
      <c r="C125" s="33" t="s">
        <v>117</v>
      </c>
      <c r="D125" s="33" t="s">
        <v>107</v>
      </c>
      <c r="E125" s="33" t="s">
        <v>41</v>
      </c>
      <c r="F125" s="33" t="s">
        <v>118</v>
      </c>
      <c r="G125" s="41" t="s">
        <v>110</v>
      </c>
      <c r="H125" s="108">
        <v>0.94284270000000003</v>
      </c>
      <c r="I125" s="108">
        <v>0.9478259</v>
      </c>
    </row>
    <row r="126" spans="1:9" s="1" customFormat="1" x14ac:dyDescent="0.2">
      <c r="A126" s="32">
        <v>498</v>
      </c>
      <c r="B126" s="32" t="s">
        <v>116</v>
      </c>
      <c r="C126" s="33" t="s">
        <v>117</v>
      </c>
      <c r="D126" s="33" t="s">
        <v>107</v>
      </c>
      <c r="E126" s="33" t="s">
        <v>41</v>
      </c>
      <c r="F126" s="33" t="s">
        <v>118</v>
      </c>
      <c r="G126" s="41" t="s">
        <v>120</v>
      </c>
      <c r="H126" s="108">
        <v>0.97032759999999996</v>
      </c>
      <c r="I126" s="108">
        <v>0.97291470000000002</v>
      </c>
    </row>
    <row r="127" spans="1:9" s="1" customFormat="1" x14ac:dyDescent="0.2">
      <c r="A127" s="32">
        <v>498</v>
      </c>
      <c r="B127" s="32" t="s">
        <v>116</v>
      </c>
      <c r="C127" s="33" t="s">
        <v>117</v>
      </c>
      <c r="D127" s="33" t="s">
        <v>107</v>
      </c>
      <c r="E127" s="33" t="s">
        <v>41</v>
      </c>
      <c r="F127" s="33" t="s">
        <v>118</v>
      </c>
      <c r="G127" s="41" t="s">
        <v>121</v>
      </c>
      <c r="H127" s="108">
        <v>1</v>
      </c>
      <c r="I127" s="108">
        <v>1</v>
      </c>
    </row>
    <row r="128" spans="1:9" s="1" customFormat="1" x14ac:dyDescent="0.2">
      <c r="A128" s="32">
        <v>498</v>
      </c>
      <c r="B128" s="32" t="s">
        <v>116</v>
      </c>
      <c r="C128" s="33" t="s">
        <v>117</v>
      </c>
      <c r="D128" s="33" t="s">
        <v>107</v>
      </c>
      <c r="E128" s="33" t="s">
        <v>41</v>
      </c>
      <c r="F128" s="33" t="s">
        <v>118</v>
      </c>
      <c r="G128" s="41" t="s">
        <v>122</v>
      </c>
      <c r="H128" s="108">
        <v>0.95088260000000002</v>
      </c>
      <c r="I128" s="108">
        <v>0.95150849999999998</v>
      </c>
    </row>
    <row r="129" spans="1:9" s="1" customFormat="1" x14ac:dyDescent="0.2">
      <c r="A129" s="32">
        <v>498</v>
      </c>
      <c r="B129" s="32" t="s">
        <v>116</v>
      </c>
      <c r="C129" s="33" t="s">
        <v>117</v>
      </c>
      <c r="D129" s="33" t="s">
        <v>107</v>
      </c>
      <c r="E129" s="33" t="s">
        <v>41</v>
      </c>
      <c r="F129" s="33" t="s">
        <v>118</v>
      </c>
      <c r="G129" s="41" t="s">
        <v>123</v>
      </c>
      <c r="H129" s="108">
        <v>0.96365639999999997</v>
      </c>
      <c r="I129" s="108">
        <v>0.95797220000000005</v>
      </c>
    </row>
    <row r="130" spans="1:9" s="1" customFormat="1" x14ac:dyDescent="0.2">
      <c r="A130" s="32">
        <v>496</v>
      </c>
      <c r="B130" s="32" t="s">
        <v>124</v>
      </c>
      <c r="C130" s="33" t="s">
        <v>125</v>
      </c>
      <c r="D130" s="33" t="s">
        <v>126</v>
      </c>
      <c r="E130" s="33" t="s">
        <v>41</v>
      </c>
      <c r="F130" s="33" t="s">
        <v>127</v>
      </c>
      <c r="G130" s="34" t="s">
        <v>128</v>
      </c>
      <c r="H130" s="108">
        <v>0.97142930000000005</v>
      </c>
      <c r="I130" s="108">
        <v>0.97005319999999995</v>
      </c>
    </row>
    <row r="131" spans="1:9" s="1" customFormat="1" x14ac:dyDescent="0.2">
      <c r="A131" s="32">
        <v>496</v>
      </c>
      <c r="B131" s="32" t="s">
        <v>124</v>
      </c>
      <c r="C131" s="33" t="s">
        <v>125</v>
      </c>
      <c r="D131" s="33" t="s">
        <v>126</v>
      </c>
      <c r="E131" s="33" t="s">
        <v>41</v>
      </c>
      <c r="F131" s="33" t="s">
        <v>127</v>
      </c>
      <c r="G131" s="34" t="s">
        <v>109</v>
      </c>
      <c r="H131" s="108">
        <v>0.9854581</v>
      </c>
      <c r="I131" s="108">
        <v>0.98508949999999995</v>
      </c>
    </row>
    <row r="132" spans="1:9" s="1" customFormat="1" x14ac:dyDescent="0.2">
      <c r="A132" s="32">
        <v>496</v>
      </c>
      <c r="B132" s="32" t="s">
        <v>124</v>
      </c>
      <c r="C132" s="33" t="s">
        <v>125</v>
      </c>
      <c r="D132" s="33" t="s">
        <v>126</v>
      </c>
      <c r="E132" s="33" t="s">
        <v>41</v>
      </c>
      <c r="F132" s="33" t="s">
        <v>127</v>
      </c>
      <c r="G132" s="34" t="s">
        <v>64</v>
      </c>
      <c r="H132" s="108">
        <v>0.97292529999999999</v>
      </c>
      <c r="I132" s="108">
        <v>0.97276490000000004</v>
      </c>
    </row>
    <row r="133" spans="1:9" s="1" customFormat="1" x14ac:dyDescent="0.2">
      <c r="A133" s="32">
        <v>496</v>
      </c>
      <c r="B133" s="32" t="s">
        <v>124</v>
      </c>
      <c r="C133" s="33" t="s">
        <v>125</v>
      </c>
      <c r="D133" s="33" t="s">
        <v>126</v>
      </c>
      <c r="E133" s="33" t="s">
        <v>41</v>
      </c>
      <c r="F133" s="33" t="s">
        <v>127</v>
      </c>
      <c r="G133" s="34" t="s">
        <v>272</v>
      </c>
      <c r="H133" s="108">
        <v>0.95348840000000001</v>
      </c>
      <c r="I133" s="108">
        <v>0.96230210000000005</v>
      </c>
    </row>
    <row r="134" spans="1:9" s="1" customFormat="1" x14ac:dyDescent="0.2">
      <c r="A134" s="32">
        <v>566</v>
      </c>
      <c r="B134" s="32" t="s">
        <v>129</v>
      </c>
      <c r="C134" s="33" t="s">
        <v>130</v>
      </c>
      <c r="D134" s="33" t="s">
        <v>46</v>
      </c>
      <c r="E134" s="33" t="s">
        <v>41</v>
      </c>
      <c r="F134" s="33" t="s">
        <v>131</v>
      </c>
      <c r="G134" s="34" t="s">
        <v>132</v>
      </c>
      <c r="H134" s="108">
        <v>0.9711301</v>
      </c>
      <c r="I134" s="108">
        <v>0.97214140000000004</v>
      </c>
    </row>
    <row r="135" spans="1:9" s="1" customFormat="1" x14ac:dyDescent="0.2">
      <c r="A135" s="32">
        <v>566</v>
      </c>
      <c r="B135" s="32" t="s">
        <v>129</v>
      </c>
      <c r="C135" s="33" t="s">
        <v>130</v>
      </c>
      <c r="D135" s="33" t="s">
        <v>46</v>
      </c>
      <c r="E135" s="33" t="s">
        <v>41</v>
      </c>
      <c r="F135" s="33" t="s">
        <v>131</v>
      </c>
      <c r="G135" s="34" t="s">
        <v>133</v>
      </c>
      <c r="H135" s="108">
        <v>0.97700200000000004</v>
      </c>
      <c r="I135" s="108">
        <v>0.97513689999999997</v>
      </c>
    </row>
    <row r="136" spans="1:9" s="1" customFormat="1" x14ac:dyDescent="0.2">
      <c r="A136" s="32">
        <v>566</v>
      </c>
      <c r="B136" s="32" t="s">
        <v>129</v>
      </c>
      <c r="C136" s="33" t="s">
        <v>130</v>
      </c>
      <c r="D136" s="33" t="s">
        <v>46</v>
      </c>
      <c r="E136" s="33" t="s">
        <v>41</v>
      </c>
      <c r="F136" s="33" t="s">
        <v>131</v>
      </c>
      <c r="G136" s="34" t="s">
        <v>134</v>
      </c>
      <c r="H136" s="108">
        <v>0.95082040000000001</v>
      </c>
      <c r="I136" s="108">
        <v>0.95290779999999997</v>
      </c>
    </row>
    <row r="137" spans="1:9" s="1" customFormat="1" x14ac:dyDescent="0.2">
      <c r="A137" s="32">
        <v>566</v>
      </c>
      <c r="B137" s="32" t="s">
        <v>129</v>
      </c>
      <c r="C137" s="33" t="s">
        <v>130</v>
      </c>
      <c r="D137" s="33" t="s">
        <v>46</v>
      </c>
      <c r="E137" s="33" t="s">
        <v>41</v>
      </c>
      <c r="F137" s="33" t="s">
        <v>131</v>
      </c>
      <c r="G137" s="34" t="s">
        <v>64</v>
      </c>
      <c r="H137" s="108">
        <v>0.97266249999999999</v>
      </c>
      <c r="I137" s="108">
        <v>0.97256039999999999</v>
      </c>
    </row>
    <row r="138" spans="1:9" s="1" customFormat="1" x14ac:dyDescent="0.2">
      <c r="A138" s="32">
        <v>807</v>
      </c>
      <c r="B138" s="32" t="s">
        <v>112</v>
      </c>
      <c r="C138" s="33" t="s">
        <v>316</v>
      </c>
      <c r="D138" s="33" t="s">
        <v>107</v>
      </c>
      <c r="E138" s="33" t="s">
        <v>41</v>
      </c>
      <c r="F138" s="33" t="s">
        <v>113</v>
      </c>
      <c r="G138" s="41" t="s">
        <v>114</v>
      </c>
      <c r="H138" s="108">
        <v>1</v>
      </c>
      <c r="I138" s="108">
        <v>1</v>
      </c>
    </row>
    <row r="139" spans="1:9" s="1" customFormat="1" x14ac:dyDescent="0.2">
      <c r="A139" s="32">
        <v>807</v>
      </c>
      <c r="B139" s="32" t="s">
        <v>112</v>
      </c>
      <c r="C139" s="33" t="s">
        <v>316</v>
      </c>
      <c r="D139" s="33" t="s">
        <v>107</v>
      </c>
      <c r="E139" s="33" t="s">
        <v>41</v>
      </c>
      <c r="F139" s="33" t="s">
        <v>113</v>
      </c>
      <c r="G139" s="41" t="s">
        <v>115</v>
      </c>
      <c r="H139" s="108">
        <v>0.97218210000000005</v>
      </c>
      <c r="I139" s="108">
        <v>0.9698061</v>
      </c>
    </row>
    <row r="140" spans="1:9" s="1" customFormat="1" x14ac:dyDescent="0.2">
      <c r="A140" s="32">
        <v>807</v>
      </c>
      <c r="B140" s="32" t="s">
        <v>112</v>
      </c>
      <c r="C140" s="33" t="s">
        <v>316</v>
      </c>
      <c r="D140" s="33" t="s">
        <v>107</v>
      </c>
      <c r="E140" s="33" t="s">
        <v>41</v>
      </c>
      <c r="F140" s="33" t="s">
        <v>113</v>
      </c>
      <c r="G140" s="41" t="s">
        <v>64</v>
      </c>
      <c r="H140" s="108">
        <v>0.97881359999999995</v>
      </c>
      <c r="I140" s="108">
        <v>0.98122310000000001</v>
      </c>
    </row>
    <row r="141" spans="1:9" s="1" customFormat="1" x14ac:dyDescent="0.2">
      <c r="A141" s="100">
        <v>600</v>
      </c>
      <c r="B141" s="100" t="s">
        <v>301</v>
      </c>
      <c r="C141" s="98" t="s">
        <v>300</v>
      </c>
      <c r="D141" s="98" t="s">
        <v>42</v>
      </c>
      <c r="E141" s="98" t="s">
        <v>41</v>
      </c>
      <c r="F141" s="99">
        <v>2016</v>
      </c>
      <c r="G141" s="101" t="s">
        <v>302</v>
      </c>
      <c r="H141" s="108">
        <v>0.93357000000000001</v>
      </c>
      <c r="I141" s="108">
        <v>0.91496770000000005</v>
      </c>
    </row>
    <row r="142" spans="1:9" s="1" customFormat="1" x14ac:dyDescent="0.2">
      <c r="A142" s="100">
        <v>600</v>
      </c>
      <c r="B142" s="100" t="s">
        <v>301</v>
      </c>
      <c r="C142" s="98" t="s">
        <v>300</v>
      </c>
      <c r="D142" s="98" t="s">
        <v>42</v>
      </c>
      <c r="E142" s="98" t="s">
        <v>41</v>
      </c>
      <c r="F142" s="99">
        <v>2016</v>
      </c>
      <c r="G142" s="101" t="s">
        <v>303</v>
      </c>
      <c r="H142" s="108">
        <v>0.95103040000000005</v>
      </c>
      <c r="I142" s="108">
        <v>0.95063260000000005</v>
      </c>
    </row>
    <row r="143" spans="1:9" s="1" customFormat="1" x14ac:dyDescent="0.2">
      <c r="A143" s="100">
        <v>600</v>
      </c>
      <c r="B143" s="100" t="s">
        <v>301</v>
      </c>
      <c r="C143" s="98" t="s">
        <v>300</v>
      </c>
      <c r="D143" s="98" t="s">
        <v>42</v>
      </c>
      <c r="E143" s="98" t="s">
        <v>41</v>
      </c>
      <c r="F143" s="99">
        <v>2016</v>
      </c>
      <c r="G143" s="101" t="s">
        <v>304</v>
      </c>
      <c r="H143" s="108">
        <v>0.9315812</v>
      </c>
      <c r="I143" s="108">
        <v>0.93905709999999998</v>
      </c>
    </row>
    <row r="144" spans="1:9" s="1" customFormat="1" x14ac:dyDescent="0.2">
      <c r="A144" s="100">
        <v>600</v>
      </c>
      <c r="B144" s="100" t="s">
        <v>301</v>
      </c>
      <c r="C144" s="98" t="s">
        <v>300</v>
      </c>
      <c r="D144" s="98" t="s">
        <v>42</v>
      </c>
      <c r="E144" s="98" t="s">
        <v>41</v>
      </c>
      <c r="F144" s="99">
        <v>2016</v>
      </c>
      <c r="G144" s="101" t="s">
        <v>305</v>
      </c>
      <c r="H144" s="108">
        <v>0.93604540000000003</v>
      </c>
      <c r="I144" s="108">
        <v>0.95012479999999999</v>
      </c>
    </row>
    <row r="145" spans="1:9" s="1" customFormat="1" x14ac:dyDescent="0.2">
      <c r="A145" s="100">
        <v>600</v>
      </c>
      <c r="B145" s="100" t="s">
        <v>301</v>
      </c>
      <c r="C145" s="98" t="s">
        <v>300</v>
      </c>
      <c r="D145" s="98" t="s">
        <v>42</v>
      </c>
      <c r="E145" s="98" t="s">
        <v>41</v>
      </c>
      <c r="F145" s="99">
        <v>2016</v>
      </c>
      <c r="G145" s="101" t="s">
        <v>306</v>
      </c>
      <c r="H145" s="108">
        <v>0.94241839999999999</v>
      </c>
      <c r="I145" s="108">
        <v>0.94935020000000003</v>
      </c>
    </row>
    <row r="146" spans="1:9" s="1" customFormat="1" x14ac:dyDescent="0.2">
      <c r="A146" s="56">
        <v>686</v>
      </c>
      <c r="B146" s="32" t="s">
        <v>234</v>
      </c>
      <c r="C146" s="34" t="s">
        <v>235</v>
      </c>
      <c r="D146" s="34" t="s">
        <v>46</v>
      </c>
      <c r="E146" s="34" t="s">
        <v>162</v>
      </c>
      <c r="F146" s="57">
        <v>2017</v>
      </c>
      <c r="G146" s="41" t="s">
        <v>236</v>
      </c>
      <c r="H146" s="108">
        <v>0.97027479999999999</v>
      </c>
      <c r="I146" s="108">
        <v>0.97318720000000003</v>
      </c>
    </row>
    <row r="147" spans="1:9" s="1" customFormat="1" x14ac:dyDescent="0.2">
      <c r="A147" s="56">
        <v>686</v>
      </c>
      <c r="B147" s="32" t="s">
        <v>234</v>
      </c>
      <c r="C147" s="34" t="s">
        <v>235</v>
      </c>
      <c r="D147" s="34" t="s">
        <v>46</v>
      </c>
      <c r="E147" s="34" t="s">
        <v>162</v>
      </c>
      <c r="F147" s="57">
        <v>2017</v>
      </c>
      <c r="G147" s="41" t="s">
        <v>237</v>
      </c>
      <c r="H147" s="108">
        <v>0.97436769999999995</v>
      </c>
      <c r="I147" s="108">
        <v>0.97298589999999996</v>
      </c>
    </row>
    <row r="148" spans="1:9" s="1" customFormat="1" x14ac:dyDescent="0.2">
      <c r="A148" s="56">
        <v>686</v>
      </c>
      <c r="B148" s="32" t="s">
        <v>234</v>
      </c>
      <c r="C148" s="34" t="s">
        <v>235</v>
      </c>
      <c r="D148" s="34" t="s">
        <v>46</v>
      </c>
      <c r="E148" s="34" t="s">
        <v>162</v>
      </c>
      <c r="F148" s="57">
        <v>2017</v>
      </c>
      <c r="G148" s="41" t="s">
        <v>238</v>
      </c>
      <c r="H148" s="108">
        <v>0.98484700000000003</v>
      </c>
      <c r="I148" s="108">
        <v>0.9792071</v>
      </c>
    </row>
    <row r="149" spans="1:9" s="1" customFormat="1" x14ac:dyDescent="0.2">
      <c r="A149" s="56">
        <v>686</v>
      </c>
      <c r="B149" s="32" t="s">
        <v>234</v>
      </c>
      <c r="C149" s="34" t="s">
        <v>235</v>
      </c>
      <c r="D149" s="34" t="s">
        <v>46</v>
      </c>
      <c r="E149" s="34" t="s">
        <v>162</v>
      </c>
      <c r="F149" s="57">
        <v>2017</v>
      </c>
      <c r="G149" s="41" t="s">
        <v>239</v>
      </c>
      <c r="H149" s="108">
        <v>0.98223700000000003</v>
      </c>
      <c r="I149" s="108">
        <v>0.98564949999999996</v>
      </c>
    </row>
    <row r="150" spans="1:9" s="1" customFormat="1" x14ac:dyDescent="0.2">
      <c r="A150" s="56">
        <v>686</v>
      </c>
      <c r="B150" s="32" t="s">
        <v>234</v>
      </c>
      <c r="C150" s="34" t="s">
        <v>235</v>
      </c>
      <c r="D150" s="34" t="s">
        <v>46</v>
      </c>
      <c r="E150" s="34" t="s">
        <v>162</v>
      </c>
      <c r="F150" s="57">
        <v>2017</v>
      </c>
      <c r="G150" s="41" t="s">
        <v>240</v>
      </c>
      <c r="H150" s="108">
        <v>0.98431500000000005</v>
      </c>
      <c r="I150" s="108">
        <v>0.98565100000000005</v>
      </c>
    </row>
    <row r="151" spans="1:9" s="1" customFormat="1" x14ac:dyDescent="0.2">
      <c r="A151" s="56">
        <v>686</v>
      </c>
      <c r="B151" s="32" t="s">
        <v>234</v>
      </c>
      <c r="C151" s="34" t="s">
        <v>235</v>
      </c>
      <c r="D151" s="34" t="s">
        <v>46</v>
      </c>
      <c r="E151" s="34" t="s">
        <v>162</v>
      </c>
      <c r="F151" s="57">
        <v>2017</v>
      </c>
      <c r="G151" s="41" t="s">
        <v>241</v>
      </c>
      <c r="H151" s="108">
        <v>0.99049010000000004</v>
      </c>
      <c r="I151" s="108">
        <v>0.98010989999999998</v>
      </c>
    </row>
    <row r="152" spans="1:9" s="1" customFormat="1" x14ac:dyDescent="0.2">
      <c r="A152" s="56">
        <v>686</v>
      </c>
      <c r="B152" s="32" t="s">
        <v>234</v>
      </c>
      <c r="C152" s="34" t="s">
        <v>235</v>
      </c>
      <c r="D152" s="34" t="s">
        <v>46</v>
      </c>
      <c r="E152" s="34" t="s">
        <v>162</v>
      </c>
      <c r="F152" s="57">
        <v>2017</v>
      </c>
      <c r="G152" s="41" t="s">
        <v>242</v>
      </c>
      <c r="H152" s="108">
        <v>0.96985010000000005</v>
      </c>
      <c r="I152" s="108">
        <v>0.96283039999999998</v>
      </c>
    </row>
    <row r="153" spans="1:9" s="1" customFormat="1" x14ac:dyDescent="0.2">
      <c r="A153" s="56">
        <v>694</v>
      </c>
      <c r="B153" s="32" t="s">
        <v>243</v>
      </c>
      <c r="C153" s="34" t="s">
        <v>244</v>
      </c>
      <c r="D153" s="34" t="s">
        <v>46</v>
      </c>
      <c r="E153" s="34" t="s">
        <v>41</v>
      </c>
      <c r="F153" s="57">
        <v>2017</v>
      </c>
      <c r="G153" s="41" t="s">
        <v>245</v>
      </c>
      <c r="H153" s="108">
        <v>0.9741573</v>
      </c>
      <c r="I153" s="108">
        <v>0.9728445</v>
      </c>
    </row>
    <row r="154" spans="1:9" s="1" customFormat="1" x14ac:dyDescent="0.2">
      <c r="A154" s="56">
        <v>694</v>
      </c>
      <c r="B154" s="32" t="s">
        <v>243</v>
      </c>
      <c r="C154" s="34" t="s">
        <v>244</v>
      </c>
      <c r="D154" s="34" t="s">
        <v>46</v>
      </c>
      <c r="E154" s="34" t="s">
        <v>41</v>
      </c>
      <c r="F154" s="57">
        <v>2017</v>
      </c>
      <c r="G154" s="41" t="s">
        <v>246</v>
      </c>
      <c r="H154" s="108">
        <v>0.98664260000000004</v>
      </c>
      <c r="I154" s="108">
        <v>0.98638820000000005</v>
      </c>
    </row>
    <row r="155" spans="1:9" s="1" customFormat="1" x14ac:dyDescent="0.2">
      <c r="A155" s="56">
        <v>694</v>
      </c>
      <c r="B155" s="32" t="s">
        <v>243</v>
      </c>
      <c r="C155" s="34" t="s">
        <v>244</v>
      </c>
      <c r="D155" s="34" t="s">
        <v>46</v>
      </c>
      <c r="E155" s="34" t="s">
        <v>41</v>
      </c>
      <c r="F155" s="57">
        <v>2017</v>
      </c>
      <c r="G155" s="41" t="s">
        <v>247</v>
      </c>
      <c r="H155" s="108">
        <v>0.9856914</v>
      </c>
      <c r="I155" s="108">
        <v>0.98467979999999999</v>
      </c>
    </row>
    <row r="156" spans="1:9" s="1" customFormat="1" x14ac:dyDescent="0.2">
      <c r="A156" s="56">
        <v>694</v>
      </c>
      <c r="B156" s="32" t="s">
        <v>243</v>
      </c>
      <c r="C156" s="34" t="s">
        <v>244</v>
      </c>
      <c r="D156" s="34" t="s">
        <v>46</v>
      </c>
      <c r="E156" s="34" t="s">
        <v>41</v>
      </c>
      <c r="F156" s="57">
        <v>2017</v>
      </c>
      <c r="G156" s="41" t="s">
        <v>248</v>
      </c>
      <c r="H156" s="108">
        <v>0.984375</v>
      </c>
      <c r="I156" s="108">
        <v>0.98516190000000003</v>
      </c>
    </row>
    <row r="157" spans="1:9" s="1" customFormat="1" x14ac:dyDescent="0.2">
      <c r="A157" s="56">
        <v>694</v>
      </c>
      <c r="B157" s="32" t="s">
        <v>243</v>
      </c>
      <c r="C157" s="34" t="s">
        <v>244</v>
      </c>
      <c r="D157" s="34" t="s">
        <v>46</v>
      </c>
      <c r="E157" s="34" t="s">
        <v>41</v>
      </c>
      <c r="F157" s="57">
        <v>2017</v>
      </c>
      <c r="G157" s="41" t="s">
        <v>249</v>
      </c>
      <c r="H157" s="108">
        <v>0.99738729999999998</v>
      </c>
      <c r="I157" s="108">
        <v>0.99792670000000006</v>
      </c>
    </row>
    <row r="158" spans="1:9" s="1" customFormat="1" x14ac:dyDescent="0.2">
      <c r="A158" s="56">
        <v>694</v>
      </c>
      <c r="B158" s="32" t="s">
        <v>243</v>
      </c>
      <c r="C158" s="34" t="s">
        <v>244</v>
      </c>
      <c r="D158" s="34" t="s">
        <v>46</v>
      </c>
      <c r="E158" s="34" t="s">
        <v>41</v>
      </c>
      <c r="F158" s="57">
        <v>2017</v>
      </c>
      <c r="G158" s="41" t="s">
        <v>250</v>
      </c>
      <c r="H158" s="108">
        <v>0.99238579999999998</v>
      </c>
      <c r="I158" s="108">
        <v>0.99325779999999997</v>
      </c>
    </row>
    <row r="159" spans="1:9" s="1" customFormat="1" x14ac:dyDescent="0.2">
      <c r="A159" s="56">
        <v>694</v>
      </c>
      <c r="B159" s="32" t="s">
        <v>243</v>
      </c>
      <c r="C159" s="34" t="s">
        <v>244</v>
      </c>
      <c r="D159" s="34" t="s">
        <v>46</v>
      </c>
      <c r="E159" s="34" t="s">
        <v>41</v>
      </c>
      <c r="F159" s="57">
        <v>2017</v>
      </c>
      <c r="G159" s="41" t="s">
        <v>251</v>
      </c>
      <c r="H159" s="108">
        <v>0.97562780000000004</v>
      </c>
      <c r="I159" s="108">
        <v>0.97552539999999999</v>
      </c>
    </row>
    <row r="160" spans="1:9" s="1" customFormat="1" x14ac:dyDescent="0.2">
      <c r="A160" s="56">
        <v>694</v>
      </c>
      <c r="B160" s="32" t="s">
        <v>243</v>
      </c>
      <c r="C160" s="34" t="s">
        <v>244</v>
      </c>
      <c r="D160" s="34" t="s">
        <v>46</v>
      </c>
      <c r="E160" s="34" t="s">
        <v>41</v>
      </c>
      <c r="F160" s="57">
        <v>2017</v>
      </c>
      <c r="G160" s="41" t="s">
        <v>252</v>
      </c>
      <c r="H160" s="108">
        <v>0.99093659999999995</v>
      </c>
      <c r="I160" s="108">
        <v>0.99229199999999995</v>
      </c>
    </row>
    <row r="161" spans="1:9" s="1" customFormat="1" x14ac:dyDescent="0.2">
      <c r="A161" s="56">
        <v>694</v>
      </c>
      <c r="B161" s="32" t="s">
        <v>243</v>
      </c>
      <c r="C161" s="34" t="s">
        <v>244</v>
      </c>
      <c r="D161" s="34" t="s">
        <v>46</v>
      </c>
      <c r="E161" s="34" t="s">
        <v>41</v>
      </c>
      <c r="F161" s="57">
        <v>2017</v>
      </c>
      <c r="G161" s="42" t="s">
        <v>253</v>
      </c>
      <c r="H161" s="108">
        <v>0.99158579999999996</v>
      </c>
      <c r="I161" s="108">
        <v>0.98936219999999997</v>
      </c>
    </row>
    <row r="162" spans="1:9" s="1" customFormat="1" x14ac:dyDescent="0.2">
      <c r="A162" s="56">
        <v>694</v>
      </c>
      <c r="B162" s="32" t="s">
        <v>243</v>
      </c>
      <c r="C162" s="34" t="s">
        <v>244</v>
      </c>
      <c r="D162" s="34" t="s">
        <v>46</v>
      </c>
      <c r="E162" s="34" t="s">
        <v>41</v>
      </c>
      <c r="F162" s="57">
        <v>2017</v>
      </c>
      <c r="G162" s="42" t="s">
        <v>254</v>
      </c>
      <c r="H162" s="108">
        <v>0.98690359999999999</v>
      </c>
      <c r="I162" s="108">
        <v>0.98644100000000001</v>
      </c>
    </row>
    <row r="163" spans="1:9" s="1" customFormat="1" x14ac:dyDescent="0.2">
      <c r="A163" s="56">
        <v>694</v>
      </c>
      <c r="B163" s="32" t="s">
        <v>243</v>
      </c>
      <c r="C163" s="34" t="s">
        <v>244</v>
      </c>
      <c r="D163" s="34" t="s">
        <v>46</v>
      </c>
      <c r="E163" s="34" t="s">
        <v>41</v>
      </c>
      <c r="F163" s="57">
        <v>2017</v>
      </c>
      <c r="G163" s="42" t="s">
        <v>255</v>
      </c>
      <c r="H163" s="108">
        <v>0.98288509999999996</v>
      </c>
      <c r="I163" s="108">
        <v>0.97600799999999999</v>
      </c>
    </row>
    <row r="164" spans="1:9" s="1" customFormat="1" x14ac:dyDescent="0.2">
      <c r="A164" s="56">
        <v>694</v>
      </c>
      <c r="B164" s="32" t="s">
        <v>243</v>
      </c>
      <c r="C164" s="34" t="s">
        <v>244</v>
      </c>
      <c r="D164" s="34" t="s">
        <v>46</v>
      </c>
      <c r="E164" s="34" t="s">
        <v>41</v>
      </c>
      <c r="F164" s="57">
        <v>2017</v>
      </c>
      <c r="G164" s="42" t="s">
        <v>256</v>
      </c>
      <c r="H164" s="108">
        <v>1</v>
      </c>
      <c r="I164" s="108">
        <v>1</v>
      </c>
    </row>
    <row r="165" spans="1:9" s="1" customFormat="1" x14ac:dyDescent="0.2">
      <c r="A165" s="56">
        <v>694</v>
      </c>
      <c r="B165" s="32" t="s">
        <v>243</v>
      </c>
      <c r="C165" s="34" t="s">
        <v>244</v>
      </c>
      <c r="D165" s="34" t="s">
        <v>46</v>
      </c>
      <c r="E165" s="34" t="s">
        <v>41</v>
      </c>
      <c r="F165" s="57">
        <v>2017</v>
      </c>
      <c r="G165" s="42" t="s">
        <v>257</v>
      </c>
      <c r="H165" s="108">
        <v>0.9729795</v>
      </c>
      <c r="I165" s="108">
        <v>0.97322580000000003</v>
      </c>
    </row>
    <row r="166" spans="1:9" s="1" customFormat="1" x14ac:dyDescent="0.2">
      <c r="A166" s="56">
        <v>694</v>
      </c>
      <c r="B166" s="32" t="s">
        <v>243</v>
      </c>
      <c r="C166" s="34" t="s">
        <v>244</v>
      </c>
      <c r="D166" s="34" t="s">
        <v>46</v>
      </c>
      <c r="E166" s="34" t="s">
        <v>41</v>
      </c>
      <c r="F166" s="57">
        <v>2017</v>
      </c>
      <c r="G166" s="42" t="s">
        <v>64</v>
      </c>
      <c r="H166" s="108">
        <v>0.98859319999999995</v>
      </c>
      <c r="I166" s="108">
        <v>0.97607339999999998</v>
      </c>
    </row>
    <row r="167" spans="1:9" s="1" customFormat="1" x14ac:dyDescent="0.2">
      <c r="A167" s="32">
        <v>740</v>
      </c>
      <c r="B167" s="32" t="s">
        <v>135</v>
      </c>
      <c r="C167" s="34" t="s">
        <v>136</v>
      </c>
      <c r="D167" s="34" t="s">
        <v>42</v>
      </c>
      <c r="E167" s="34" t="s">
        <v>41</v>
      </c>
      <c r="F167" s="33">
        <v>2010</v>
      </c>
      <c r="G167" s="42" t="s">
        <v>137</v>
      </c>
      <c r="H167" s="108">
        <v>0.8900325</v>
      </c>
      <c r="I167" s="108">
        <v>0.87548890000000001</v>
      </c>
    </row>
    <row r="168" spans="1:9" s="1" customFormat="1" x14ac:dyDescent="0.2">
      <c r="A168" s="32">
        <v>740</v>
      </c>
      <c r="B168" s="32" t="s">
        <v>135</v>
      </c>
      <c r="C168" s="34" t="s">
        <v>136</v>
      </c>
      <c r="D168" s="34" t="s">
        <v>42</v>
      </c>
      <c r="E168" s="34" t="s">
        <v>41</v>
      </c>
      <c r="F168" s="33">
        <v>2010</v>
      </c>
      <c r="G168" s="42" t="s">
        <v>138</v>
      </c>
      <c r="H168" s="108">
        <v>0.84219549999999999</v>
      </c>
      <c r="I168" s="108">
        <v>0.85528680000000001</v>
      </c>
    </row>
    <row r="169" spans="1:9" s="1" customFormat="1" x14ac:dyDescent="0.2">
      <c r="A169" s="32">
        <v>740</v>
      </c>
      <c r="B169" s="32" t="s">
        <v>135</v>
      </c>
      <c r="C169" s="34" t="s">
        <v>136</v>
      </c>
      <c r="D169" s="34" t="s">
        <v>42</v>
      </c>
      <c r="E169" s="34" t="s">
        <v>41</v>
      </c>
      <c r="F169" s="33">
        <v>2010</v>
      </c>
      <c r="G169" s="42" t="s">
        <v>60</v>
      </c>
      <c r="H169" s="108">
        <v>0.93141099999999999</v>
      </c>
      <c r="I169" s="108">
        <v>0.92560399999999998</v>
      </c>
    </row>
    <row r="170" spans="1:9" s="1" customFormat="1" x14ac:dyDescent="0.2">
      <c r="A170" s="32">
        <v>740</v>
      </c>
      <c r="B170" s="32" t="s">
        <v>135</v>
      </c>
      <c r="C170" s="34" t="s">
        <v>136</v>
      </c>
      <c r="D170" s="34" t="s">
        <v>42</v>
      </c>
      <c r="E170" s="34" t="s">
        <v>41</v>
      </c>
      <c r="F170" s="33">
        <v>2010</v>
      </c>
      <c r="G170" s="42" t="s">
        <v>139</v>
      </c>
      <c r="H170" s="108">
        <v>0.93435319999999999</v>
      </c>
      <c r="I170" s="108">
        <v>0.93618590000000002</v>
      </c>
    </row>
    <row r="171" spans="1:9" s="1" customFormat="1" x14ac:dyDescent="0.2">
      <c r="A171" s="32">
        <v>740</v>
      </c>
      <c r="B171" s="32" t="s">
        <v>135</v>
      </c>
      <c r="C171" s="34" t="s">
        <v>136</v>
      </c>
      <c r="D171" s="34" t="s">
        <v>42</v>
      </c>
      <c r="E171" s="34" t="s">
        <v>41</v>
      </c>
      <c r="F171" s="33">
        <v>2010</v>
      </c>
      <c r="G171" s="42" t="s">
        <v>140</v>
      </c>
      <c r="H171" s="108">
        <v>0.91225659999999997</v>
      </c>
      <c r="I171" s="108">
        <v>0.91231580000000001</v>
      </c>
    </row>
    <row r="172" spans="1:9" s="1" customFormat="1" x14ac:dyDescent="0.2">
      <c r="A172" s="32">
        <v>740</v>
      </c>
      <c r="B172" s="32" t="s">
        <v>135</v>
      </c>
      <c r="C172" s="34" t="s">
        <v>136</v>
      </c>
      <c r="D172" s="34" t="s">
        <v>42</v>
      </c>
      <c r="E172" s="34" t="s">
        <v>41</v>
      </c>
      <c r="F172" s="33">
        <v>2010</v>
      </c>
      <c r="G172" s="42" t="s">
        <v>141</v>
      </c>
      <c r="H172" s="108">
        <v>0.9125181</v>
      </c>
      <c r="I172" s="108">
        <v>0.92548900000000001</v>
      </c>
    </row>
    <row r="173" spans="1:9" s="1" customFormat="1" x14ac:dyDescent="0.2">
      <c r="A173" s="32">
        <v>740</v>
      </c>
      <c r="B173" s="32" t="s">
        <v>135</v>
      </c>
      <c r="C173" s="34" t="s">
        <v>136</v>
      </c>
      <c r="D173" s="34" t="s">
        <v>42</v>
      </c>
      <c r="E173" s="34" t="s">
        <v>41</v>
      </c>
      <c r="F173" s="33">
        <v>2010</v>
      </c>
      <c r="G173" s="42" t="s">
        <v>142</v>
      </c>
      <c r="H173" s="108">
        <v>0.75520830000000005</v>
      </c>
      <c r="I173" s="108">
        <v>0.78940259999999995</v>
      </c>
    </row>
    <row r="174" spans="1:9" s="1" customFormat="1" x14ac:dyDescent="0.2">
      <c r="A174" s="32">
        <v>740</v>
      </c>
      <c r="B174" s="32" t="s">
        <v>135</v>
      </c>
      <c r="C174" s="34" t="s">
        <v>136</v>
      </c>
      <c r="D174" s="34" t="s">
        <v>42</v>
      </c>
      <c r="E174" s="34" t="s">
        <v>41</v>
      </c>
      <c r="F174" s="33">
        <v>2010</v>
      </c>
      <c r="G174" s="42" t="s">
        <v>271</v>
      </c>
      <c r="H174" s="108">
        <v>0.73684210000000006</v>
      </c>
      <c r="I174" s="108">
        <v>0.56962769999999996</v>
      </c>
    </row>
    <row r="175" spans="1:9" s="1" customFormat="1" x14ac:dyDescent="0.2">
      <c r="A175" s="56">
        <v>768</v>
      </c>
      <c r="B175" s="32" t="s">
        <v>224</v>
      </c>
      <c r="C175" s="34" t="s">
        <v>225</v>
      </c>
      <c r="D175" s="34" t="s">
        <v>46</v>
      </c>
      <c r="E175" s="34" t="s">
        <v>162</v>
      </c>
      <c r="F175" s="34" t="s">
        <v>226</v>
      </c>
      <c r="G175" s="41" t="s">
        <v>227</v>
      </c>
      <c r="H175" s="108">
        <v>0.96813289999999996</v>
      </c>
      <c r="I175" s="108">
        <v>0.96720950000000006</v>
      </c>
    </row>
    <row r="176" spans="1:9" s="1" customFormat="1" x14ac:dyDescent="0.2">
      <c r="A176" s="56">
        <v>768</v>
      </c>
      <c r="B176" s="32" t="s">
        <v>224</v>
      </c>
      <c r="C176" s="34" t="s">
        <v>225</v>
      </c>
      <c r="D176" s="34" t="s">
        <v>46</v>
      </c>
      <c r="E176" s="34" t="s">
        <v>162</v>
      </c>
      <c r="F176" s="34" t="s">
        <v>226</v>
      </c>
      <c r="G176" s="41" t="s">
        <v>228</v>
      </c>
      <c r="H176" s="108">
        <v>0.98688260000000005</v>
      </c>
      <c r="I176" s="108">
        <v>0.98543460000000005</v>
      </c>
    </row>
    <row r="177" spans="1:9" s="1" customFormat="1" x14ac:dyDescent="0.2">
      <c r="A177" s="56">
        <v>768</v>
      </c>
      <c r="B177" s="32" t="s">
        <v>224</v>
      </c>
      <c r="C177" s="34" t="s">
        <v>225</v>
      </c>
      <c r="D177" s="34" t="s">
        <v>46</v>
      </c>
      <c r="E177" s="34" t="s">
        <v>162</v>
      </c>
      <c r="F177" s="34" t="s">
        <v>226</v>
      </c>
      <c r="G177" s="41" t="s">
        <v>229</v>
      </c>
      <c r="H177" s="108">
        <v>1</v>
      </c>
      <c r="I177" s="108">
        <v>1</v>
      </c>
    </row>
    <row r="178" spans="1:9" s="1" customFormat="1" x14ac:dyDescent="0.2">
      <c r="A178" s="56">
        <v>768</v>
      </c>
      <c r="B178" s="32" t="s">
        <v>224</v>
      </c>
      <c r="C178" s="34" t="s">
        <v>225</v>
      </c>
      <c r="D178" s="34" t="s">
        <v>46</v>
      </c>
      <c r="E178" s="34" t="s">
        <v>162</v>
      </c>
      <c r="F178" s="34" t="s">
        <v>226</v>
      </c>
      <c r="G178" s="41" t="s">
        <v>230</v>
      </c>
      <c r="H178" s="108">
        <v>0.95615510000000004</v>
      </c>
      <c r="I178" s="108">
        <v>0.95570809999999995</v>
      </c>
    </row>
    <row r="179" spans="1:9" s="1" customFormat="1" x14ac:dyDescent="0.2">
      <c r="A179" s="56">
        <v>768</v>
      </c>
      <c r="B179" s="32" t="s">
        <v>224</v>
      </c>
      <c r="C179" s="34" t="s">
        <v>225</v>
      </c>
      <c r="D179" s="34" t="s">
        <v>46</v>
      </c>
      <c r="E179" s="34" t="s">
        <v>162</v>
      </c>
      <c r="F179" s="34" t="s">
        <v>226</v>
      </c>
      <c r="G179" s="41" t="s">
        <v>231</v>
      </c>
      <c r="H179" s="108">
        <v>0.99300580000000005</v>
      </c>
      <c r="I179" s="108">
        <v>0.99005580000000004</v>
      </c>
    </row>
    <row r="180" spans="1:9" s="1" customFormat="1" x14ac:dyDescent="0.2">
      <c r="A180" s="56">
        <v>768</v>
      </c>
      <c r="B180" s="32" t="s">
        <v>224</v>
      </c>
      <c r="C180" s="34" t="s">
        <v>225</v>
      </c>
      <c r="D180" s="34" t="s">
        <v>46</v>
      </c>
      <c r="E180" s="34" t="s">
        <v>162</v>
      </c>
      <c r="F180" s="34" t="s">
        <v>226</v>
      </c>
      <c r="G180" s="41" t="s">
        <v>232</v>
      </c>
      <c r="H180" s="108">
        <v>0.99136440000000003</v>
      </c>
      <c r="I180" s="108">
        <v>0.9921896</v>
      </c>
    </row>
    <row r="181" spans="1:9" s="1" customFormat="1" x14ac:dyDescent="0.2">
      <c r="A181" s="56">
        <v>768</v>
      </c>
      <c r="B181" s="32" t="s">
        <v>224</v>
      </c>
      <c r="C181" s="34" t="s">
        <v>225</v>
      </c>
      <c r="D181" s="34" t="s">
        <v>46</v>
      </c>
      <c r="E181" s="34" t="s">
        <v>162</v>
      </c>
      <c r="F181" s="34" t="s">
        <v>226</v>
      </c>
      <c r="G181" s="41" t="s">
        <v>233</v>
      </c>
      <c r="H181" s="108">
        <v>0.98863639999999997</v>
      </c>
      <c r="I181" s="108">
        <v>0.9912588</v>
      </c>
    </row>
    <row r="182" spans="1:9" s="1" customFormat="1" x14ac:dyDescent="0.2">
      <c r="A182" s="32">
        <v>780</v>
      </c>
      <c r="B182" s="32" t="s">
        <v>143</v>
      </c>
      <c r="C182" s="33" t="s">
        <v>144</v>
      </c>
      <c r="D182" s="33" t="s">
        <v>42</v>
      </c>
      <c r="E182" s="33" t="s">
        <v>41</v>
      </c>
      <c r="F182" s="33" t="s">
        <v>113</v>
      </c>
      <c r="G182" s="34" t="s">
        <v>101</v>
      </c>
      <c r="H182" s="108">
        <v>0.92165569999999997</v>
      </c>
      <c r="I182" s="108">
        <v>0.92261070000000001</v>
      </c>
    </row>
    <row r="183" spans="1:9" x14ac:dyDescent="0.2">
      <c r="A183" s="32">
        <v>780</v>
      </c>
      <c r="B183" s="32" t="s">
        <v>143</v>
      </c>
      <c r="C183" s="33" t="s">
        <v>144</v>
      </c>
      <c r="D183" s="33" t="s">
        <v>42</v>
      </c>
      <c r="E183" s="33" t="s">
        <v>41</v>
      </c>
      <c r="F183" s="33" t="s">
        <v>113</v>
      </c>
      <c r="G183" s="34" t="s">
        <v>139</v>
      </c>
      <c r="H183" s="108">
        <v>0.95345369999999996</v>
      </c>
      <c r="I183" s="108">
        <v>0.94664530000000002</v>
      </c>
    </row>
    <row r="184" spans="1:9" x14ac:dyDescent="0.2">
      <c r="A184" s="32">
        <v>780</v>
      </c>
      <c r="B184" s="32" t="s">
        <v>143</v>
      </c>
      <c r="C184" s="33" t="s">
        <v>144</v>
      </c>
      <c r="D184" s="33" t="s">
        <v>42</v>
      </c>
      <c r="E184" s="33" t="s">
        <v>41</v>
      </c>
      <c r="F184" s="33" t="s">
        <v>113</v>
      </c>
      <c r="G184" s="34" t="s">
        <v>145</v>
      </c>
      <c r="H184" s="108">
        <v>0.93796460000000004</v>
      </c>
      <c r="I184" s="108">
        <v>0.93122400000000005</v>
      </c>
    </row>
    <row r="185" spans="1:9" x14ac:dyDescent="0.2">
      <c r="A185" s="32">
        <v>780</v>
      </c>
      <c r="B185" s="32" t="s">
        <v>143</v>
      </c>
      <c r="C185" s="33" t="s">
        <v>144</v>
      </c>
      <c r="D185" s="33" t="s">
        <v>42</v>
      </c>
      <c r="E185" s="33" t="s">
        <v>41</v>
      </c>
      <c r="F185" s="33" t="s">
        <v>113</v>
      </c>
      <c r="G185" s="34" t="s">
        <v>146</v>
      </c>
      <c r="H185" s="108">
        <v>0.87209300000000001</v>
      </c>
      <c r="I185" s="108">
        <v>0.85301870000000002</v>
      </c>
    </row>
    <row r="186" spans="1:9" x14ac:dyDescent="0.2">
      <c r="A186" s="56">
        <v>800</v>
      </c>
      <c r="B186" s="32" t="s">
        <v>209</v>
      </c>
      <c r="C186" s="34" t="s">
        <v>210</v>
      </c>
      <c r="D186" s="34" t="s">
        <v>46</v>
      </c>
      <c r="E186" s="34" t="s">
        <v>162</v>
      </c>
      <c r="F186" s="33">
        <v>2016</v>
      </c>
      <c r="G186" s="41" t="s">
        <v>211</v>
      </c>
      <c r="H186" s="108">
        <v>0.98647850000000004</v>
      </c>
      <c r="I186" s="108">
        <v>0.98859980000000003</v>
      </c>
    </row>
    <row r="187" spans="1:9" x14ac:dyDescent="0.2">
      <c r="A187" s="56">
        <v>800</v>
      </c>
      <c r="B187" s="32" t="s">
        <v>209</v>
      </c>
      <c r="C187" s="34" t="s">
        <v>210</v>
      </c>
      <c r="D187" s="34" t="s">
        <v>46</v>
      </c>
      <c r="E187" s="34" t="s">
        <v>162</v>
      </c>
      <c r="F187" s="33">
        <v>2016</v>
      </c>
      <c r="G187" s="41" t="s">
        <v>212</v>
      </c>
      <c r="H187" s="108">
        <v>1</v>
      </c>
      <c r="I187" s="108">
        <v>1</v>
      </c>
    </row>
    <row r="188" spans="1:9" x14ac:dyDescent="0.2">
      <c r="A188" s="56">
        <v>800</v>
      </c>
      <c r="B188" s="32" t="s">
        <v>209</v>
      </c>
      <c r="C188" s="34" t="s">
        <v>210</v>
      </c>
      <c r="D188" s="34" t="s">
        <v>46</v>
      </c>
      <c r="E188" s="34" t="s">
        <v>162</v>
      </c>
      <c r="F188" s="33">
        <v>2016</v>
      </c>
      <c r="G188" s="41" t="s">
        <v>213</v>
      </c>
      <c r="H188" s="108">
        <v>0.97352340000000004</v>
      </c>
      <c r="I188" s="108">
        <v>0.97445720000000002</v>
      </c>
    </row>
    <row r="189" spans="1:9" x14ac:dyDescent="0.2">
      <c r="A189" s="56">
        <v>800</v>
      </c>
      <c r="B189" s="32" t="s">
        <v>209</v>
      </c>
      <c r="C189" s="34" t="s">
        <v>210</v>
      </c>
      <c r="D189" s="34" t="s">
        <v>46</v>
      </c>
      <c r="E189" s="34" t="s">
        <v>162</v>
      </c>
      <c r="F189" s="33">
        <v>2016</v>
      </c>
      <c r="G189" s="41" t="s">
        <v>214</v>
      </c>
      <c r="H189" s="108">
        <v>0.94493389999999999</v>
      </c>
      <c r="I189" s="108">
        <v>0.94306559999999995</v>
      </c>
    </row>
    <row r="190" spans="1:9" x14ac:dyDescent="0.2">
      <c r="A190" s="56">
        <v>800</v>
      </c>
      <c r="B190" s="32" t="s">
        <v>209</v>
      </c>
      <c r="C190" s="34" t="s">
        <v>210</v>
      </c>
      <c r="D190" s="34" t="s">
        <v>46</v>
      </c>
      <c r="E190" s="34" t="s">
        <v>162</v>
      </c>
      <c r="F190" s="33">
        <v>2016</v>
      </c>
      <c r="G190" s="41" t="s">
        <v>215</v>
      </c>
      <c r="H190" s="108">
        <v>0.97810949999999997</v>
      </c>
      <c r="I190" s="108">
        <v>0.97881410000000002</v>
      </c>
    </row>
    <row r="191" spans="1:9" x14ac:dyDescent="0.2">
      <c r="A191" s="56">
        <v>800</v>
      </c>
      <c r="B191" s="32" t="s">
        <v>209</v>
      </c>
      <c r="C191" s="34" t="s">
        <v>210</v>
      </c>
      <c r="D191" s="34" t="s">
        <v>46</v>
      </c>
      <c r="E191" s="34" t="s">
        <v>162</v>
      </c>
      <c r="F191" s="33">
        <v>2016</v>
      </c>
      <c r="G191" s="41" t="s">
        <v>216</v>
      </c>
      <c r="H191" s="108">
        <v>0.99375979999999997</v>
      </c>
      <c r="I191" s="108">
        <v>0.99527080000000001</v>
      </c>
    </row>
    <row r="192" spans="1:9" x14ac:dyDescent="0.2">
      <c r="A192" s="56">
        <v>800</v>
      </c>
      <c r="B192" s="32" t="s">
        <v>209</v>
      </c>
      <c r="C192" s="34" t="s">
        <v>210</v>
      </c>
      <c r="D192" s="34" t="s">
        <v>46</v>
      </c>
      <c r="E192" s="34" t="s">
        <v>162</v>
      </c>
      <c r="F192" s="33">
        <v>2016</v>
      </c>
      <c r="G192" s="41" t="s">
        <v>217</v>
      </c>
      <c r="H192" s="108">
        <v>0.98096499999999998</v>
      </c>
      <c r="I192" s="108">
        <v>0.97865740000000001</v>
      </c>
    </row>
    <row r="193" spans="1:9" x14ac:dyDescent="0.2">
      <c r="A193" s="56">
        <v>800</v>
      </c>
      <c r="B193" s="32" t="s">
        <v>209</v>
      </c>
      <c r="C193" s="34" t="s">
        <v>210</v>
      </c>
      <c r="D193" s="34" t="s">
        <v>46</v>
      </c>
      <c r="E193" s="34" t="s">
        <v>162</v>
      </c>
      <c r="F193" s="33">
        <v>2016</v>
      </c>
      <c r="G193" s="41" t="s">
        <v>218</v>
      </c>
      <c r="H193" s="108">
        <v>0.98265179999999996</v>
      </c>
      <c r="I193" s="108">
        <v>0.98047090000000003</v>
      </c>
    </row>
    <row r="194" spans="1:9" x14ac:dyDescent="0.2">
      <c r="A194" s="56">
        <v>800</v>
      </c>
      <c r="B194" s="32" t="s">
        <v>209</v>
      </c>
      <c r="C194" s="34" t="s">
        <v>210</v>
      </c>
      <c r="D194" s="34" t="s">
        <v>46</v>
      </c>
      <c r="E194" s="34" t="s">
        <v>162</v>
      </c>
      <c r="F194" s="33">
        <v>2016</v>
      </c>
      <c r="G194" s="42" t="s">
        <v>219</v>
      </c>
      <c r="H194" s="108">
        <v>0.99779980000000001</v>
      </c>
      <c r="I194" s="108">
        <v>0.99970970000000003</v>
      </c>
    </row>
    <row r="195" spans="1:9" x14ac:dyDescent="0.2">
      <c r="A195" s="56">
        <v>800</v>
      </c>
      <c r="B195" s="32" t="s">
        <v>209</v>
      </c>
      <c r="C195" s="34" t="s">
        <v>210</v>
      </c>
      <c r="D195" s="34" t="s">
        <v>46</v>
      </c>
      <c r="E195" s="34" t="s">
        <v>162</v>
      </c>
      <c r="F195" s="33">
        <v>2016</v>
      </c>
      <c r="G195" s="42" t="s">
        <v>220</v>
      </c>
      <c r="H195" s="108">
        <v>0.99227799999999999</v>
      </c>
      <c r="I195" s="108">
        <v>0.99102970000000001</v>
      </c>
    </row>
    <row r="196" spans="1:9" x14ac:dyDescent="0.2">
      <c r="A196" s="56">
        <v>800</v>
      </c>
      <c r="B196" s="32" t="s">
        <v>209</v>
      </c>
      <c r="C196" s="34" t="s">
        <v>210</v>
      </c>
      <c r="D196" s="34" t="s">
        <v>46</v>
      </c>
      <c r="E196" s="34" t="s">
        <v>162</v>
      </c>
      <c r="F196" s="33">
        <v>2016</v>
      </c>
      <c r="G196" s="42" t="s">
        <v>221</v>
      </c>
      <c r="H196" s="108">
        <v>0.99169300000000005</v>
      </c>
      <c r="I196" s="108">
        <v>0.99268020000000001</v>
      </c>
    </row>
    <row r="197" spans="1:9" x14ac:dyDescent="0.2">
      <c r="A197" s="56">
        <v>800</v>
      </c>
      <c r="B197" s="32" t="s">
        <v>209</v>
      </c>
      <c r="C197" s="34" t="s">
        <v>210</v>
      </c>
      <c r="D197" s="34" t="s">
        <v>46</v>
      </c>
      <c r="E197" s="34" t="s">
        <v>162</v>
      </c>
      <c r="F197" s="33">
        <v>2016</v>
      </c>
      <c r="G197" s="42" t="s">
        <v>222</v>
      </c>
      <c r="H197" s="108">
        <v>0.9980658</v>
      </c>
      <c r="I197" s="108">
        <v>0.99817020000000001</v>
      </c>
    </row>
    <row r="198" spans="1:9" x14ac:dyDescent="0.2">
      <c r="A198" s="56">
        <v>800</v>
      </c>
      <c r="B198" s="32" t="s">
        <v>209</v>
      </c>
      <c r="C198" s="34" t="s">
        <v>210</v>
      </c>
      <c r="D198" s="34" t="s">
        <v>46</v>
      </c>
      <c r="E198" s="34" t="s">
        <v>162</v>
      </c>
      <c r="F198" s="33">
        <v>2016</v>
      </c>
      <c r="G198" s="42" t="s">
        <v>223</v>
      </c>
      <c r="H198" s="108">
        <v>0.96653279999999997</v>
      </c>
      <c r="I198" s="108">
        <v>0.96772689999999995</v>
      </c>
    </row>
    <row r="199" spans="1:9" x14ac:dyDescent="0.2">
      <c r="A199" s="56">
        <v>800</v>
      </c>
      <c r="B199" s="32" t="s">
        <v>209</v>
      </c>
      <c r="C199" s="34" t="s">
        <v>210</v>
      </c>
      <c r="D199" s="34" t="s">
        <v>46</v>
      </c>
      <c r="E199" s="34" t="s">
        <v>162</v>
      </c>
      <c r="F199" s="33">
        <v>2016</v>
      </c>
      <c r="G199" s="42" t="s">
        <v>64</v>
      </c>
      <c r="H199" s="108">
        <v>0.97802719999999999</v>
      </c>
      <c r="I199" s="108">
        <v>0.97768390000000005</v>
      </c>
    </row>
    <row r="200" spans="1:9" x14ac:dyDescent="0.2">
      <c r="A200" s="32">
        <v>704</v>
      </c>
      <c r="B200" s="32" t="s">
        <v>147</v>
      </c>
      <c r="C200" s="33" t="s">
        <v>315</v>
      </c>
      <c r="D200" s="33" t="s">
        <v>126</v>
      </c>
      <c r="E200" s="33" t="s">
        <v>41</v>
      </c>
      <c r="F200" s="33" t="s">
        <v>226</v>
      </c>
      <c r="G200" s="34" t="s">
        <v>148</v>
      </c>
      <c r="H200" s="108">
        <v>0.98546739999999999</v>
      </c>
      <c r="I200" s="108">
        <v>0.98555800000000005</v>
      </c>
    </row>
    <row r="201" spans="1:9" x14ac:dyDescent="0.2">
      <c r="A201" s="32">
        <v>704</v>
      </c>
      <c r="B201" s="32" t="s">
        <v>147</v>
      </c>
      <c r="C201" s="33" t="s">
        <v>315</v>
      </c>
      <c r="D201" s="33" t="s">
        <v>126</v>
      </c>
      <c r="E201" s="33" t="s">
        <v>41</v>
      </c>
      <c r="F201" s="33" t="s">
        <v>226</v>
      </c>
      <c r="G201" s="34" t="s">
        <v>149</v>
      </c>
      <c r="H201" s="108">
        <v>0.98239200000000004</v>
      </c>
      <c r="I201" s="108">
        <v>0.97868759999999999</v>
      </c>
    </row>
    <row r="202" spans="1:9" x14ac:dyDescent="0.2">
      <c r="A202" s="1"/>
      <c r="B202" s="1"/>
      <c r="C202" s="1"/>
      <c r="D202" s="1"/>
      <c r="E202" s="1"/>
      <c r="F202" s="1"/>
      <c r="G202" s="1"/>
      <c r="H202" s="1"/>
    </row>
    <row r="203" spans="1:9" s="117" customFormat="1" ht="24" x14ac:dyDescent="0.2">
      <c r="A203" s="116" t="s">
        <v>309</v>
      </c>
      <c r="H203" s="118"/>
      <c r="I203" s="118"/>
    </row>
    <row r="204" spans="1:9" s="119" customFormat="1" ht="30" customHeight="1" x14ac:dyDescent="0.2">
      <c r="A204" s="119" t="s">
        <v>314</v>
      </c>
      <c r="H204" s="120"/>
      <c r="I204" s="120"/>
    </row>
  </sheetData>
  <autoFilter ref="A9:I9" xr:uid="{00000000-0009-0000-0000-000005000000}">
    <sortState xmlns:xlrd2="http://schemas.microsoft.com/office/spreadsheetml/2017/richdata2" ref="A10:I201">
      <sortCondition ref="C9:C201"/>
    </sortState>
  </autoFilter>
  <sortState xmlns:xlrd2="http://schemas.microsoft.com/office/spreadsheetml/2017/richdata2" ref="A10:I201">
    <sortCondition ref="C10:C201"/>
  </sortState>
  <mergeCells count="10">
    <mergeCell ref="H5:H7"/>
    <mergeCell ref="I5:I7"/>
    <mergeCell ref="E7:E8"/>
    <mergeCell ref="F7:F8"/>
    <mergeCell ref="G5:G8"/>
    <mergeCell ref="A5:A8"/>
    <mergeCell ref="B5:B8"/>
    <mergeCell ref="C5:C8"/>
    <mergeCell ref="D5:D8"/>
    <mergeCell ref="E5:F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8.1 MPI Ethnicity</vt:lpstr>
      <vt:lpstr>8.2 Censored Headcounts Ethnic</vt:lpstr>
      <vt:lpstr>8.3 Contribution Ethnicity</vt:lpstr>
      <vt:lpstr>8.4 SEs &amp; CIs Ethnicity</vt:lpstr>
      <vt:lpstr>8.5  Raw Headcounts Ethnicity</vt:lpstr>
      <vt:lpstr>8.6 Sample Sizes Ethnicity</vt:lpstr>
    </vt:vector>
  </TitlesOfParts>
  <Company>ODID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Kanagaratnam</dc:creator>
  <cp:lastModifiedBy>MK</cp:lastModifiedBy>
  <dcterms:created xsi:type="dcterms:W3CDTF">2018-10-02T14:03:04Z</dcterms:created>
  <dcterms:modified xsi:type="dcterms:W3CDTF">2020-08-14T15:05:03Z</dcterms:modified>
</cp:coreProperties>
</file>