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mea\OneDrive\Ambiente de Trabalho\"/>
    </mc:Choice>
  </mc:AlternateContent>
  <xr:revisionPtr revIDLastSave="0" documentId="8_{C5AE00BB-8274-4FE8-A908-49FED3BAAA27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1" l="1"/>
  <c r="F71" i="1"/>
  <c r="H71" i="1"/>
  <c r="J71" i="1"/>
  <c r="L71" i="1"/>
  <c r="N71" i="1"/>
  <c r="P71" i="1"/>
  <c r="R71" i="1"/>
  <c r="T71" i="1"/>
  <c r="V71" i="1"/>
  <c r="X71" i="1"/>
  <c r="Z71" i="1"/>
  <c r="AB71" i="1"/>
  <c r="AD71" i="1"/>
  <c r="R8" i="1"/>
  <c r="R4" i="1"/>
  <c r="R5" i="1"/>
  <c r="V8" i="1"/>
  <c r="AG71" i="1"/>
  <c r="AG72" i="1"/>
  <c r="AH71" i="1"/>
  <c r="R10" i="1"/>
  <c r="R9" i="1"/>
  <c r="R3" i="1"/>
  <c r="D92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G92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77" i="1"/>
  <c r="AG76" i="1"/>
  <c r="AG75" i="1"/>
  <c r="AH75" i="1"/>
  <c r="AG73" i="1"/>
  <c r="AH73" i="1"/>
  <c r="AH72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</calcChain>
</file>

<file path=xl/sharedStrings.xml><?xml version="1.0" encoding="utf-8"?>
<sst xmlns="http://schemas.openxmlformats.org/spreadsheetml/2006/main" count="234" uniqueCount="184">
  <si>
    <t>ABRIL</t>
  </si>
  <si>
    <t>JUN</t>
  </si>
  <si>
    <t>JUL</t>
  </si>
  <si>
    <t>S3</t>
  </si>
  <si>
    <t>S4</t>
  </si>
  <si>
    <t>S5</t>
  </si>
  <si>
    <t>S6</t>
  </si>
  <si>
    <t>S7</t>
  </si>
  <si>
    <t>S8</t>
  </si>
  <si>
    <t>S10</t>
  </si>
  <si>
    <t>S11</t>
  </si>
  <si>
    <t>S12</t>
  </si>
  <si>
    <t>S13</t>
  </si>
  <si>
    <t>S14</t>
  </si>
  <si>
    <t>S15</t>
  </si>
  <si>
    <t>S9</t>
  </si>
  <si>
    <t>ATIVIDADES DA EQUIPA</t>
  </si>
  <si>
    <t>EQUIPA</t>
  </si>
  <si>
    <t>EQUIPA:</t>
  </si>
  <si>
    <t>DATA DE REVISÃO DO PLANO:</t>
  </si>
  <si>
    <t>Aluno Nº</t>
  </si>
  <si>
    <t>VERSÃO</t>
  </si>
  <si>
    <t>DATA:</t>
  </si>
  <si>
    <t>TAREFA</t>
  </si>
  <si>
    <t>DESIGNAÇÃO DA TAREFA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</si>
  <si>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</si>
  <si>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</si>
  <si>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</si>
  <si>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</si>
  <si>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</si>
  <si>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</si>
  <si>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</si>
  <si>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</si>
  <si>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</si>
  <si>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</si>
  <si>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</si>
  <si>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</si>
  <si>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T1.1</t>
  </si>
  <si>
    <t>T1.2</t>
  </si>
  <si>
    <t>T1.3</t>
  </si>
  <si>
    <t>T2.1</t>
  </si>
  <si>
    <t>T2.2</t>
  </si>
  <si>
    <t>T2.3</t>
  </si>
  <si>
    <t>T3.1</t>
  </si>
  <si>
    <t>T3.2</t>
  </si>
  <si>
    <t>T3.3</t>
  </si>
  <si>
    <t>T4.1</t>
  </si>
  <si>
    <t>T4.2</t>
  </si>
  <si>
    <t>T4.3</t>
  </si>
  <si>
    <t>T5.1</t>
  </si>
  <si>
    <t>T5.2</t>
  </si>
  <si>
    <t>T5.3</t>
  </si>
  <si>
    <t>T6.1</t>
  </si>
  <si>
    <t>T6.2</t>
  </si>
  <si>
    <t>T6.3</t>
  </si>
  <si>
    <t>T7.1</t>
  </si>
  <si>
    <t>T7.2</t>
  </si>
  <si>
    <t>T7.3</t>
  </si>
  <si>
    <t>T8.1</t>
  </si>
  <si>
    <t>T8.2</t>
  </si>
  <si>
    <t>T8.3</t>
  </si>
  <si>
    <t>T9.1</t>
  </si>
  <si>
    <t>T9.2</t>
  </si>
  <si>
    <t>T9.3</t>
  </si>
  <si>
    <t>T10.1</t>
  </si>
  <si>
    <t>T10.2</t>
  </si>
  <si>
    <t>T10.3</t>
  </si>
  <si>
    <t>T11.1</t>
  </si>
  <si>
    <t>T11.2</t>
  </si>
  <si>
    <t>T11.3</t>
  </si>
  <si>
    <t>T12.1</t>
  </si>
  <si>
    <t>T12.2</t>
  </si>
  <si>
    <t>T12.3</t>
  </si>
  <si>
    <t>P1</t>
  </si>
  <si>
    <t>P2</t>
  </si>
  <si>
    <t>P3</t>
  </si>
  <si>
    <t>P4</t>
  </si>
  <si>
    <t>P5</t>
  </si>
  <si>
    <t>P6</t>
  </si>
  <si>
    <t>TOTAL:</t>
  </si>
  <si>
    <t>ECTS</t>
  </si>
  <si>
    <t>H-ECTS</t>
  </si>
  <si>
    <t>TX FOLGA</t>
  </si>
  <si>
    <t>MAX.:</t>
  </si>
  <si>
    <t>EFECT.</t>
  </si>
  <si>
    <t>H</t>
  </si>
  <si>
    <t>OBS:</t>
  </si>
  <si>
    <t>P7</t>
  </si>
  <si>
    <t>PERFIS DE DESDOBRAMENTO DA EQUIPA</t>
  </si>
  <si>
    <t xml:space="preserve"> CONTROLO DE PRODUTIVIDADE:</t>
  </si>
  <si>
    <t>RÁCIO DE PROD. MÉDIA</t>
  </si>
  <si>
    <t>REF.</t>
  </si>
  <si>
    <t>EXECUÇÃO DO ESFORÇO:</t>
  </si>
  <si>
    <t>ESFORÇO DISPONÍVEL:</t>
  </si>
  <si>
    <t>MÉTRICAS</t>
  </si>
  <si>
    <t>%</t>
  </si>
  <si>
    <t>HORAS</t>
  </si>
  <si>
    <t>SEMANA</t>
  </si>
  <si>
    <t>/S</t>
  </si>
  <si>
    <t>OBS)</t>
  </si>
  <si>
    <t>Project Management</t>
  </si>
  <si>
    <t>Google Storage Services Developer</t>
  </si>
  <si>
    <t>SW Architect / Architectural Requirements</t>
  </si>
  <si>
    <t>P8</t>
  </si>
  <si>
    <t>Project Documentation and Dissemination Mat.</t>
  </si>
  <si>
    <t>Integration Tests (Tester)</t>
  </si>
  <si>
    <t>Unitary / Partial Tests (Tester)</t>
  </si>
  <si>
    <t>Specification and Requirements Analyst</t>
  </si>
  <si>
    <t>P9</t>
  </si>
  <si>
    <t>P10</t>
  </si>
  <si>
    <t>P11</t>
  </si>
  <si>
    <t>Android App / Interface Des. Developer</t>
  </si>
  <si>
    <t xml:space="preserve">WEB (JS-AJAX) UI Development </t>
  </si>
  <si>
    <t>SW Architectural Tests / Arch. Requirements</t>
  </si>
  <si>
    <t>P12</t>
  </si>
  <si>
    <t>REF Máx. Esforço Equipa H * Semana</t>
  </si>
  <si>
    <t>REF Média de HORAS EQUIPA * SEMANA</t>
  </si>
  <si>
    <t>CONTR</t>
  </si>
  <si>
    <t>Nota: Margem de 33% de não produtividade efectiva</t>
  </si>
  <si>
    <t>CONTROLO DE EQUIPA*SEMANA</t>
  </si>
  <si>
    <t>12</t>
  </si>
  <si>
    <t>??</t>
  </si>
  <si>
    <t>WP1</t>
  </si>
  <si>
    <t>Inclua a seguir (ou como anexo) uma representação GANTT do Plano</t>
  </si>
  <si>
    <t>20</t>
  </si>
  <si>
    <t>24</t>
  </si>
  <si>
    <t>27</t>
  </si>
  <si>
    <t>1/5</t>
  </si>
  <si>
    <t>8</t>
  </si>
  <si>
    <t>4</t>
  </si>
  <si>
    <t>11</t>
  </si>
  <si>
    <t>15</t>
  </si>
  <si>
    <t>18</t>
  </si>
  <si>
    <t>22</t>
  </si>
  <si>
    <t>25</t>
  </si>
  <si>
    <t>30</t>
  </si>
  <si>
    <t>1</t>
  </si>
  <si>
    <t>5</t>
  </si>
  <si>
    <t>19</t>
  </si>
  <si>
    <t>26</t>
  </si>
  <si>
    <t>29</t>
  </si>
  <si>
    <t>3/7</t>
  </si>
  <si>
    <t>6</t>
  </si>
  <si>
    <t>10</t>
  </si>
  <si>
    <t>13</t>
  </si>
  <si>
    <t>17</t>
  </si>
  <si>
    <t>BETA (14/6)</t>
  </si>
  <si>
    <t>ALFA (13/5)</t>
  </si>
  <si>
    <t>P.PROD (19/7)</t>
  </si>
  <si>
    <t>Prep ALFA</t>
  </si>
  <si>
    <t>Prep BETA</t>
  </si>
  <si>
    <t>Prep PROD</t>
  </si>
  <si>
    <t>Prep PP</t>
  </si>
  <si>
    <t>TOTAL VERIF:</t>
  </si>
  <si>
    <t>CONTROLO DO PROJETO E GESTÃO DO ESFORÇO E PRODUTIVIDADE DA EQUIPA</t>
  </si>
  <si>
    <t>Google  Platform (Engine) Developer</t>
  </si>
  <si>
    <t>Product Staging and Testing Cordination</t>
  </si>
  <si>
    <t>André Roda dos Santos Oliveira</t>
  </si>
  <si>
    <t>Alexander Pavlovich Denisov</t>
  </si>
  <si>
    <t>Alexandre David Projecto Mendes</t>
  </si>
  <si>
    <t>Edson Jorge Mendes Sousa</t>
  </si>
  <si>
    <t>Sara Afonso Ferreira Trafaria</t>
  </si>
  <si>
    <t>Servidor</t>
  </si>
  <si>
    <t>Android</t>
  </si>
  <si>
    <t>Browser</t>
  </si>
  <si>
    <t>Construção operação de Registo e Login</t>
  </si>
  <si>
    <t>Implementação de Mapas</t>
  </si>
  <si>
    <t>Definir percursos</t>
  </si>
  <si>
    <t>Editar percursos</t>
  </si>
  <si>
    <t>Utilização off-line</t>
  </si>
  <si>
    <t>Área de utilizador (Profile)</t>
  </si>
  <si>
    <t>Comunidade</t>
  </si>
  <si>
    <t>Identificação de zonas de risco</t>
  </si>
  <si>
    <t>Moderação da Comunidade</t>
  </si>
  <si>
    <t>Registo de participação</t>
  </si>
  <si>
    <t>Criação de GeoStops</t>
  </si>
  <si>
    <t>P13</t>
  </si>
  <si>
    <t>Project Presentation</t>
  </si>
  <si>
    <t>P14</t>
  </si>
  <si>
    <t>Marketing (Blogue)</t>
  </si>
  <si>
    <t>P15</t>
  </si>
  <si>
    <t>Meetings</t>
  </si>
  <si>
    <t>Publicidade nos percursos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</si>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</sst>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  <font>
      <b/>
      <sz val="15"/>
      <color theme="1"/>
      <name val="Calibri"/>
      <scheme val="minor"/>
    </font>
    <font>
      <sz val="18"/>
      <color theme="1"/>
      <name val="Calibri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EAE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7">
    <xf numFmtId="0" fontId="0" fillId="0" borderId="0" xfId="0"/>
    <xf numFmtId="49" fontId="0" fillId="0" borderId="6" xfId="0" applyNumberFormat="1" applyBorder="1"/>
    <xf numFmtId="0" fontId="6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right" vertical="center"/>
    </xf>
    <xf numFmtId="0" fontId="6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right" vertical="center"/>
    </xf>
    <xf numFmtId="0" fontId="0" fillId="5" borderId="4" xfId="0" applyFill="1" applyBorder="1"/>
    <xf numFmtId="0" fontId="0" fillId="5" borderId="16" xfId="0" applyFill="1" applyBorder="1"/>
    <xf numFmtId="0" fontId="1" fillId="0" borderId="23" xfId="0" applyFont="1" applyFill="1" applyBorder="1" applyAlignment="1">
      <alignment horizontal="center" vertical="center"/>
    </xf>
    <xf numFmtId="0" fontId="0" fillId="3" borderId="0" xfId="0" applyFill="1" applyBorder="1"/>
    <xf numFmtId="0" fontId="6" fillId="6" borderId="2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10" fontId="0" fillId="5" borderId="6" xfId="0" applyNumberForma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7" xfId="0" applyFill="1" applyBorder="1"/>
    <xf numFmtId="49" fontId="0" fillId="0" borderId="6" xfId="0" applyNumberFormat="1" applyFill="1" applyBorder="1"/>
    <xf numFmtId="0" fontId="0" fillId="2" borderId="13" xfId="0" applyFill="1" applyBorder="1"/>
    <xf numFmtId="0" fontId="0" fillId="2" borderId="39" xfId="0" applyFill="1" applyBorder="1"/>
    <xf numFmtId="10" fontId="0" fillId="2" borderId="24" xfId="0" applyNumberFormat="1" applyFill="1" applyBorder="1"/>
    <xf numFmtId="0" fontId="0" fillId="3" borderId="4" xfId="0" applyFill="1" applyBorder="1"/>
    <xf numFmtId="0" fontId="0" fillId="3" borderId="16" xfId="0" applyFill="1" applyBorder="1"/>
    <xf numFmtId="10" fontId="0" fillId="2" borderId="36" xfId="0" applyNumberForma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49" xfId="0" applyFill="1" applyBorder="1"/>
    <xf numFmtId="10" fontId="0" fillId="5" borderId="27" xfId="0" applyNumberFormat="1" applyFill="1" applyBorder="1"/>
    <xf numFmtId="0" fontId="0" fillId="2" borderId="17" xfId="0" applyFill="1" applyBorder="1"/>
    <xf numFmtId="10" fontId="0" fillId="2" borderId="27" xfId="0" applyNumberFormat="1" applyFill="1" applyBorder="1"/>
    <xf numFmtId="0" fontId="0" fillId="5" borderId="15" xfId="0" applyFill="1" applyBorder="1"/>
    <xf numFmtId="0" fontId="0" fillId="5" borderId="14" xfId="0" applyFill="1" applyBorder="1"/>
    <xf numFmtId="0" fontId="0" fillId="5" borderId="50" xfId="0" applyFill="1" applyBorder="1"/>
    <xf numFmtId="10" fontId="0" fillId="5" borderId="22" xfId="0" applyNumberFormat="1" applyFill="1" applyBorder="1"/>
    <xf numFmtId="0" fontId="1" fillId="2" borderId="2" xfId="0" applyFont="1" applyFill="1" applyBorder="1"/>
    <xf numFmtId="10" fontId="1" fillId="2" borderId="9" xfId="0" applyNumberFormat="1" applyFont="1" applyFill="1" applyBorder="1"/>
    <xf numFmtId="10" fontId="0" fillId="2" borderId="9" xfId="0" applyNumberFormat="1" applyFill="1" applyBorder="1"/>
    <xf numFmtId="0" fontId="0" fillId="9" borderId="0" xfId="0" applyFill="1" applyBorder="1"/>
    <xf numFmtId="49" fontId="1" fillId="9" borderId="10" xfId="0" applyNumberFormat="1" applyFont="1" applyFill="1" applyBorder="1" applyAlignment="1">
      <alignment horizontal="center"/>
    </xf>
    <xf numFmtId="49" fontId="1" fillId="9" borderId="8" xfId="0" applyNumberFormat="1" applyFont="1" applyFill="1" applyBorder="1" applyAlignment="1">
      <alignment horizontal="center"/>
    </xf>
    <xf numFmtId="49" fontId="1" fillId="9" borderId="51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0" borderId="6" xfId="0" applyBorder="1"/>
    <xf numFmtId="0" fontId="0" fillId="5" borderId="0" xfId="0" applyFill="1" applyBorder="1"/>
    <xf numFmtId="0" fontId="6" fillId="0" borderId="0" xfId="0" applyFont="1"/>
    <xf numFmtId="0" fontId="0" fillId="0" borderId="39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9" borderId="17" xfId="0" applyFill="1" applyBorder="1"/>
    <xf numFmtId="49" fontId="1" fillId="9" borderId="9" xfId="0" applyNumberFormat="1" applyFont="1" applyFill="1" applyBorder="1" applyAlignment="1">
      <alignment horizontal="center"/>
    </xf>
    <xf numFmtId="0" fontId="0" fillId="5" borderId="17" xfId="0" applyFill="1" applyBorder="1"/>
    <xf numFmtId="0" fontId="7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2" xfId="0" applyFont="1" applyFill="1" applyBorder="1"/>
    <xf numFmtId="0" fontId="0" fillId="2" borderId="14" xfId="0" applyFill="1" applyBorder="1"/>
    <xf numFmtId="0" fontId="0" fillId="2" borderId="2" xfId="0" applyFill="1" applyBorder="1"/>
    <xf numFmtId="2" fontId="5" fillId="2" borderId="1" xfId="0" quotePrefix="1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9" borderId="2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7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6" xfId="0" applyFill="1" applyBorder="1" applyAlignment="1">
      <alignment horizontal="center"/>
    </xf>
    <xf numFmtId="1" fontId="0" fillId="5" borderId="57" xfId="0" applyNumberFormat="1" applyFill="1" applyBorder="1" applyAlignment="1">
      <alignment horizontal="center"/>
    </xf>
    <xf numFmtId="1" fontId="0" fillId="5" borderId="54" xfId="0" applyNumberFormat="1" applyFill="1" applyBorder="1" applyAlignment="1">
      <alignment horizontal="center"/>
    </xf>
    <xf numFmtId="1" fontId="0" fillId="5" borderId="58" xfId="0" applyNumberFormat="1" applyFill="1" applyBorder="1" applyAlignment="1">
      <alignment horizontal="center"/>
    </xf>
    <xf numFmtId="1" fontId="0" fillId="5" borderId="55" xfId="0" applyNumberForma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49" fontId="1" fillId="5" borderId="53" xfId="0" applyNumberFormat="1" applyFont="1" applyFill="1" applyBorder="1" applyAlignment="1">
      <alignment horizontal="right"/>
    </xf>
    <xf numFmtId="49" fontId="1" fillId="5" borderId="54" xfId="0" applyNumberFormat="1" applyFont="1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10" fontId="4" fillId="7" borderId="5" xfId="0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6" fillId="6" borderId="34" xfId="0" applyFont="1" applyFill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4" fillId="7" borderId="39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left"/>
    </xf>
    <xf numFmtId="0" fontId="6" fillId="5" borderId="16" xfId="0" applyFont="1" applyFill="1" applyBorder="1" applyAlignment="1">
      <alignment horizontal="left"/>
    </xf>
    <xf numFmtId="0" fontId="0" fillId="3" borderId="2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4" borderId="21" xfId="0" applyNumberForma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15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5" borderId="16" xfId="0" applyFill="1" applyBorder="1" applyAlignment="1">
      <alignment horizontal="left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6" fillId="2" borderId="2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8" fillId="2" borderId="2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6" xfId="0" applyBorder="1" applyAlignment="1">
      <alignment horizontal="left"/>
    </xf>
  </cellXfs>
  <cellStyles count="27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" xfId="155" builtinId="8" hidden="1"/>
    <cellStyle name="Hiperligação" xfId="157" builtinId="8" hidden="1"/>
    <cellStyle name="Hiperligação" xfId="159" builtinId="8" hidden="1"/>
    <cellStyle name="Hiperligação" xfId="161" builtinId="8" hidden="1"/>
    <cellStyle name="Hiperligação" xfId="163" builtinId="8" hidden="1"/>
    <cellStyle name="Hiperligação" xfId="165" builtinId="8" hidden="1"/>
    <cellStyle name="Hiperligação" xfId="167" builtinId="8" hidden="1"/>
    <cellStyle name="Hiperligação" xfId="169" builtinId="8" hidden="1"/>
    <cellStyle name="Hiperligação" xfId="171" builtinId="8" hidden="1"/>
    <cellStyle name="Hiperligação" xfId="173" builtinId="8" hidden="1"/>
    <cellStyle name="Hiperligação" xfId="175" builtinId="8" hidden="1"/>
    <cellStyle name="Hiperligação" xfId="177" builtinId="8" hidden="1"/>
    <cellStyle name="Hiperligação" xfId="179" builtinId="8" hidden="1"/>
    <cellStyle name="Hiperligação" xfId="181" builtinId="8" hidden="1"/>
    <cellStyle name="Hiperligação" xfId="183" builtinId="8" hidden="1"/>
    <cellStyle name="Hiperligação" xfId="185" builtinId="8" hidden="1"/>
    <cellStyle name="Hiperligação" xfId="187" builtinId="8" hidden="1"/>
    <cellStyle name="Hiperligação" xfId="189" builtinId="8" hidden="1"/>
    <cellStyle name="Hiperligação" xfId="191" builtinId="8" hidden="1"/>
    <cellStyle name="Hiperligação" xfId="193" builtinId="8" hidden="1"/>
    <cellStyle name="Hiperligação" xfId="195" builtinId="8" hidden="1"/>
    <cellStyle name="Hiperligação" xfId="197" builtinId="8" hidden="1"/>
    <cellStyle name="Hiperligação" xfId="199" builtinId="8" hidden="1"/>
    <cellStyle name="Hiperligação" xfId="201" builtinId="8" hidden="1"/>
    <cellStyle name="Hiperligação" xfId="203" builtinId="8" hidden="1"/>
    <cellStyle name="Hiperligação" xfId="205" builtinId="8" hidden="1"/>
    <cellStyle name="Hiperligação" xfId="207" builtinId="8" hidden="1"/>
    <cellStyle name="Hiperligação" xfId="209" builtinId="8" hidden="1"/>
    <cellStyle name="Hiperligação" xfId="211" builtinId="8" hidden="1"/>
    <cellStyle name="Hiperligação" xfId="213" builtinId="8" hidden="1"/>
    <cellStyle name="Hiperligação" xfId="215" builtinId="8" hidden="1"/>
    <cellStyle name="Hiperligação" xfId="217" builtinId="8" hidden="1"/>
    <cellStyle name="Hiperligação" xfId="219" builtinId="8" hidden="1"/>
    <cellStyle name="Hiperligação" xfId="221" builtinId="8" hidden="1"/>
    <cellStyle name="Hiperligação" xfId="223" builtinId="8" hidden="1"/>
    <cellStyle name="Hiperligação" xfId="225" builtinId="8" hidden="1"/>
    <cellStyle name="Hiperligação" xfId="227" builtinId="8" hidden="1"/>
    <cellStyle name="Hiperligação" xfId="229" builtinId="8" hidden="1"/>
    <cellStyle name="Hiperligação" xfId="231" builtinId="8" hidden="1"/>
    <cellStyle name="Hiperligação" xfId="233" builtinId="8" hidden="1"/>
    <cellStyle name="Hiperligação" xfId="235" builtinId="8" hidden="1"/>
    <cellStyle name="Hiperligação" xfId="237" builtinId="8" hidden="1"/>
    <cellStyle name="Hiperligação" xfId="239" builtinId="8" hidden="1"/>
    <cellStyle name="Hiperligação" xfId="241" builtinId="8" hidden="1"/>
    <cellStyle name="Hiperligação" xfId="243" builtinId="8" hidden="1"/>
    <cellStyle name="Hiperligação" xfId="245" builtinId="8" hidden="1"/>
    <cellStyle name="Hiperligação" xfId="247" builtinId="8" hidden="1"/>
    <cellStyle name="Hiperligação" xfId="249" builtinId="8" hidden="1"/>
    <cellStyle name="Hiperligação" xfId="251" builtinId="8" hidden="1"/>
    <cellStyle name="Hiperligação" xfId="253" builtinId="8" hidden="1"/>
    <cellStyle name="Hiperligação" xfId="255" builtinId="8" hidden="1"/>
    <cellStyle name="Hiperligação" xfId="257" builtinId="8" hidden="1"/>
    <cellStyle name="Hiperligação" xfId="259" builtinId="8" hidden="1"/>
    <cellStyle name="Hiperligação" xfId="261" builtinId="8" hidden="1"/>
    <cellStyle name="Hiperligação" xfId="263" builtinId="8" hidden="1"/>
    <cellStyle name="Hiperligação" xfId="265" builtinId="8" hidden="1"/>
    <cellStyle name="Hiperligação" xfId="267" builtinId="8" hidden="1"/>
    <cellStyle name="Hiperligação" xfId="269" builtinId="8" hidden="1"/>
    <cellStyle name="Hiperligação" xfId="271" builtinId="8" hidden="1"/>
    <cellStyle name="Hiperligação" xfId="27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Hiperligação Visitada" xfId="156" builtinId="9" hidden="1"/>
    <cellStyle name="Hiperligação Visitada" xfId="158" builtinId="9" hidden="1"/>
    <cellStyle name="Hiperligação Visitada" xfId="160" builtinId="9" hidden="1"/>
    <cellStyle name="Hiperligação Visitada" xfId="162" builtinId="9" hidden="1"/>
    <cellStyle name="Hiperligação Visitada" xfId="164" builtinId="9" hidden="1"/>
    <cellStyle name="Hiperligação Visitada" xfId="166" builtinId="9" hidden="1"/>
    <cellStyle name="Hiperligação Visitada" xfId="168" builtinId="9" hidden="1"/>
    <cellStyle name="Hiperligação Visitada" xfId="170" builtinId="9" hidden="1"/>
    <cellStyle name="Hiperligação Visitada" xfId="172" builtinId="9" hidden="1"/>
    <cellStyle name="Hiperligação Visitada" xfId="174" builtinId="9" hidden="1"/>
    <cellStyle name="Hiperligação Visitada" xfId="176" builtinId="9" hidden="1"/>
    <cellStyle name="Hiperligação Visitada" xfId="178" builtinId="9" hidden="1"/>
    <cellStyle name="Hiperligação Visitada" xfId="180" builtinId="9" hidden="1"/>
    <cellStyle name="Hiperligação Visitada" xfId="182" builtinId="9" hidden="1"/>
    <cellStyle name="Hiperligação Visitada" xfId="184" builtinId="9" hidden="1"/>
    <cellStyle name="Hiperligação Visitada" xfId="186" builtinId="9" hidden="1"/>
    <cellStyle name="Hiperligação Visitada" xfId="188" builtinId="9" hidden="1"/>
    <cellStyle name="Hiperligação Visitada" xfId="190" builtinId="9" hidden="1"/>
    <cellStyle name="Hiperligação Visitada" xfId="192" builtinId="9" hidden="1"/>
    <cellStyle name="Hiperligação Visitada" xfId="194" builtinId="9" hidden="1"/>
    <cellStyle name="Hiperligação Visitada" xfId="196" builtinId="9" hidden="1"/>
    <cellStyle name="Hiperligação Visitada" xfId="198" builtinId="9" hidden="1"/>
    <cellStyle name="Hiperligação Visitada" xfId="200" builtinId="9" hidden="1"/>
    <cellStyle name="Hiperligação Visitada" xfId="202" builtinId="9" hidden="1"/>
    <cellStyle name="Hiperligação Visitada" xfId="204" builtinId="9" hidden="1"/>
    <cellStyle name="Hiperligação Visitada" xfId="206" builtinId="9" hidden="1"/>
    <cellStyle name="Hiperligação Visitada" xfId="208" builtinId="9" hidden="1"/>
    <cellStyle name="Hiperligação Visitada" xfId="210" builtinId="9" hidden="1"/>
    <cellStyle name="Hiperligação Visitada" xfId="212" builtinId="9" hidden="1"/>
    <cellStyle name="Hiperligação Visitada" xfId="214" builtinId="9" hidden="1"/>
    <cellStyle name="Hiperligação Visitada" xfId="216" builtinId="9" hidden="1"/>
    <cellStyle name="Hiperligação Visitada" xfId="218" builtinId="9" hidden="1"/>
    <cellStyle name="Hiperligação Visitada" xfId="220" builtinId="9" hidden="1"/>
    <cellStyle name="Hiperligação Visitada" xfId="222" builtinId="9" hidden="1"/>
    <cellStyle name="Hiperligação Visitada" xfId="224" builtinId="9" hidden="1"/>
    <cellStyle name="Hiperligação Visitada" xfId="226" builtinId="9" hidden="1"/>
    <cellStyle name="Hiperligação Visitada" xfId="228" builtinId="9" hidden="1"/>
    <cellStyle name="Hiperligação Visitada" xfId="230" builtinId="9" hidden="1"/>
    <cellStyle name="Hiperligação Visitada" xfId="232" builtinId="9" hidden="1"/>
    <cellStyle name="Hiperligação Visitada" xfId="234" builtinId="9" hidden="1"/>
    <cellStyle name="Hiperligação Visitada" xfId="236" builtinId="9" hidden="1"/>
    <cellStyle name="Hiperligação Visitada" xfId="238" builtinId="9" hidden="1"/>
    <cellStyle name="Hiperligação Visitada" xfId="240" builtinId="9" hidden="1"/>
    <cellStyle name="Hiperligação Visitada" xfId="242" builtinId="9" hidden="1"/>
    <cellStyle name="Hiperligação Visitada" xfId="244" builtinId="9" hidden="1"/>
    <cellStyle name="Hiperligação Visitada" xfId="246" builtinId="9" hidden="1"/>
    <cellStyle name="Hiperligação Visitada" xfId="248" builtinId="9" hidden="1"/>
    <cellStyle name="Hiperligação Visitada" xfId="250" builtinId="9" hidden="1"/>
    <cellStyle name="Hiperligação Visitada" xfId="252" builtinId="9" hidden="1"/>
    <cellStyle name="Hiperligação Visitada" xfId="254" builtinId="9" hidden="1"/>
    <cellStyle name="Hiperligação Visitada" xfId="256" builtinId="9" hidden="1"/>
    <cellStyle name="Hiperligação Visitada" xfId="258" builtinId="9" hidden="1"/>
    <cellStyle name="Hiperligação Visitada" xfId="260" builtinId="9" hidden="1"/>
    <cellStyle name="Hiperligação Visitada" xfId="262" builtinId="9" hidden="1"/>
    <cellStyle name="Hiperligação Visitada" xfId="264" builtinId="9" hidden="1"/>
    <cellStyle name="Hiperligação Visitada" xfId="266" builtinId="9" hidden="1"/>
    <cellStyle name="Hiperligação Visitada" xfId="268" builtinId="9" hidden="1"/>
    <cellStyle name="Hiperligação Visitada" xfId="270" builtinId="9" hidden="1"/>
    <cellStyle name="Hiperligação Visitada" xfId="272" builtinId="9" hidden="1"/>
    <cellStyle name="Hiperligação Visitada" xfId="274" builtinId="9" hidden="1"/>
    <cellStyle name="Normal" xfId="0" builtinId="0"/>
  </cellStyles>
  <dxfs count="0"/>
  <tableStyles count="0" defaultTableStyle="TableStyleMedium9" defaultPivotStyle="PivotStyleMedium4"/>
  <colors>
    <mruColors>
      <color rgb="FFF6FEAE"/>
      <color rgb="FFFD8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171450</xdr:colOff>
      <xdr:row>21</xdr:row>
      <xdr:rowOff>247650</xdr:rowOff>
    </xdr:from>
    <xdr:ext cx="4476750" cy="346710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314F720-D3F4-4DE3-8D3C-5FF603318DB7}"/>
            </a:ext>
          </a:extLst>
        </xdr:cNvPr>
        <xdr:cNvSpPr txBox="1"/>
      </xdr:nvSpPr>
      <xdr:spPr>
        <a:xfrm>
          <a:off x="18383250" y="5924550"/>
          <a:ext cx="4476750" cy="3467100"/>
        </a:xfrm>
        <a:prstGeom prst="foldedCorner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PT" sz="2400"/>
            <a:t>Fase</a:t>
          </a:r>
          <a:r>
            <a:rPr lang="pt-PT" sz="2400" baseline="0"/>
            <a:t> BETA:</a:t>
          </a:r>
        </a:p>
        <a:p>
          <a:r>
            <a:rPr lang="pt-PT" sz="2400" baseline="0"/>
            <a:t>Atraso:</a:t>
          </a:r>
          <a:endParaRPr lang="pt-PT" sz="1100" baseline="0"/>
        </a:p>
        <a:p>
          <a:r>
            <a:rPr lang="pt-PT" sz="1600" baseline="0"/>
            <a:t>-Comunidade está ainda por implementar (já tem template)</a:t>
          </a:r>
        </a:p>
        <a:p>
          <a:r>
            <a:rPr lang="pt-PT" sz="1600" baseline="0"/>
            <a:t>-Criação de GeoStops!</a:t>
          </a:r>
        </a:p>
        <a:p>
          <a:r>
            <a:rPr lang="pt-PT" sz="2400" baseline="0"/>
            <a:t>Compensação:</a:t>
          </a:r>
        </a:p>
        <a:p>
          <a:r>
            <a:rPr lang="pt-PT" sz="1600" baseline="0"/>
            <a:t>-Zonas protegidas/ risco implemnetadas!</a:t>
          </a:r>
        </a:p>
        <a:p>
          <a:r>
            <a:rPr lang="pt-PT" sz="1600" baseline="0"/>
            <a:t>-Acrescentamos uma área de administração.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Dias  em atraso: 5 dias!!</a:t>
          </a:r>
          <a:endParaRPr lang="pt-PT" sz="2400">
            <a:effectLst/>
          </a:endParaRPr>
        </a:p>
        <a:p>
          <a:endParaRPr lang="pt-PT" sz="2400" baseline="0"/>
        </a:p>
        <a:p>
          <a:endParaRPr lang="pt-PT" sz="24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96"/>
  <sheetViews>
    <sheetView tabSelected="1" zoomScale="50" zoomScaleNormal="50" workbookViewId="0">
      <selection activeCell="AM11" sqref="AM11"/>
    </sheetView>
  </sheetViews>
  <sheetFormatPr defaultColWidth="11" defaultRowHeight="15.75" x14ac:dyDescent="0.25"/>
  <cols>
    <col min="3" max="3" width="42.625" customWidth="1"/>
    <col min="4" max="8" width="4.875" customWidth="1"/>
    <col min="9" max="9" width="6" customWidth="1"/>
    <col min="10" max="16" width="4.875" customWidth="1"/>
    <col min="17" max="17" width="6.375" customWidth="1"/>
    <col min="18" max="27" width="4.875" customWidth="1"/>
    <col min="28" max="28" width="6" customWidth="1"/>
    <col min="29" max="32" width="4.875" customWidth="1"/>
    <col min="33" max="33" width="9.625" customWidth="1"/>
    <col min="34" max="34" width="10" customWidth="1"/>
    <col min="35" max="35" width="5.875" customWidth="1"/>
    <col min="36" max="37" width="5.5" customWidth="1"/>
    <col min="38" max="38" width="9" customWidth="1"/>
    <col min="40" max="47" width="5.375" customWidth="1"/>
  </cols>
  <sheetData>
    <row r="1" spans="1:35" ht="29.1" customHeight="1" thickBot="1" x14ac:dyDescent="0.45">
      <c r="A1" s="87" t="s">
        <v>154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</row>
    <row r="2" spans="1:35" ht="21" customHeight="1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ht="30" customHeight="1" thickBot="1" x14ac:dyDescent="0.45">
      <c r="A3" s="216" t="s">
        <v>18</v>
      </c>
      <c r="B3" s="216"/>
      <c r="C3" s="217"/>
      <c r="D3" s="218"/>
      <c r="E3" s="208" t="s">
        <v>19</v>
      </c>
      <c r="F3" s="209"/>
      <c r="G3" s="209"/>
      <c r="H3" s="209"/>
      <c r="I3" s="209"/>
      <c r="J3" s="209"/>
      <c r="K3" s="210"/>
      <c r="L3" s="26"/>
      <c r="M3" s="157" t="s">
        <v>153</v>
      </c>
      <c r="N3" s="158"/>
      <c r="O3" s="158"/>
      <c r="P3" s="158"/>
      <c r="Q3" s="159"/>
      <c r="R3" s="180">
        <f>SUM(D71:AD71)</f>
        <v>1250</v>
      </c>
      <c r="S3" s="181"/>
      <c r="T3" s="181"/>
      <c r="U3" s="181"/>
      <c r="V3" s="168" t="s">
        <v>85</v>
      </c>
      <c r="W3" s="169"/>
      <c r="X3" s="26"/>
      <c r="Y3" s="154"/>
      <c r="Z3" s="155"/>
      <c r="AA3" s="155"/>
      <c r="AB3" s="155"/>
      <c r="AC3" s="155"/>
      <c r="AD3" s="155"/>
      <c r="AE3" s="155"/>
      <c r="AF3" s="155"/>
      <c r="AG3" s="155"/>
      <c r="AH3" s="155"/>
      <c r="AI3" s="156"/>
    </row>
    <row r="4" spans="1:35" ht="27" customHeight="1" thickBot="1" x14ac:dyDescent="0.35">
      <c r="B4" s="50"/>
      <c r="C4" s="51"/>
      <c r="D4" s="52"/>
      <c r="E4" s="186" t="s">
        <v>21</v>
      </c>
      <c r="F4" s="187"/>
      <c r="G4" s="190" t="s">
        <v>22</v>
      </c>
      <c r="H4" s="191"/>
      <c r="I4" s="191"/>
      <c r="J4" s="191"/>
      <c r="K4" s="192"/>
      <c r="L4" s="9"/>
      <c r="M4" s="160" t="s">
        <v>83</v>
      </c>
      <c r="N4" s="161"/>
      <c r="O4" s="161"/>
      <c r="P4" s="161"/>
      <c r="Q4" s="162"/>
      <c r="R4" s="182">
        <f>AA4*AD4*AG4</f>
        <v>2100</v>
      </c>
      <c r="S4" s="183"/>
      <c r="T4" s="183"/>
      <c r="U4" s="183"/>
      <c r="V4" s="170" t="s">
        <v>85</v>
      </c>
      <c r="W4" s="171"/>
      <c r="X4" s="9"/>
      <c r="Y4" s="152" t="s">
        <v>80</v>
      </c>
      <c r="Z4" s="153"/>
      <c r="AA4" s="19">
        <v>15</v>
      </c>
      <c r="AB4" s="152" t="s">
        <v>81</v>
      </c>
      <c r="AC4" s="153"/>
      <c r="AD4" s="20">
        <v>28</v>
      </c>
      <c r="AE4" s="152" t="s">
        <v>17</v>
      </c>
      <c r="AF4" s="153"/>
      <c r="AG4" s="20">
        <v>5</v>
      </c>
      <c r="AH4" s="49" t="s">
        <v>82</v>
      </c>
      <c r="AI4" s="70">
        <v>0.3</v>
      </c>
    </row>
    <row r="5" spans="1:35" ht="27" customHeight="1" thickBot="1" x14ac:dyDescent="0.3">
      <c r="B5" s="130" t="s">
        <v>157</v>
      </c>
      <c r="C5" s="91"/>
      <c r="D5" s="91"/>
      <c r="E5" s="188">
        <v>48633</v>
      </c>
      <c r="F5" s="189"/>
      <c r="G5" s="193"/>
      <c r="H5" s="194"/>
      <c r="I5" s="194"/>
      <c r="J5" s="194"/>
      <c r="K5" s="195"/>
      <c r="L5" s="9"/>
      <c r="M5" s="163" t="s">
        <v>84</v>
      </c>
      <c r="N5" s="164"/>
      <c r="O5" s="164"/>
      <c r="P5" s="164"/>
      <c r="Q5" s="165"/>
      <c r="R5" s="184">
        <f>R4-(R4*AI4)</f>
        <v>1470</v>
      </c>
      <c r="S5" s="185"/>
      <c r="T5" s="185"/>
      <c r="U5" s="185"/>
      <c r="V5" s="172" t="s">
        <v>85</v>
      </c>
      <c r="W5" s="173"/>
      <c r="X5" s="9"/>
      <c r="Y5" s="202" t="s">
        <v>118</v>
      </c>
      <c r="Z5" s="203"/>
      <c r="AA5" s="203"/>
      <c r="AB5" s="203"/>
      <c r="AC5" s="203"/>
      <c r="AD5" s="203"/>
      <c r="AE5" s="203"/>
      <c r="AF5" s="203"/>
      <c r="AG5" s="203"/>
      <c r="AH5" s="203"/>
      <c r="AI5" s="204"/>
    </row>
    <row r="6" spans="1:35" ht="20.100000000000001" customHeight="1" thickBot="1" x14ac:dyDescent="0.3">
      <c r="B6" s="130" t="s">
        <v>158</v>
      </c>
      <c r="C6" s="91"/>
      <c r="D6" s="91"/>
      <c r="E6" s="188">
        <v>44592</v>
      </c>
      <c r="F6" s="189"/>
      <c r="G6" s="196">
        <v>43995</v>
      </c>
      <c r="H6" s="197"/>
      <c r="I6" s="197"/>
      <c r="J6" s="197"/>
      <c r="K6" s="198"/>
      <c r="L6" s="9"/>
      <c r="M6" s="10" t="s">
        <v>89</v>
      </c>
      <c r="N6" s="11"/>
      <c r="O6" s="11"/>
      <c r="P6" s="11"/>
      <c r="Q6" s="11"/>
      <c r="R6" s="11"/>
      <c r="S6" s="11"/>
      <c r="T6" s="11"/>
      <c r="U6" s="11"/>
      <c r="V6" s="166" t="s">
        <v>91</v>
      </c>
      <c r="W6" s="167"/>
      <c r="X6" s="9"/>
      <c r="Y6" s="205"/>
      <c r="Z6" s="206"/>
      <c r="AA6" s="206"/>
      <c r="AB6" s="206"/>
      <c r="AC6" s="206"/>
      <c r="AD6" s="206"/>
      <c r="AE6" s="206"/>
      <c r="AF6" s="206"/>
      <c r="AG6" s="206"/>
      <c r="AH6" s="206"/>
      <c r="AI6" s="207"/>
    </row>
    <row r="7" spans="1:35" ht="20.100000000000001" customHeight="1" thickBot="1" x14ac:dyDescent="0.3">
      <c r="B7" s="130" t="s">
        <v>159</v>
      </c>
      <c r="C7" s="91"/>
      <c r="D7" s="91"/>
      <c r="E7" s="150">
        <v>42043</v>
      </c>
      <c r="F7" s="151"/>
      <c r="G7" s="199">
        <v>43995</v>
      </c>
      <c r="H7" s="200"/>
      <c r="I7" s="200"/>
      <c r="J7" s="200"/>
      <c r="K7" s="201"/>
      <c r="L7" s="9"/>
      <c r="M7" s="211" t="s">
        <v>94</v>
      </c>
      <c r="N7" s="212"/>
      <c r="O7" s="212"/>
      <c r="P7" s="212"/>
      <c r="Q7" s="212"/>
      <c r="R7" s="174" t="s">
        <v>97</v>
      </c>
      <c r="S7" s="175"/>
      <c r="T7" s="176"/>
      <c r="U7" s="177">
        <v>3</v>
      </c>
      <c r="V7" s="178"/>
      <c r="W7" s="179"/>
      <c r="X7" s="9"/>
      <c r="Y7" s="213" t="s">
        <v>99</v>
      </c>
      <c r="Z7" s="214"/>
      <c r="AA7" s="214"/>
      <c r="AB7" s="214"/>
      <c r="AC7" s="214"/>
      <c r="AD7" s="214"/>
      <c r="AE7" s="214"/>
      <c r="AF7" s="214"/>
      <c r="AG7" s="214"/>
      <c r="AH7" s="214"/>
      <c r="AI7" s="215"/>
    </row>
    <row r="8" spans="1:35" ht="20.100000000000001" customHeight="1" thickBot="1" x14ac:dyDescent="0.4">
      <c r="B8" s="130" t="s">
        <v>160</v>
      </c>
      <c r="C8" s="91"/>
      <c r="D8" s="91"/>
      <c r="E8" s="150">
        <v>43532</v>
      </c>
      <c r="F8" s="151"/>
      <c r="G8" s="199">
        <v>43995</v>
      </c>
      <c r="H8" s="200"/>
      <c r="I8" s="200"/>
      <c r="J8" s="200"/>
      <c r="K8" s="201"/>
      <c r="L8" s="9"/>
      <c r="M8" s="224" t="s">
        <v>90</v>
      </c>
      <c r="N8" s="225"/>
      <c r="O8" s="225"/>
      <c r="P8" s="225"/>
      <c r="Q8" s="226"/>
      <c r="R8" s="120">
        <f>AVERAGE(D71:AE71)</f>
        <v>89.285714285714292</v>
      </c>
      <c r="S8" s="121"/>
      <c r="T8" s="121"/>
      <c r="U8" s="46" t="s">
        <v>98</v>
      </c>
      <c r="V8" s="116">
        <f>R5/14</f>
        <v>105</v>
      </c>
      <c r="W8" s="117"/>
      <c r="X8" s="9"/>
      <c r="Y8" s="145"/>
      <c r="Z8" s="146"/>
      <c r="AA8" s="146"/>
      <c r="AB8" s="146"/>
      <c r="AC8" s="146"/>
      <c r="AD8" s="146"/>
      <c r="AE8" s="146"/>
      <c r="AF8" s="146"/>
      <c r="AG8" s="146"/>
      <c r="AH8" s="146"/>
      <c r="AI8" s="147"/>
    </row>
    <row r="9" spans="1:35" ht="20.100000000000001" customHeight="1" thickBot="1" x14ac:dyDescent="0.4">
      <c r="B9" s="130" t="s">
        <v>161</v>
      </c>
      <c r="C9" s="91"/>
      <c r="D9" s="91"/>
      <c r="E9" s="150">
        <v>41693</v>
      </c>
      <c r="F9" s="151"/>
      <c r="G9" s="199">
        <v>43995</v>
      </c>
      <c r="H9" s="200"/>
      <c r="I9" s="200"/>
      <c r="J9" s="200"/>
      <c r="K9" s="201"/>
      <c r="L9" s="9"/>
      <c r="M9" s="13" t="s">
        <v>92</v>
      </c>
      <c r="N9" s="12"/>
      <c r="O9" s="12"/>
      <c r="P9" s="12"/>
      <c r="Q9" s="14"/>
      <c r="R9" s="122">
        <f>SUM(D71:AE71)/R5</f>
        <v>0.85034013605442171</v>
      </c>
      <c r="S9" s="123"/>
      <c r="T9" s="123"/>
      <c r="U9" s="18" t="s">
        <v>95</v>
      </c>
      <c r="V9" s="118">
        <v>1</v>
      </c>
      <c r="W9" s="119"/>
      <c r="X9" s="9"/>
      <c r="Y9" s="145"/>
      <c r="Z9" s="146"/>
      <c r="AA9" s="146"/>
      <c r="AB9" s="146"/>
      <c r="AC9" s="146"/>
      <c r="AD9" s="146"/>
      <c r="AE9" s="146"/>
      <c r="AF9" s="146"/>
      <c r="AG9" s="146"/>
      <c r="AH9" s="146"/>
      <c r="AI9" s="147"/>
    </row>
    <row r="10" spans="1:35" ht="20.100000000000001" customHeight="1" thickBot="1" x14ac:dyDescent="0.4">
      <c r="B10" s="131"/>
      <c r="C10" s="132"/>
      <c r="D10" s="132"/>
      <c r="E10" s="219" t="s">
        <v>20</v>
      </c>
      <c r="F10" s="220"/>
      <c r="G10" s="148"/>
      <c r="H10" s="148"/>
      <c r="I10" s="148"/>
      <c r="J10" s="148"/>
      <c r="K10" s="149"/>
      <c r="L10" s="9"/>
      <c r="M10" s="15" t="s">
        <v>93</v>
      </c>
      <c r="N10" s="16"/>
      <c r="O10" s="16"/>
      <c r="P10" s="16"/>
      <c r="Q10" s="17"/>
      <c r="R10" s="120">
        <f>R5-SUM(D71:EI71)</f>
        <v>-1030.8267195767194</v>
      </c>
      <c r="S10" s="121"/>
      <c r="T10" s="121"/>
      <c r="U10" s="47" t="s">
        <v>85</v>
      </c>
      <c r="V10" s="98" t="s">
        <v>96</v>
      </c>
      <c r="W10" s="119"/>
      <c r="X10" s="9"/>
      <c r="Y10" s="145"/>
      <c r="Z10" s="146"/>
      <c r="AA10" s="146"/>
      <c r="AB10" s="146"/>
      <c r="AC10" s="146"/>
      <c r="AD10" s="146"/>
      <c r="AE10" s="146"/>
      <c r="AF10" s="146"/>
      <c r="AG10" s="146"/>
      <c r="AH10" s="146"/>
      <c r="AI10" s="147"/>
    </row>
    <row r="11" spans="1:35" ht="20.100000000000001" customHeight="1" x14ac:dyDescent="0.25">
      <c r="B11" s="124" t="s">
        <v>86</v>
      </c>
      <c r="C11" s="125"/>
      <c r="D11" s="125"/>
      <c r="E11" s="125"/>
      <c r="F11" s="125"/>
      <c r="G11" s="125"/>
      <c r="H11" s="125"/>
      <c r="I11" s="125"/>
      <c r="J11" s="125"/>
      <c r="K11" s="126"/>
      <c r="L11" s="9"/>
      <c r="M11" s="145" t="s">
        <v>99</v>
      </c>
      <c r="N11" s="146"/>
      <c r="O11" s="146"/>
      <c r="P11" s="146"/>
      <c r="Q11" s="146"/>
      <c r="R11" s="146"/>
      <c r="S11" s="146"/>
      <c r="T11" s="146"/>
      <c r="U11" s="146"/>
      <c r="V11" s="146"/>
      <c r="W11" s="147"/>
      <c r="X11" s="9"/>
      <c r="Y11" s="145"/>
      <c r="Z11" s="146"/>
      <c r="AA11" s="146"/>
      <c r="AB11" s="146"/>
      <c r="AC11" s="146"/>
      <c r="AD11" s="146"/>
      <c r="AE11" s="146"/>
      <c r="AF11" s="146"/>
      <c r="AG11" s="146"/>
      <c r="AH11" s="146"/>
      <c r="AI11" s="147"/>
    </row>
    <row r="12" spans="1:35" ht="20.100000000000001" customHeight="1" x14ac:dyDescent="0.25">
      <c r="B12" s="127"/>
      <c r="C12" s="128"/>
      <c r="D12" s="128"/>
      <c r="E12" s="128"/>
      <c r="F12" s="128"/>
      <c r="G12" s="128"/>
      <c r="H12" s="128"/>
      <c r="I12" s="128"/>
      <c r="J12" s="128"/>
      <c r="K12" s="129"/>
      <c r="L12" s="9"/>
      <c r="M12" s="145"/>
      <c r="N12" s="146"/>
      <c r="O12" s="146"/>
      <c r="P12" s="146"/>
      <c r="Q12" s="146"/>
      <c r="R12" s="146"/>
      <c r="S12" s="146"/>
      <c r="T12" s="146"/>
      <c r="U12" s="146"/>
      <c r="V12" s="146"/>
      <c r="W12" s="147"/>
      <c r="X12" s="9"/>
      <c r="Y12" s="145"/>
      <c r="Z12" s="146"/>
      <c r="AA12" s="146"/>
      <c r="AB12" s="146"/>
      <c r="AC12" s="146"/>
      <c r="AD12" s="146"/>
      <c r="AE12" s="146"/>
      <c r="AF12" s="146"/>
      <c r="AG12" s="146"/>
      <c r="AH12" s="146"/>
      <c r="AI12" s="147"/>
    </row>
    <row r="13" spans="1:35" ht="20.100000000000001" customHeight="1" thickBot="1" x14ac:dyDescent="0.3">
      <c r="B13" s="127"/>
      <c r="C13" s="128"/>
      <c r="D13" s="128"/>
      <c r="E13" s="128"/>
      <c r="F13" s="128"/>
      <c r="G13" s="128"/>
      <c r="H13" s="128"/>
      <c r="I13" s="128"/>
      <c r="J13" s="128"/>
      <c r="K13" s="129"/>
      <c r="L13" s="9"/>
      <c r="M13" s="145"/>
      <c r="N13" s="146"/>
      <c r="O13" s="146"/>
      <c r="P13" s="146"/>
      <c r="Q13" s="146"/>
      <c r="R13" s="146"/>
      <c r="S13" s="146"/>
      <c r="T13" s="146"/>
      <c r="U13" s="146"/>
      <c r="V13" s="146"/>
      <c r="W13" s="147"/>
      <c r="X13" s="9"/>
      <c r="Y13" s="145"/>
      <c r="Z13" s="146"/>
      <c r="AA13" s="146"/>
      <c r="AB13" s="146"/>
      <c r="AC13" s="146"/>
      <c r="AD13" s="146"/>
      <c r="AE13" s="146"/>
      <c r="AF13" s="146"/>
      <c r="AG13" s="146"/>
      <c r="AH13" s="146"/>
      <c r="AI13" s="147"/>
    </row>
    <row r="14" spans="1:35" ht="20.100000000000001" customHeight="1" x14ac:dyDescent="0.25">
      <c r="B14" s="107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9"/>
    </row>
    <row r="15" spans="1:35" ht="16.5" thickBot="1" x14ac:dyDescent="0.3">
      <c r="B15" s="110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2"/>
    </row>
    <row r="16" spans="1:35" ht="24" thickBot="1" x14ac:dyDescent="0.4">
      <c r="B16" s="135" t="s">
        <v>16</v>
      </c>
      <c r="C16" s="136"/>
      <c r="D16" s="73" t="s">
        <v>0</v>
      </c>
      <c r="E16" s="74"/>
      <c r="F16" s="74"/>
      <c r="G16" s="75"/>
      <c r="H16" s="76" t="s">
        <v>183</v>
      </c>
      <c r="I16" s="74"/>
      <c r="J16" s="74"/>
      <c r="K16" s="74"/>
      <c r="L16" s="74"/>
      <c r="M16" s="74"/>
      <c r="N16" s="74"/>
      <c r="O16" s="74"/>
      <c r="P16" s="73" t="s">
        <v>1</v>
      </c>
      <c r="Q16" s="74"/>
      <c r="R16" s="74"/>
      <c r="S16" s="74"/>
      <c r="T16" s="74"/>
      <c r="U16" s="74"/>
      <c r="V16" s="74"/>
      <c r="W16" s="74"/>
      <c r="X16" s="74"/>
      <c r="Y16" s="75"/>
      <c r="Z16" s="53" t="s">
        <v>2</v>
      </c>
      <c r="AA16" s="54"/>
      <c r="AB16" s="54"/>
      <c r="AC16" s="54"/>
      <c r="AD16" s="54"/>
      <c r="AE16" s="55"/>
      <c r="AG16" s="65" t="s">
        <v>117</v>
      </c>
      <c r="AH16" s="65" t="s">
        <v>117</v>
      </c>
    </row>
    <row r="17" spans="1:34" ht="18.95" customHeight="1" thickBot="1" x14ac:dyDescent="0.4">
      <c r="B17" s="137"/>
      <c r="C17" s="138"/>
      <c r="D17" s="223" t="s">
        <v>3</v>
      </c>
      <c r="E17" s="222"/>
      <c r="F17" s="221" t="s">
        <v>4</v>
      </c>
      <c r="G17" s="223"/>
      <c r="H17" s="221" t="s">
        <v>5</v>
      </c>
      <c r="I17" s="222"/>
      <c r="J17" s="221" t="s">
        <v>6</v>
      </c>
      <c r="K17" s="222"/>
      <c r="L17" s="221" t="s">
        <v>7</v>
      </c>
      <c r="M17" s="222"/>
      <c r="N17" s="221" t="s">
        <v>8</v>
      </c>
      <c r="O17" s="222"/>
      <c r="P17" s="221" t="s">
        <v>15</v>
      </c>
      <c r="Q17" s="222"/>
      <c r="R17" s="221" t="s">
        <v>9</v>
      </c>
      <c r="S17" s="222"/>
      <c r="T17" s="221" t="s">
        <v>10</v>
      </c>
      <c r="U17" s="222"/>
      <c r="V17" s="221" t="s">
        <v>11</v>
      </c>
      <c r="W17" s="222"/>
      <c r="X17" s="221" t="s">
        <v>12</v>
      </c>
      <c r="Y17" s="222"/>
      <c r="Z17" s="221" t="s">
        <v>13</v>
      </c>
      <c r="AA17" s="222"/>
      <c r="AB17" s="221" t="s">
        <v>14</v>
      </c>
      <c r="AC17" s="222"/>
      <c r="AD17" s="221" t="s">
        <v>13</v>
      </c>
      <c r="AE17" s="222"/>
      <c r="AG17" s="66" t="s">
        <v>96</v>
      </c>
      <c r="AH17" s="66" t="s">
        <v>95</v>
      </c>
    </row>
    <row r="18" spans="1:34" ht="15.95" customHeight="1" thickBot="1" x14ac:dyDescent="0.4">
      <c r="B18" s="137"/>
      <c r="C18" s="13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62"/>
      <c r="AG18" s="67"/>
      <c r="AH18" s="67"/>
    </row>
    <row r="19" spans="1:34" ht="15.95" customHeight="1" thickBot="1" x14ac:dyDescent="0.3">
      <c r="B19" s="139"/>
      <c r="C19" s="140"/>
      <c r="D19" s="43" t="s">
        <v>124</v>
      </c>
      <c r="E19" s="44" t="s">
        <v>125</v>
      </c>
      <c r="F19" s="44" t="s">
        <v>126</v>
      </c>
      <c r="G19" s="45" t="s">
        <v>127</v>
      </c>
      <c r="H19" s="43" t="s">
        <v>129</v>
      </c>
      <c r="I19" s="44" t="s">
        <v>128</v>
      </c>
      <c r="J19" s="44" t="s">
        <v>130</v>
      </c>
      <c r="K19" s="44" t="s">
        <v>131</v>
      </c>
      <c r="L19" s="44" t="s">
        <v>132</v>
      </c>
      <c r="M19" s="44" t="s">
        <v>133</v>
      </c>
      <c r="N19" s="44" t="s">
        <v>134</v>
      </c>
      <c r="O19" s="44" t="s">
        <v>135</v>
      </c>
      <c r="P19" s="44" t="s">
        <v>136</v>
      </c>
      <c r="Q19" s="44" t="s">
        <v>137</v>
      </c>
      <c r="R19" s="44" t="s">
        <v>128</v>
      </c>
      <c r="S19" s="44" t="s">
        <v>120</v>
      </c>
      <c r="T19" s="44" t="s">
        <v>131</v>
      </c>
      <c r="U19" s="44" t="s">
        <v>138</v>
      </c>
      <c r="V19" s="44" t="s">
        <v>133</v>
      </c>
      <c r="W19" s="44" t="s">
        <v>139</v>
      </c>
      <c r="X19" s="44" t="s">
        <v>140</v>
      </c>
      <c r="Y19" s="44" t="s">
        <v>141</v>
      </c>
      <c r="Z19" s="44" t="s">
        <v>142</v>
      </c>
      <c r="AA19" s="44" t="s">
        <v>143</v>
      </c>
      <c r="AB19" s="44" t="s">
        <v>144</v>
      </c>
      <c r="AC19" s="44" t="s">
        <v>145</v>
      </c>
      <c r="AD19" s="44" t="s">
        <v>124</v>
      </c>
      <c r="AE19" s="63" t="s">
        <v>126</v>
      </c>
      <c r="AG19" s="23"/>
      <c r="AH19" s="23"/>
    </row>
    <row r="20" spans="1:34" ht="23.1" customHeight="1" x14ac:dyDescent="0.25">
      <c r="B20" s="105" t="s">
        <v>23</v>
      </c>
      <c r="C20" s="105" t="s">
        <v>24</v>
      </c>
      <c r="D20" s="26"/>
      <c r="E20" s="26"/>
      <c r="F20" s="26"/>
      <c r="G20" s="26"/>
      <c r="H20" s="26"/>
      <c r="I20" s="85" t="s">
        <v>149</v>
      </c>
      <c r="J20" s="77" t="s">
        <v>147</v>
      </c>
      <c r="K20" s="78"/>
      <c r="L20" s="26"/>
      <c r="M20" s="26"/>
      <c r="N20" s="26"/>
      <c r="O20" s="26"/>
      <c r="P20" s="26"/>
      <c r="Q20" s="85" t="s">
        <v>150</v>
      </c>
      <c r="R20" s="26"/>
      <c r="S20" s="77" t="s">
        <v>146</v>
      </c>
      <c r="T20" s="78"/>
      <c r="U20" s="26"/>
      <c r="V20" s="26"/>
      <c r="W20" s="26"/>
      <c r="X20" s="26"/>
      <c r="Y20" s="26"/>
      <c r="Z20" s="85" t="s">
        <v>152</v>
      </c>
      <c r="AA20" s="26"/>
      <c r="AB20" s="85" t="s">
        <v>151</v>
      </c>
      <c r="AC20" s="81" t="s">
        <v>148</v>
      </c>
      <c r="AD20" s="82"/>
      <c r="AE20" s="27"/>
      <c r="AG20" s="68"/>
      <c r="AH20" s="33"/>
    </row>
    <row r="21" spans="1:34" ht="23.1" customHeight="1" thickBot="1" x14ac:dyDescent="0.3">
      <c r="B21" s="106"/>
      <c r="C21" s="106"/>
      <c r="D21" s="9"/>
      <c r="E21" s="9"/>
      <c r="F21" s="9"/>
      <c r="G21" s="9"/>
      <c r="H21" s="9"/>
      <c r="I21" s="86"/>
      <c r="J21" s="79"/>
      <c r="K21" s="80"/>
      <c r="L21" s="9"/>
      <c r="M21" s="9"/>
      <c r="N21" s="9"/>
      <c r="O21" s="9"/>
      <c r="P21" s="9"/>
      <c r="Q21" s="86"/>
      <c r="R21" s="9"/>
      <c r="S21" s="79"/>
      <c r="T21" s="80"/>
      <c r="U21" s="9"/>
      <c r="V21" s="9"/>
      <c r="W21" s="9"/>
      <c r="X21" s="9"/>
      <c r="Y21" s="9"/>
      <c r="Z21" s="86"/>
      <c r="AA21" s="9"/>
      <c r="AB21" s="86"/>
      <c r="AC21" s="83"/>
      <c r="AD21" s="84"/>
      <c r="AE21" s="21"/>
      <c r="AG21" s="68"/>
      <c r="AH21" s="33"/>
    </row>
    <row r="22" spans="1:34" ht="21.95" customHeight="1" thickBot="1" x14ac:dyDescent="0.35">
      <c r="A22" s="58" t="s">
        <v>122</v>
      </c>
      <c r="B22" s="2" t="s">
        <v>25</v>
      </c>
      <c r="C22" s="59" t="s">
        <v>165</v>
      </c>
      <c r="D22" s="91"/>
      <c r="E22" s="91"/>
      <c r="F22" s="91"/>
      <c r="G22" s="91"/>
      <c r="H22" s="91"/>
      <c r="I22" s="91"/>
      <c r="J22" s="92"/>
      <c r="K22" s="92"/>
      <c r="L22" s="91"/>
      <c r="M22" s="91"/>
      <c r="N22" s="91"/>
      <c r="O22" s="91"/>
      <c r="P22" s="91"/>
      <c r="Q22" s="91"/>
      <c r="R22" s="91"/>
      <c r="S22" s="91"/>
      <c r="T22" s="92"/>
      <c r="U22" s="92"/>
      <c r="V22" s="91"/>
      <c r="W22" s="91"/>
      <c r="X22" s="91"/>
      <c r="Y22" s="91"/>
      <c r="Z22" s="90"/>
      <c r="AA22" s="90"/>
      <c r="AB22" s="91"/>
      <c r="AC22" s="91"/>
      <c r="AD22" s="88"/>
      <c r="AE22" s="89"/>
      <c r="AG22" s="24">
        <f t="shared" ref="AG22:AG69" si="0">SUM(D22:AD22)</f>
        <v>0</v>
      </c>
      <c r="AH22" s="28">
        <f>AG22/$R$5</f>
        <v>0</v>
      </c>
    </row>
    <row r="23" spans="1:34" ht="21.95" customHeight="1" thickBot="1" x14ac:dyDescent="0.3">
      <c r="B23" s="3" t="s">
        <v>37</v>
      </c>
      <c r="C23" s="60" t="s">
        <v>162</v>
      </c>
      <c r="D23" s="91">
        <v>8</v>
      </c>
      <c r="E23" s="91"/>
      <c r="F23" s="91"/>
      <c r="G23" s="91"/>
      <c r="H23" s="91"/>
      <c r="I23" s="91"/>
      <c r="J23" s="92">
        <v>4</v>
      </c>
      <c r="K23" s="92"/>
      <c r="L23" s="91">
        <v>6</v>
      </c>
      <c r="M23" s="91"/>
      <c r="N23" s="91"/>
      <c r="O23" s="91"/>
      <c r="P23" s="91">
        <v>3</v>
      </c>
      <c r="Q23" s="91"/>
      <c r="R23" s="91"/>
      <c r="S23" s="91"/>
      <c r="T23" s="92">
        <v>2</v>
      </c>
      <c r="U23" s="92"/>
      <c r="V23" s="91"/>
      <c r="W23" s="91"/>
      <c r="X23" s="91"/>
      <c r="Y23" s="91"/>
      <c r="Z23" s="90">
        <v>2</v>
      </c>
      <c r="AA23" s="90"/>
      <c r="AB23" s="91"/>
      <c r="AC23" s="91"/>
      <c r="AD23" s="88">
        <v>2</v>
      </c>
      <c r="AE23" s="89"/>
      <c r="AG23" s="24">
        <f t="shared" si="0"/>
        <v>27</v>
      </c>
      <c r="AH23" s="25">
        <f t="shared" ref="AH23:AH69" si="1">AG23/$R$5</f>
        <v>1.8367346938775512E-2</v>
      </c>
    </row>
    <row r="24" spans="1:34" ht="21.95" customHeight="1" thickBot="1" x14ac:dyDescent="0.3">
      <c r="B24" s="3" t="s">
        <v>38</v>
      </c>
      <c r="C24" s="60" t="s">
        <v>164</v>
      </c>
      <c r="D24" s="91">
        <v>14</v>
      </c>
      <c r="E24" s="91"/>
      <c r="F24" s="91">
        <v>6</v>
      </c>
      <c r="G24" s="91"/>
      <c r="H24" s="91"/>
      <c r="I24" s="91"/>
      <c r="J24" s="92">
        <v>8</v>
      </c>
      <c r="K24" s="92"/>
      <c r="L24" s="91">
        <v>8</v>
      </c>
      <c r="M24" s="91"/>
      <c r="N24" s="91"/>
      <c r="O24" s="91"/>
      <c r="P24" s="91">
        <v>4</v>
      </c>
      <c r="Q24" s="91"/>
      <c r="R24" s="91"/>
      <c r="S24" s="91"/>
      <c r="T24" s="92">
        <v>2</v>
      </c>
      <c r="U24" s="92"/>
      <c r="V24" s="91"/>
      <c r="W24" s="91"/>
      <c r="X24" s="91"/>
      <c r="Y24" s="91"/>
      <c r="Z24" s="90">
        <v>2</v>
      </c>
      <c r="AA24" s="90"/>
      <c r="AB24" s="91"/>
      <c r="AC24" s="91"/>
      <c r="AD24" s="88">
        <v>2</v>
      </c>
      <c r="AE24" s="89"/>
      <c r="AG24" s="24">
        <f t="shared" si="0"/>
        <v>46</v>
      </c>
      <c r="AH24" s="25">
        <f t="shared" si="1"/>
        <v>3.1292517006802724E-2</v>
      </c>
    </row>
    <row r="25" spans="1:34" ht="21.95" customHeight="1" thickBot="1" x14ac:dyDescent="0.3">
      <c r="B25" s="3" t="s">
        <v>39</v>
      </c>
      <c r="C25" s="60" t="s">
        <v>163</v>
      </c>
      <c r="D25" s="91">
        <v>8</v>
      </c>
      <c r="E25" s="91"/>
      <c r="F25" s="91"/>
      <c r="G25" s="91"/>
      <c r="H25" s="91"/>
      <c r="I25" s="91"/>
      <c r="J25" s="92">
        <v>6</v>
      </c>
      <c r="K25" s="92"/>
      <c r="L25" s="91">
        <v>6</v>
      </c>
      <c r="M25" s="91"/>
      <c r="N25" s="91"/>
      <c r="O25" s="91"/>
      <c r="P25" s="91">
        <v>4</v>
      </c>
      <c r="Q25" s="91"/>
      <c r="R25" s="91"/>
      <c r="S25" s="91"/>
      <c r="T25" s="92">
        <v>2</v>
      </c>
      <c r="U25" s="92"/>
      <c r="V25" s="91"/>
      <c r="W25" s="91"/>
      <c r="X25" s="91"/>
      <c r="Y25" s="91"/>
      <c r="Z25" s="90">
        <v>2</v>
      </c>
      <c r="AA25" s="90"/>
      <c r="AB25" s="91"/>
      <c r="AC25" s="91"/>
      <c r="AD25" s="88">
        <v>2</v>
      </c>
      <c r="AE25" s="89"/>
      <c r="AG25" s="24">
        <f t="shared" si="0"/>
        <v>30</v>
      </c>
      <c r="AH25" s="25">
        <f t="shared" si="1"/>
        <v>2.0408163265306121E-2</v>
      </c>
    </row>
    <row r="26" spans="1:34" ht="21.95" customHeight="1" thickBot="1" x14ac:dyDescent="0.3">
      <c r="B26" s="4" t="s">
        <v>26</v>
      </c>
      <c r="C26" s="60" t="s">
        <v>166</v>
      </c>
      <c r="D26" s="91"/>
      <c r="E26" s="91"/>
      <c r="F26" s="91"/>
      <c r="G26" s="91"/>
      <c r="H26" s="91"/>
      <c r="I26" s="91"/>
      <c r="J26" s="92"/>
      <c r="K26" s="92"/>
      <c r="L26" s="91"/>
      <c r="M26" s="91"/>
      <c r="N26" s="91"/>
      <c r="O26" s="91"/>
      <c r="P26" s="91"/>
      <c r="Q26" s="91"/>
      <c r="R26" s="91"/>
      <c r="S26" s="91"/>
      <c r="T26" s="92"/>
      <c r="U26" s="92"/>
      <c r="V26" s="91"/>
      <c r="W26" s="91"/>
      <c r="X26" s="91"/>
      <c r="Y26" s="91"/>
      <c r="Z26" s="90"/>
      <c r="AA26" s="90"/>
      <c r="AB26" s="91"/>
      <c r="AC26" s="91"/>
      <c r="AD26" s="88"/>
      <c r="AE26" s="89"/>
      <c r="AG26" s="24">
        <f t="shared" si="0"/>
        <v>0</v>
      </c>
      <c r="AH26" s="25">
        <f t="shared" si="1"/>
        <v>0</v>
      </c>
    </row>
    <row r="27" spans="1:34" ht="21.95" customHeight="1" thickBot="1" x14ac:dyDescent="0.3">
      <c r="B27" s="3" t="s">
        <v>40</v>
      </c>
      <c r="C27" s="60" t="s">
        <v>162</v>
      </c>
      <c r="D27" s="91"/>
      <c r="E27" s="91"/>
      <c r="F27" s="91">
        <v>8</v>
      </c>
      <c r="G27" s="91"/>
      <c r="H27" s="91"/>
      <c r="I27" s="91"/>
      <c r="J27" s="92">
        <v>8</v>
      </c>
      <c r="K27" s="92"/>
      <c r="L27" s="91">
        <v>9</v>
      </c>
      <c r="M27" s="91"/>
      <c r="N27" s="91"/>
      <c r="O27" s="91"/>
      <c r="P27" s="91"/>
      <c r="Q27" s="91"/>
      <c r="R27" s="91"/>
      <c r="S27" s="91"/>
      <c r="T27" s="92">
        <v>2</v>
      </c>
      <c r="U27" s="92"/>
      <c r="V27" s="91">
        <v>3</v>
      </c>
      <c r="W27" s="91"/>
      <c r="X27" s="91">
        <v>2</v>
      </c>
      <c r="Y27" s="91"/>
      <c r="Z27" s="90">
        <v>2</v>
      </c>
      <c r="AA27" s="90"/>
      <c r="AB27" s="91">
        <v>2</v>
      </c>
      <c r="AC27" s="91"/>
      <c r="AD27" s="88">
        <v>2</v>
      </c>
      <c r="AE27" s="89"/>
      <c r="AG27" s="24">
        <f t="shared" si="0"/>
        <v>38</v>
      </c>
      <c r="AH27" s="25">
        <f t="shared" si="1"/>
        <v>2.5850340136054421E-2</v>
      </c>
    </row>
    <row r="28" spans="1:34" ht="21.95" customHeight="1" thickBot="1" x14ac:dyDescent="0.3">
      <c r="B28" s="3" t="s">
        <v>41</v>
      </c>
      <c r="C28" s="60" t="s">
        <v>164</v>
      </c>
      <c r="D28" s="91">
        <v>8</v>
      </c>
      <c r="E28" s="91"/>
      <c r="F28" s="91">
        <v>6</v>
      </c>
      <c r="G28" s="91"/>
      <c r="H28" s="91">
        <v>8</v>
      </c>
      <c r="I28" s="91"/>
      <c r="J28" s="92">
        <v>4</v>
      </c>
      <c r="K28" s="92"/>
      <c r="L28" s="91">
        <v>12</v>
      </c>
      <c r="M28" s="91"/>
      <c r="N28" s="91"/>
      <c r="O28" s="91"/>
      <c r="P28" s="91"/>
      <c r="Q28" s="91"/>
      <c r="R28" s="91"/>
      <c r="S28" s="91"/>
      <c r="T28" s="92">
        <v>2</v>
      </c>
      <c r="U28" s="92"/>
      <c r="V28" s="91">
        <v>6</v>
      </c>
      <c r="W28" s="91"/>
      <c r="X28" s="91">
        <v>4</v>
      </c>
      <c r="Y28" s="91"/>
      <c r="Z28" s="90">
        <v>2</v>
      </c>
      <c r="AA28" s="90"/>
      <c r="AB28" s="91">
        <v>4</v>
      </c>
      <c r="AC28" s="91"/>
      <c r="AD28" s="88">
        <v>3</v>
      </c>
      <c r="AE28" s="89"/>
      <c r="AG28" s="24">
        <f t="shared" si="0"/>
        <v>59</v>
      </c>
      <c r="AH28" s="25">
        <f t="shared" si="1"/>
        <v>4.0136054421768708E-2</v>
      </c>
    </row>
    <row r="29" spans="1:34" ht="21.95" customHeight="1" thickBot="1" x14ac:dyDescent="0.3">
      <c r="B29" s="3" t="s">
        <v>42</v>
      </c>
      <c r="C29" s="60" t="s">
        <v>163</v>
      </c>
      <c r="D29" s="91">
        <v>8</v>
      </c>
      <c r="E29" s="91"/>
      <c r="F29" s="91">
        <v>6</v>
      </c>
      <c r="G29" s="91"/>
      <c r="H29" s="91"/>
      <c r="I29" s="91"/>
      <c r="J29" s="92">
        <v>2</v>
      </c>
      <c r="K29" s="92"/>
      <c r="L29" s="91">
        <v>12</v>
      </c>
      <c r="M29" s="91"/>
      <c r="N29" s="91"/>
      <c r="O29" s="91"/>
      <c r="P29" s="91">
        <v>3</v>
      </c>
      <c r="Q29" s="91"/>
      <c r="R29" s="91"/>
      <c r="S29" s="91"/>
      <c r="T29" s="92">
        <v>2</v>
      </c>
      <c r="U29" s="92"/>
      <c r="V29" s="91">
        <v>4</v>
      </c>
      <c r="W29" s="91"/>
      <c r="X29" s="91">
        <v>2</v>
      </c>
      <c r="Y29" s="91"/>
      <c r="Z29" s="90">
        <v>2</v>
      </c>
      <c r="AA29" s="90"/>
      <c r="AB29" s="91">
        <v>2</v>
      </c>
      <c r="AC29" s="91"/>
      <c r="AD29" s="88">
        <v>2</v>
      </c>
      <c r="AE29" s="89"/>
      <c r="AG29" s="24">
        <f t="shared" si="0"/>
        <v>45</v>
      </c>
      <c r="AH29" s="25">
        <f t="shared" si="1"/>
        <v>3.0612244897959183E-2</v>
      </c>
    </row>
    <row r="30" spans="1:34" ht="21.95" customHeight="1" thickBot="1" x14ac:dyDescent="0.3">
      <c r="B30" s="4" t="s">
        <v>27</v>
      </c>
      <c r="C30" s="60" t="s">
        <v>167</v>
      </c>
      <c r="D30" s="91"/>
      <c r="E30" s="91"/>
      <c r="F30" s="91"/>
      <c r="G30" s="91"/>
      <c r="H30" s="91"/>
      <c r="I30" s="91"/>
      <c r="J30" s="92"/>
      <c r="K30" s="92"/>
      <c r="L30" s="91"/>
      <c r="M30" s="91"/>
      <c r="N30" s="91"/>
      <c r="O30" s="91"/>
      <c r="P30" s="91"/>
      <c r="Q30" s="91"/>
      <c r="R30" s="91"/>
      <c r="S30" s="91"/>
      <c r="T30" s="92"/>
      <c r="U30" s="92"/>
      <c r="V30" s="91"/>
      <c r="W30" s="91"/>
      <c r="X30" s="91"/>
      <c r="Y30" s="91"/>
      <c r="Z30" s="90"/>
      <c r="AA30" s="90"/>
      <c r="AB30" s="91"/>
      <c r="AC30" s="91"/>
      <c r="AD30" s="88"/>
      <c r="AE30" s="89"/>
      <c r="AG30" s="24">
        <f t="shared" si="0"/>
        <v>0</v>
      </c>
      <c r="AH30" s="25">
        <f t="shared" si="1"/>
        <v>0</v>
      </c>
    </row>
    <row r="31" spans="1:34" ht="21.95" customHeight="1" thickBot="1" x14ac:dyDescent="0.3">
      <c r="B31" s="3" t="s">
        <v>43</v>
      </c>
      <c r="C31" s="60" t="s">
        <v>162</v>
      </c>
      <c r="D31" s="91"/>
      <c r="E31" s="91"/>
      <c r="F31" s="91">
        <v>12</v>
      </c>
      <c r="G31" s="91"/>
      <c r="H31" s="91">
        <v>6</v>
      </c>
      <c r="I31" s="91"/>
      <c r="J31" s="92">
        <v>8</v>
      </c>
      <c r="K31" s="92"/>
      <c r="L31" s="91"/>
      <c r="M31" s="91"/>
      <c r="N31" s="91"/>
      <c r="O31" s="91"/>
      <c r="P31" s="91">
        <v>2</v>
      </c>
      <c r="Q31" s="91"/>
      <c r="R31" s="91"/>
      <c r="S31" s="91"/>
      <c r="T31" s="92">
        <v>2</v>
      </c>
      <c r="U31" s="92"/>
      <c r="V31" s="91"/>
      <c r="W31" s="91"/>
      <c r="X31" s="91"/>
      <c r="Y31" s="91"/>
      <c r="Z31" s="90">
        <v>2</v>
      </c>
      <c r="AA31" s="90"/>
      <c r="AB31" s="91"/>
      <c r="AC31" s="91"/>
      <c r="AD31" s="88">
        <v>2</v>
      </c>
      <c r="AE31" s="89"/>
      <c r="AG31" s="24">
        <f t="shared" si="0"/>
        <v>34</v>
      </c>
      <c r="AH31" s="25">
        <f t="shared" si="1"/>
        <v>2.3129251700680271E-2</v>
      </c>
    </row>
    <row r="32" spans="1:34" ht="21.95" customHeight="1" thickBot="1" x14ac:dyDescent="0.3">
      <c r="B32" s="3" t="s">
        <v>44</v>
      </c>
      <c r="C32" s="60" t="s">
        <v>164</v>
      </c>
      <c r="D32" s="91"/>
      <c r="E32" s="91"/>
      <c r="F32" s="91">
        <v>8</v>
      </c>
      <c r="G32" s="91"/>
      <c r="H32" s="91">
        <v>12</v>
      </c>
      <c r="I32" s="91"/>
      <c r="J32" s="92">
        <v>7</v>
      </c>
      <c r="K32" s="92"/>
      <c r="L32" s="91"/>
      <c r="M32" s="91"/>
      <c r="N32" s="91"/>
      <c r="O32" s="91"/>
      <c r="P32" s="91"/>
      <c r="Q32" s="91"/>
      <c r="R32" s="91"/>
      <c r="S32" s="91"/>
      <c r="T32" s="92">
        <v>2</v>
      </c>
      <c r="U32" s="92"/>
      <c r="V32" s="91"/>
      <c r="W32" s="91"/>
      <c r="X32" s="91"/>
      <c r="Y32" s="91"/>
      <c r="Z32" s="90">
        <v>2</v>
      </c>
      <c r="AA32" s="90"/>
      <c r="AB32" s="91"/>
      <c r="AC32" s="91"/>
      <c r="AD32" s="88">
        <v>2</v>
      </c>
      <c r="AE32" s="89"/>
      <c r="AG32" s="24">
        <f t="shared" si="0"/>
        <v>33</v>
      </c>
      <c r="AH32" s="25">
        <f t="shared" si="1"/>
        <v>2.2448979591836733E-2</v>
      </c>
    </row>
    <row r="33" spans="1:34" ht="21.95" customHeight="1" thickBot="1" x14ac:dyDescent="0.3">
      <c r="B33" s="3" t="s">
        <v>45</v>
      </c>
      <c r="C33" s="60" t="s">
        <v>163</v>
      </c>
      <c r="D33" s="91"/>
      <c r="E33" s="91"/>
      <c r="F33" s="91">
        <v>9</v>
      </c>
      <c r="G33" s="91"/>
      <c r="H33" s="91"/>
      <c r="I33" s="91"/>
      <c r="J33" s="92"/>
      <c r="K33" s="92"/>
      <c r="L33" s="91"/>
      <c r="M33" s="91"/>
      <c r="N33" s="91"/>
      <c r="O33" s="91"/>
      <c r="P33" s="91">
        <v>6</v>
      </c>
      <c r="Q33" s="91"/>
      <c r="R33" s="91"/>
      <c r="S33" s="91"/>
      <c r="T33" s="92">
        <v>2</v>
      </c>
      <c r="U33" s="92"/>
      <c r="V33" s="91"/>
      <c r="W33" s="91"/>
      <c r="X33" s="91"/>
      <c r="Y33" s="91"/>
      <c r="Z33" s="90">
        <v>2</v>
      </c>
      <c r="AA33" s="90"/>
      <c r="AB33" s="91"/>
      <c r="AC33" s="91"/>
      <c r="AD33" s="88">
        <v>2</v>
      </c>
      <c r="AE33" s="89"/>
      <c r="AG33" s="24">
        <f t="shared" si="0"/>
        <v>21</v>
      </c>
      <c r="AH33" s="25">
        <f t="shared" si="1"/>
        <v>1.4285714285714285E-2</v>
      </c>
    </row>
    <row r="34" spans="1:34" ht="21.95" customHeight="1" thickBot="1" x14ac:dyDescent="0.35">
      <c r="A34" s="58" t="s">
        <v>122</v>
      </c>
      <c r="B34" s="4" t="s">
        <v>28</v>
      </c>
      <c r="C34" s="60" t="s">
        <v>168</v>
      </c>
      <c r="D34" s="91"/>
      <c r="E34" s="91"/>
      <c r="F34" s="91"/>
      <c r="G34" s="91"/>
      <c r="H34" s="91"/>
      <c r="I34" s="91"/>
      <c r="J34" s="92"/>
      <c r="K34" s="92"/>
      <c r="L34" s="91"/>
      <c r="M34" s="91"/>
      <c r="N34" s="91"/>
      <c r="O34" s="91"/>
      <c r="P34" s="91"/>
      <c r="Q34" s="91"/>
      <c r="R34" s="91"/>
      <c r="S34" s="91"/>
      <c r="T34" s="92"/>
      <c r="U34" s="92"/>
      <c r="V34" s="91"/>
      <c r="W34" s="91"/>
      <c r="X34" s="91"/>
      <c r="Y34" s="91"/>
      <c r="Z34" s="90"/>
      <c r="AA34" s="90"/>
      <c r="AB34" s="91"/>
      <c r="AC34" s="91"/>
      <c r="AD34" s="88"/>
      <c r="AE34" s="89"/>
      <c r="AG34" s="24">
        <f t="shared" si="0"/>
        <v>0</v>
      </c>
      <c r="AH34" s="25">
        <f t="shared" si="1"/>
        <v>0</v>
      </c>
    </row>
    <row r="35" spans="1:34" ht="21.95" customHeight="1" thickBot="1" x14ac:dyDescent="0.3">
      <c r="B35" s="3" t="s">
        <v>46</v>
      </c>
      <c r="C35" s="60" t="s">
        <v>162</v>
      </c>
      <c r="D35" s="91"/>
      <c r="E35" s="91"/>
      <c r="F35" s="91"/>
      <c r="G35" s="91"/>
      <c r="H35" s="91">
        <v>4</v>
      </c>
      <c r="I35" s="91"/>
      <c r="J35" s="92"/>
      <c r="K35" s="92"/>
      <c r="L35" s="91"/>
      <c r="M35" s="91"/>
      <c r="N35" s="91"/>
      <c r="O35" s="91"/>
      <c r="P35" s="91">
        <v>4</v>
      </c>
      <c r="Q35" s="91"/>
      <c r="R35" s="91"/>
      <c r="S35" s="91"/>
      <c r="T35" s="92">
        <v>2</v>
      </c>
      <c r="U35" s="92"/>
      <c r="V35" s="91">
        <v>4</v>
      </c>
      <c r="W35" s="91"/>
      <c r="X35" s="91">
        <v>2</v>
      </c>
      <c r="Y35" s="91"/>
      <c r="Z35" s="90">
        <v>2</v>
      </c>
      <c r="AA35" s="90"/>
      <c r="AB35" s="91"/>
      <c r="AC35" s="91"/>
      <c r="AD35" s="88">
        <v>2</v>
      </c>
      <c r="AE35" s="89"/>
      <c r="AG35" s="24">
        <f t="shared" si="0"/>
        <v>20</v>
      </c>
      <c r="AH35" s="25">
        <f t="shared" si="1"/>
        <v>1.3605442176870748E-2</v>
      </c>
    </row>
    <row r="36" spans="1:34" ht="21.95" customHeight="1" thickBot="1" x14ac:dyDescent="0.3">
      <c r="B36" s="3" t="s">
        <v>47</v>
      </c>
      <c r="C36" s="60" t="s">
        <v>164</v>
      </c>
      <c r="D36" s="91"/>
      <c r="E36" s="91"/>
      <c r="F36" s="91">
        <v>9</v>
      </c>
      <c r="G36" s="91"/>
      <c r="H36" s="91">
        <v>8</v>
      </c>
      <c r="I36" s="91"/>
      <c r="J36" s="92">
        <v>10</v>
      </c>
      <c r="K36" s="92"/>
      <c r="L36" s="91"/>
      <c r="M36" s="91"/>
      <c r="N36" s="91"/>
      <c r="O36" s="91"/>
      <c r="P36" s="91">
        <v>4</v>
      </c>
      <c r="Q36" s="91"/>
      <c r="R36" s="91"/>
      <c r="S36" s="91"/>
      <c r="T36" s="92">
        <v>2</v>
      </c>
      <c r="U36" s="92"/>
      <c r="V36" s="91">
        <v>6</v>
      </c>
      <c r="W36" s="91"/>
      <c r="X36" s="91">
        <v>4</v>
      </c>
      <c r="Y36" s="91"/>
      <c r="Z36" s="90">
        <v>2</v>
      </c>
      <c r="AA36" s="90"/>
      <c r="AB36" s="91"/>
      <c r="AC36" s="91"/>
      <c r="AD36" s="88">
        <v>2</v>
      </c>
      <c r="AE36" s="89"/>
      <c r="AG36" s="24">
        <f t="shared" si="0"/>
        <v>47</v>
      </c>
      <c r="AH36" s="25">
        <f t="shared" si="1"/>
        <v>3.1972789115646258E-2</v>
      </c>
    </row>
    <row r="37" spans="1:34" ht="21.95" customHeight="1" thickBot="1" x14ac:dyDescent="0.3">
      <c r="B37" s="3" t="s">
        <v>48</v>
      </c>
      <c r="C37" s="60" t="s">
        <v>163</v>
      </c>
      <c r="D37" s="91"/>
      <c r="E37" s="91"/>
      <c r="F37" s="91">
        <v>7</v>
      </c>
      <c r="G37" s="91"/>
      <c r="H37" s="91"/>
      <c r="I37" s="91"/>
      <c r="J37" s="92"/>
      <c r="K37" s="92"/>
      <c r="L37" s="91"/>
      <c r="M37" s="91"/>
      <c r="N37" s="91"/>
      <c r="O37" s="91"/>
      <c r="P37" s="91">
        <v>5</v>
      </c>
      <c r="Q37" s="91"/>
      <c r="R37" s="91"/>
      <c r="S37" s="91"/>
      <c r="T37" s="92">
        <v>2</v>
      </c>
      <c r="U37" s="92"/>
      <c r="V37" s="91">
        <v>6</v>
      </c>
      <c r="W37" s="91"/>
      <c r="X37" s="91">
        <v>4</v>
      </c>
      <c r="Y37" s="91"/>
      <c r="Z37" s="90">
        <v>2</v>
      </c>
      <c r="AA37" s="90"/>
      <c r="AB37" s="91"/>
      <c r="AC37" s="91"/>
      <c r="AD37" s="88">
        <v>2</v>
      </c>
      <c r="AE37" s="89"/>
      <c r="AG37" s="24">
        <f t="shared" si="0"/>
        <v>28</v>
      </c>
      <c r="AH37" s="25">
        <f t="shared" si="1"/>
        <v>1.9047619047619049E-2</v>
      </c>
    </row>
    <row r="38" spans="1:34" ht="21.95" customHeight="1" thickBot="1" x14ac:dyDescent="0.3">
      <c r="B38" s="4" t="s">
        <v>29</v>
      </c>
      <c r="C38" s="60" t="s">
        <v>169</v>
      </c>
      <c r="D38" s="91"/>
      <c r="E38" s="91"/>
      <c r="F38" s="91"/>
      <c r="G38" s="91"/>
      <c r="H38" s="91"/>
      <c r="I38" s="91"/>
      <c r="J38" s="92"/>
      <c r="K38" s="92"/>
      <c r="L38" s="91"/>
      <c r="M38" s="91"/>
      <c r="N38" s="91"/>
      <c r="O38" s="91"/>
      <c r="P38" s="91"/>
      <c r="Q38" s="91"/>
      <c r="R38" s="91"/>
      <c r="S38" s="91"/>
      <c r="T38" s="92"/>
      <c r="U38" s="92"/>
      <c r="V38" s="91"/>
      <c r="W38" s="91"/>
      <c r="X38" s="91"/>
      <c r="Y38" s="91"/>
      <c r="Z38" s="90"/>
      <c r="AA38" s="90"/>
      <c r="AB38" s="91"/>
      <c r="AC38" s="91"/>
      <c r="AD38" s="88"/>
      <c r="AE38" s="89"/>
      <c r="AG38" s="24">
        <f t="shared" si="0"/>
        <v>0</v>
      </c>
      <c r="AH38" s="25">
        <f t="shared" si="1"/>
        <v>0</v>
      </c>
    </row>
    <row r="39" spans="1:34" ht="21.95" customHeight="1" thickBot="1" x14ac:dyDescent="0.3">
      <c r="B39" s="3" t="s">
        <v>49</v>
      </c>
      <c r="C39" s="60" t="s">
        <v>162</v>
      </c>
      <c r="D39" s="91"/>
      <c r="E39" s="91"/>
      <c r="F39" s="91"/>
      <c r="G39" s="91"/>
      <c r="H39" s="91"/>
      <c r="I39" s="91"/>
      <c r="J39" s="92"/>
      <c r="K39" s="92"/>
      <c r="L39" s="91"/>
      <c r="M39" s="91"/>
      <c r="N39" s="91"/>
      <c r="O39" s="91"/>
      <c r="P39" s="91"/>
      <c r="Q39" s="91"/>
      <c r="R39" s="91">
        <v>6</v>
      </c>
      <c r="S39" s="91"/>
      <c r="T39" s="92">
        <v>2</v>
      </c>
      <c r="U39" s="92"/>
      <c r="V39" s="91">
        <v>6</v>
      </c>
      <c r="W39" s="91"/>
      <c r="X39" s="91">
        <v>4</v>
      </c>
      <c r="Y39" s="91"/>
      <c r="Z39" s="90">
        <v>2</v>
      </c>
      <c r="AA39" s="90"/>
      <c r="AB39" s="91">
        <v>3</v>
      </c>
      <c r="AC39" s="91"/>
      <c r="AD39" s="88">
        <v>2</v>
      </c>
      <c r="AE39" s="89"/>
      <c r="AG39" s="24">
        <f t="shared" si="0"/>
        <v>25</v>
      </c>
      <c r="AH39" s="25">
        <f t="shared" si="1"/>
        <v>1.7006802721088437E-2</v>
      </c>
    </row>
    <row r="40" spans="1:34" ht="21.95" customHeight="1" thickBot="1" x14ac:dyDescent="0.3">
      <c r="B40" s="3" t="s">
        <v>50</v>
      </c>
      <c r="C40" s="60" t="s">
        <v>164</v>
      </c>
      <c r="D40" s="98"/>
      <c r="E40" s="98"/>
      <c r="F40" s="98"/>
      <c r="G40" s="98"/>
      <c r="H40" s="98"/>
      <c r="I40" s="98"/>
      <c r="J40" s="92"/>
      <c r="K40" s="92"/>
      <c r="L40" s="98"/>
      <c r="M40" s="98"/>
      <c r="N40" s="98"/>
      <c r="O40" s="98"/>
      <c r="P40" s="98"/>
      <c r="Q40" s="98"/>
      <c r="R40" s="98"/>
      <c r="S40" s="98"/>
      <c r="T40" s="92"/>
      <c r="U40" s="92"/>
      <c r="V40" s="98"/>
      <c r="W40" s="98"/>
      <c r="X40" s="98"/>
      <c r="Y40" s="98"/>
      <c r="Z40" s="90"/>
      <c r="AA40" s="90"/>
      <c r="AB40" s="98"/>
      <c r="AC40" s="98"/>
      <c r="AD40" s="88"/>
      <c r="AE40" s="89"/>
      <c r="AG40" s="24">
        <f t="shared" si="0"/>
        <v>0</v>
      </c>
      <c r="AH40" s="25">
        <f t="shared" si="1"/>
        <v>0</v>
      </c>
    </row>
    <row r="41" spans="1:34" ht="21.95" customHeight="1" thickBot="1" x14ac:dyDescent="0.3">
      <c r="B41" s="3" t="s">
        <v>51</v>
      </c>
      <c r="C41" s="60" t="s">
        <v>163</v>
      </c>
      <c r="D41" s="91"/>
      <c r="E41" s="91"/>
      <c r="F41" s="91"/>
      <c r="G41" s="91"/>
      <c r="H41" s="91"/>
      <c r="I41" s="91"/>
      <c r="J41" s="92"/>
      <c r="K41" s="92"/>
      <c r="L41" s="91"/>
      <c r="M41" s="91"/>
      <c r="N41" s="91"/>
      <c r="O41" s="91"/>
      <c r="P41" s="91"/>
      <c r="Q41" s="91"/>
      <c r="R41" s="91">
        <v>8</v>
      </c>
      <c r="S41" s="91"/>
      <c r="T41" s="92">
        <v>2</v>
      </c>
      <c r="U41" s="92"/>
      <c r="V41" s="91">
        <v>8</v>
      </c>
      <c r="W41" s="91"/>
      <c r="X41" s="91">
        <v>6</v>
      </c>
      <c r="Y41" s="91"/>
      <c r="Z41" s="90">
        <v>4</v>
      </c>
      <c r="AA41" s="90"/>
      <c r="AB41" s="91">
        <v>3</v>
      </c>
      <c r="AC41" s="91"/>
      <c r="AD41" s="88">
        <v>2</v>
      </c>
      <c r="AE41" s="89"/>
      <c r="AG41" s="24">
        <f t="shared" si="0"/>
        <v>33</v>
      </c>
      <c r="AH41" s="25">
        <f t="shared" si="1"/>
        <v>2.2448979591836733E-2</v>
      </c>
    </row>
    <row r="42" spans="1:34" ht="21.95" customHeight="1" thickBot="1" x14ac:dyDescent="0.3">
      <c r="B42" s="4" t="s">
        <v>30</v>
      </c>
      <c r="C42" s="60" t="s">
        <v>170</v>
      </c>
      <c r="D42" s="91"/>
      <c r="E42" s="91"/>
      <c r="F42" s="91"/>
      <c r="G42" s="91"/>
      <c r="H42" s="91"/>
      <c r="I42" s="91"/>
      <c r="J42" s="92"/>
      <c r="K42" s="92"/>
      <c r="L42" s="91"/>
      <c r="M42" s="91"/>
      <c r="N42" s="91"/>
      <c r="O42" s="91"/>
      <c r="P42" s="91"/>
      <c r="Q42" s="91"/>
      <c r="R42" s="91"/>
      <c r="S42" s="91"/>
      <c r="T42" s="92"/>
      <c r="U42" s="92"/>
      <c r="V42" s="91"/>
      <c r="W42" s="91"/>
      <c r="X42" s="91"/>
      <c r="Y42" s="91"/>
      <c r="Z42" s="90"/>
      <c r="AA42" s="90"/>
      <c r="AB42" s="91"/>
      <c r="AC42" s="91"/>
      <c r="AD42" s="88"/>
      <c r="AE42" s="89"/>
      <c r="AG42" s="24">
        <f t="shared" si="0"/>
        <v>0</v>
      </c>
      <c r="AH42" s="25">
        <f t="shared" si="1"/>
        <v>0</v>
      </c>
    </row>
    <row r="43" spans="1:34" ht="21.95" customHeight="1" thickBot="1" x14ac:dyDescent="0.3">
      <c r="B43" s="3" t="s">
        <v>52</v>
      </c>
      <c r="C43" s="60" t="s">
        <v>162</v>
      </c>
      <c r="D43" s="91">
        <v>12</v>
      </c>
      <c r="E43" s="91"/>
      <c r="F43" s="91"/>
      <c r="G43" s="91"/>
      <c r="H43" s="91">
        <v>10</v>
      </c>
      <c r="I43" s="91"/>
      <c r="J43" s="92"/>
      <c r="K43" s="92"/>
      <c r="L43" s="91">
        <v>3</v>
      </c>
      <c r="M43" s="91"/>
      <c r="N43" s="91"/>
      <c r="O43" s="91"/>
      <c r="P43" s="91"/>
      <c r="Q43" s="91"/>
      <c r="R43" s="91"/>
      <c r="S43" s="91"/>
      <c r="T43" s="92">
        <v>2</v>
      </c>
      <c r="U43" s="92"/>
      <c r="V43" s="91"/>
      <c r="W43" s="91"/>
      <c r="X43" s="91"/>
      <c r="Y43" s="91"/>
      <c r="Z43" s="90">
        <v>2</v>
      </c>
      <c r="AA43" s="90"/>
      <c r="AB43" s="91">
        <v>4</v>
      </c>
      <c r="AC43" s="91"/>
      <c r="AD43" s="88">
        <v>2</v>
      </c>
      <c r="AE43" s="89"/>
      <c r="AG43" s="24">
        <f t="shared" si="0"/>
        <v>35</v>
      </c>
      <c r="AH43" s="25">
        <f t="shared" si="1"/>
        <v>2.3809523809523808E-2</v>
      </c>
    </row>
    <row r="44" spans="1:34" ht="21.95" customHeight="1" thickBot="1" x14ac:dyDescent="0.3">
      <c r="B44" s="3" t="s">
        <v>53</v>
      </c>
      <c r="C44" s="60" t="s">
        <v>164</v>
      </c>
      <c r="D44" s="91">
        <v>8</v>
      </c>
      <c r="E44" s="91"/>
      <c r="F44" s="91"/>
      <c r="G44" s="91"/>
      <c r="H44" s="91">
        <v>6</v>
      </c>
      <c r="I44" s="91"/>
      <c r="J44" s="92">
        <v>12</v>
      </c>
      <c r="K44" s="92"/>
      <c r="L44" s="91">
        <v>16</v>
      </c>
      <c r="M44" s="91"/>
      <c r="N44" s="91"/>
      <c r="O44" s="91"/>
      <c r="P44" s="91"/>
      <c r="Q44" s="91"/>
      <c r="R44" s="91"/>
      <c r="S44" s="91"/>
      <c r="T44" s="92">
        <v>2</v>
      </c>
      <c r="U44" s="92"/>
      <c r="V44" s="91"/>
      <c r="W44" s="91"/>
      <c r="X44" s="91"/>
      <c r="Y44" s="91"/>
      <c r="Z44" s="90">
        <v>2</v>
      </c>
      <c r="AA44" s="90"/>
      <c r="AB44" s="91">
        <v>6</v>
      </c>
      <c r="AC44" s="91"/>
      <c r="AD44" s="88">
        <v>4</v>
      </c>
      <c r="AE44" s="89"/>
      <c r="AG44" s="24">
        <f t="shared" si="0"/>
        <v>56</v>
      </c>
      <c r="AH44" s="25">
        <f t="shared" si="1"/>
        <v>3.8095238095238099E-2</v>
      </c>
    </row>
    <row r="45" spans="1:34" ht="21.95" customHeight="1" thickBot="1" x14ac:dyDescent="0.3">
      <c r="B45" s="3" t="s">
        <v>54</v>
      </c>
      <c r="C45" s="60" t="s">
        <v>163</v>
      </c>
      <c r="D45" s="91">
        <v>6</v>
      </c>
      <c r="E45" s="91"/>
      <c r="F45" s="91"/>
      <c r="G45" s="91"/>
      <c r="H45" s="91"/>
      <c r="I45" s="91"/>
      <c r="J45" s="92">
        <v>8</v>
      </c>
      <c r="K45" s="92"/>
      <c r="L45" s="91">
        <v>6</v>
      </c>
      <c r="M45" s="91"/>
      <c r="N45" s="91"/>
      <c r="O45" s="91"/>
      <c r="P45" s="91"/>
      <c r="Q45" s="91"/>
      <c r="R45" s="91"/>
      <c r="S45" s="91"/>
      <c r="T45" s="92">
        <v>2</v>
      </c>
      <c r="U45" s="92"/>
      <c r="V45" s="91"/>
      <c r="W45" s="91"/>
      <c r="X45" s="91"/>
      <c r="Y45" s="91"/>
      <c r="Z45" s="90">
        <v>2</v>
      </c>
      <c r="AA45" s="90"/>
      <c r="AB45" s="91">
        <v>4</v>
      </c>
      <c r="AC45" s="91"/>
      <c r="AD45" s="88">
        <v>2</v>
      </c>
      <c r="AE45" s="89"/>
      <c r="AG45" s="24">
        <f t="shared" si="0"/>
        <v>30</v>
      </c>
      <c r="AH45" s="25">
        <f t="shared" si="1"/>
        <v>2.0408163265306121E-2</v>
      </c>
    </row>
    <row r="46" spans="1:34" ht="21.95" customHeight="1" thickBot="1" x14ac:dyDescent="0.35">
      <c r="A46" s="58" t="s">
        <v>122</v>
      </c>
      <c r="B46" s="4" t="s">
        <v>31</v>
      </c>
      <c r="C46" s="60" t="s">
        <v>171</v>
      </c>
      <c r="D46" s="91"/>
      <c r="E46" s="91"/>
      <c r="F46" s="91"/>
      <c r="G46" s="91"/>
      <c r="H46" s="91"/>
      <c r="I46" s="91"/>
      <c r="J46" s="92"/>
      <c r="K46" s="92"/>
      <c r="L46" s="91"/>
      <c r="M46" s="91"/>
      <c r="N46" s="91"/>
      <c r="O46" s="91"/>
      <c r="P46" s="91"/>
      <c r="Q46" s="91"/>
      <c r="R46" s="91"/>
      <c r="S46" s="91"/>
      <c r="T46" s="92"/>
      <c r="U46" s="92"/>
      <c r="V46" s="91"/>
      <c r="W46" s="91"/>
      <c r="X46" s="91"/>
      <c r="Y46" s="91"/>
      <c r="Z46" s="90"/>
      <c r="AA46" s="90"/>
      <c r="AB46" s="91"/>
      <c r="AC46" s="91"/>
      <c r="AD46" s="88"/>
      <c r="AE46" s="89"/>
      <c r="AG46" s="24">
        <f t="shared" si="0"/>
        <v>0</v>
      </c>
      <c r="AH46" s="25">
        <f t="shared" si="1"/>
        <v>0</v>
      </c>
    </row>
    <row r="47" spans="1:34" ht="21.95" customHeight="1" thickBot="1" x14ac:dyDescent="0.3">
      <c r="B47" s="3" t="s">
        <v>55</v>
      </c>
      <c r="C47" s="60" t="s">
        <v>162</v>
      </c>
      <c r="D47" s="91"/>
      <c r="E47" s="91"/>
      <c r="F47" s="91"/>
      <c r="G47" s="91"/>
      <c r="H47" s="91"/>
      <c r="I47" s="91"/>
      <c r="J47" s="92"/>
      <c r="K47" s="92"/>
      <c r="L47" s="91"/>
      <c r="M47" s="91"/>
      <c r="N47" s="91">
        <v>8</v>
      </c>
      <c r="O47" s="91"/>
      <c r="P47" s="91">
        <v>6</v>
      </c>
      <c r="Q47" s="91"/>
      <c r="R47" s="91">
        <v>4</v>
      </c>
      <c r="S47" s="91"/>
      <c r="T47" s="92">
        <v>2</v>
      </c>
      <c r="U47" s="92"/>
      <c r="V47" s="91"/>
      <c r="W47" s="91"/>
      <c r="X47" s="91"/>
      <c r="Y47" s="91"/>
      <c r="Z47" s="90">
        <v>2</v>
      </c>
      <c r="AA47" s="90"/>
      <c r="AB47" s="91">
        <v>2</v>
      </c>
      <c r="AC47" s="91"/>
      <c r="AD47" s="88">
        <v>2</v>
      </c>
      <c r="AE47" s="89"/>
      <c r="AG47" s="24">
        <f t="shared" si="0"/>
        <v>26</v>
      </c>
      <c r="AH47" s="25">
        <f t="shared" si="1"/>
        <v>1.7687074829931974E-2</v>
      </c>
    </row>
    <row r="48" spans="1:34" ht="21.95" customHeight="1" thickBot="1" x14ac:dyDescent="0.3">
      <c r="B48" s="3" t="s">
        <v>56</v>
      </c>
      <c r="C48" s="60" t="s">
        <v>164</v>
      </c>
      <c r="D48" s="91"/>
      <c r="E48" s="91"/>
      <c r="F48" s="91"/>
      <c r="G48" s="91"/>
      <c r="H48" s="91">
        <v>6</v>
      </c>
      <c r="I48" s="91"/>
      <c r="J48" s="92"/>
      <c r="K48" s="92"/>
      <c r="L48" s="91"/>
      <c r="M48" s="91"/>
      <c r="N48" s="91">
        <v>14</v>
      </c>
      <c r="O48" s="91"/>
      <c r="P48" s="91">
        <v>10</v>
      </c>
      <c r="Q48" s="91"/>
      <c r="R48" s="91">
        <v>8</v>
      </c>
      <c r="S48" s="91"/>
      <c r="T48" s="92">
        <v>6</v>
      </c>
      <c r="U48" s="92"/>
      <c r="V48" s="91"/>
      <c r="W48" s="91"/>
      <c r="X48" s="91"/>
      <c r="Y48" s="91"/>
      <c r="Z48" s="90">
        <v>2</v>
      </c>
      <c r="AA48" s="90"/>
      <c r="AB48" s="91">
        <v>6</v>
      </c>
      <c r="AC48" s="91"/>
      <c r="AD48" s="88">
        <v>4</v>
      </c>
      <c r="AE48" s="89"/>
      <c r="AG48" s="24">
        <f t="shared" si="0"/>
        <v>56</v>
      </c>
      <c r="AH48" s="25">
        <f t="shared" si="1"/>
        <v>3.8095238095238099E-2</v>
      </c>
    </row>
    <row r="49" spans="1:34" ht="21.95" customHeight="1" thickBot="1" x14ac:dyDescent="0.3">
      <c r="B49" s="3" t="s">
        <v>57</v>
      </c>
      <c r="C49" s="60" t="s">
        <v>163</v>
      </c>
      <c r="D49" s="91"/>
      <c r="E49" s="91"/>
      <c r="F49" s="91"/>
      <c r="G49" s="91"/>
      <c r="H49" s="91"/>
      <c r="I49" s="91"/>
      <c r="J49" s="92"/>
      <c r="K49" s="92"/>
      <c r="L49" s="91"/>
      <c r="M49" s="91"/>
      <c r="N49" s="91">
        <v>10</v>
      </c>
      <c r="O49" s="91"/>
      <c r="P49" s="91">
        <v>3</v>
      </c>
      <c r="Q49" s="91"/>
      <c r="R49" s="91">
        <v>6</v>
      </c>
      <c r="S49" s="91"/>
      <c r="T49" s="92">
        <v>2</v>
      </c>
      <c r="U49" s="92"/>
      <c r="V49" s="91"/>
      <c r="W49" s="91"/>
      <c r="X49" s="91"/>
      <c r="Y49" s="91"/>
      <c r="Z49" s="90">
        <v>2</v>
      </c>
      <c r="AA49" s="90"/>
      <c r="AB49" s="91">
        <v>4</v>
      </c>
      <c r="AC49" s="91"/>
      <c r="AD49" s="88">
        <v>2</v>
      </c>
      <c r="AE49" s="89"/>
      <c r="AG49" s="24">
        <f t="shared" si="0"/>
        <v>29</v>
      </c>
      <c r="AH49" s="25">
        <f t="shared" si="1"/>
        <v>1.9727891156462583E-2</v>
      </c>
    </row>
    <row r="50" spans="1:34" ht="21.95" customHeight="1" thickBot="1" x14ac:dyDescent="0.3">
      <c r="B50" s="4" t="s">
        <v>32</v>
      </c>
      <c r="C50" s="60" t="s">
        <v>172</v>
      </c>
      <c r="D50" s="91"/>
      <c r="E50" s="91"/>
      <c r="F50" s="91"/>
      <c r="G50" s="91"/>
      <c r="H50" s="91"/>
      <c r="I50" s="91"/>
      <c r="J50" s="92"/>
      <c r="K50" s="92"/>
      <c r="L50" s="91"/>
      <c r="M50" s="91"/>
      <c r="N50" s="91"/>
      <c r="O50" s="91"/>
      <c r="P50" s="91"/>
      <c r="Q50" s="91"/>
      <c r="R50" s="91"/>
      <c r="S50" s="91"/>
      <c r="T50" s="92"/>
      <c r="U50" s="92"/>
      <c r="V50" s="91"/>
      <c r="W50" s="91"/>
      <c r="X50" s="91"/>
      <c r="Y50" s="91"/>
      <c r="Z50" s="90"/>
      <c r="AA50" s="90"/>
      <c r="AB50" s="91"/>
      <c r="AC50" s="91"/>
      <c r="AD50" s="88"/>
      <c r="AE50" s="89"/>
      <c r="AG50" s="24">
        <f t="shared" si="0"/>
        <v>0</v>
      </c>
      <c r="AH50" s="25">
        <f t="shared" si="1"/>
        <v>0</v>
      </c>
    </row>
    <row r="51" spans="1:34" ht="21.95" customHeight="1" thickBot="1" x14ac:dyDescent="0.3">
      <c r="B51" s="3" t="s">
        <v>58</v>
      </c>
      <c r="C51" s="60" t="s">
        <v>162</v>
      </c>
      <c r="D51" s="91"/>
      <c r="E51" s="91"/>
      <c r="F51" s="91"/>
      <c r="G51" s="91"/>
      <c r="H51" s="91"/>
      <c r="I51" s="91"/>
      <c r="J51" s="92"/>
      <c r="K51" s="92"/>
      <c r="L51" s="91"/>
      <c r="M51" s="91"/>
      <c r="N51" s="91">
        <v>8</v>
      </c>
      <c r="O51" s="91"/>
      <c r="P51" s="91">
        <v>8</v>
      </c>
      <c r="Q51" s="91"/>
      <c r="R51" s="91">
        <v>4</v>
      </c>
      <c r="S51" s="91"/>
      <c r="T51" s="92">
        <v>2</v>
      </c>
      <c r="U51" s="92"/>
      <c r="V51" s="91"/>
      <c r="W51" s="91"/>
      <c r="X51" s="91">
        <v>6</v>
      </c>
      <c r="Y51" s="91"/>
      <c r="Z51" s="90">
        <v>4</v>
      </c>
      <c r="AA51" s="90"/>
      <c r="AB51" s="91">
        <v>2</v>
      </c>
      <c r="AC51" s="91"/>
      <c r="AD51" s="88">
        <v>2</v>
      </c>
      <c r="AE51" s="89"/>
      <c r="AG51" s="24">
        <f t="shared" si="0"/>
        <v>36</v>
      </c>
      <c r="AH51" s="25">
        <f t="shared" si="1"/>
        <v>2.4489795918367346E-2</v>
      </c>
    </row>
    <row r="52" spans="1:34" ht="21.95" customHeight="1" thickBot="1" x14ac:dyDescent="0.3">
      <c r="B52" s="3" t="s">
        <v>59</v>
      </c>
      <c r="C52" s="60" t="s">
        <v>164</v>
      </c>
      <c r="D52" s="91"/>
      <c r="E52" s="91"/>
      <c r="F52" s="91"/>
      <c r="G52" s="91"/>
      <c r="H52" s="91"/>
      <c r="I52" s="91"/>
      <c r="J52" s="92"/>
      <c r="K52" s="92"/>
      <c r="L52" s="91"/>
      <c r="M52" s="91"/>
      <c r="N52" s="91">
        <v>14</v>
      </c>
      <c r="O52" s="91"/>
      <c r="P52" s="91">
        <v>12</v>
      </c>
      <c r="Q52" s="91"/>
      <c r="R52" s="91">
        <v>10</v>
      </c>
      <c r="S52" s="91"/>
      <c r="T52" s="92">
        <v>6</v>
      </c>
      <c r="U52" s="92"/>
      <c r="V52" s="91"/>
      <c r="W52" s="91"/>
      <c r="X52" s="91">
        <v>8</v>
      </c>
      <c r="Y52" s="91"/>
      <c r="Z52" s="90">
        <v>6</v>
      </c>
      <c r="AA52" s="90"/>
      <c r="AB52" s="91">
        <v>4</v>
      </c>
      <c r="AC52" s="91"/>
      <c r="AD52" s="88">
        <v>2</v>
      </c>
      <c r="AE52" s="89"/>
      <c r="AG52" s="24">
        <f t="shared" si="0"/>
        <v>62</v>
      </c>
      <c r="AH52" s="25">
        <f t="shared" si="1"/>
        <v>4.2176870748299317E-2</v>
      </c>
    </row>
    <row r="53" spans="1:34" ht="21.95" customHeight="1" thickBot="1" x14ac:dyDescent="0.3">
      <c r="B53" s="3" t="s">
        <v>60</v>
      </c>
      <c r="C53" s="60" t="s">
        <v>163</v>
      </c>
      <c r="D53" s="91"/>
      <c r="E53" s="91"/>
      <c r="F53" s="91"/>
      <c r="G53" s="91"/>
      <c r="H53" s="91"/>
      <c r="I53" s="91"/>
      <c r="J53" s="92"/>
      <c r="K53" s="92"/>
      <c r="L53" s="91"/>
      <c r="M53" s="91"/>
      <c r="N53" s="91">
        <v>6</v>
      </c>
      <c r="O53" s="91"/>
      <c r="P53" s="91">
        <v>3</v>
      </c>
      <c r="Q53" s="91"/>
      <c r="R53" s="91">
        <v>8</v>
      </c>
      <c r="S53" s="91"/>
      <c r="T53" s="92">
        <v>2</v>
      </c>
      <c r="U53" s="92"/>
      <c r="V53" s="91"/>
      <c r="W53" s="91"/>
      <c r="X53" s="91">
        <v>6</v>
      </c>
      <c r="Y53" s="91"/>
      <c r="Z53" s="90">
        <v>4</v>
      </c>
      <c r="AA53" s="90"/>
      <c r="AB53" s="91">
        <v>2</v>
      </c>
      <c r="AC53" s="91"/>
      <c r="AD53" s="88">
        <v>2</v>
      </c>
      <c r="AE53" s="89"/>
      <c r="AG53" s="24">
        <f t="shared" si="0"/>
        <v>33</v>
      </c>
      <c r="AH53" s="25">
        <f t="shared" si="1"/>
        <v>2.2448979591836733E-2</v>
      </c>
    </row>
    <row r="54" spans="1:34" ht="21.95" customHeight="1" thickBot="1" x14ac:dyDescent="0.3">
      <c r="B54" s="4" t="s">
        <v>33</v>
      </c>
      <c r="C54" s="60" t="s">
        <v>173</v>
      </c>
      <c r="D54" s="91"/>
      <c r="E54" s="91"/>
      <c r="F54" s="91"/>
      <c r="G54" s="91"/>
      <c r="H54" s="91"/>
      <c r="I54" s="91"/>
      <c r="J54" s="92"/>
      <c r="K54" s="92"/>
      <c r="L54" s="91"/>
      <c r="M54" s="91"/>
      <c r="N54" s="91"/>
      <c r="O54" s="91"/>
      <c r="P54" s="91"/>
      <c r="Q54" s="91"/>
      <c r="R54" s="91"/>
      <c r="S54" s="91"/>
      <c r="T54" s="92"/>
      <c r="U54" s="92"/>
      <c r="V54" s="91"/>
      <c r="W54" s="91"/>
      <c r="X54" s="91"/>
      <c r="Y54" s="91"/>
      <c r="Z54" s="90"/>
      <c r="AA54" s="90"/>
      <c r="AB54" s="91"/>
      <c r="AC54" s="91"/>
      <c r="AD54" s="88"/>
      <c r="AE54" s="89"/>
      <c r="AG54" s="24">
        <f t="shared" si="0"/>
        <v>0</v>
      </c>
      <c r="AH54" s="25">
        <f t="shared" si="1"/>
        <v>0</v>
      </c>
    </row>
    <row r="55" spans="1:34" ht="21.95" customHeight="1" thickBot="1" x14ac:dyDescent="0.3">
      <c r="B55" s="3" t="s">
        <v>61</v>
      </c>
      <c r="C55" s="60" t="s">
        <v>162</v>
      </c>
      <c r="D55" s="91"/>
      <c r="E55" s="91"/>
      <c r="F55" s="91"/>
      <c r="G55" s="91"/>
      <c r="H55" s="91"/>
      <c r="I55" s="91"/>
      <c r="J55" s="92"/>
      <c r="K55" s="92"/>
      <c r="L55" s="91"/>
      <c r="M55" s="91"/>
      <c r="N55" s="91">
        <v>10</v>
      </c>
      <c r="O55" s="91"/>
      <c r="P55" s="91">
        <v>8</v>
      </c>
      <c r="Q55" s="91"/>
      <c r="R55" s="91">
        <v>6</v>
      </c>
      <c r="S55" s="91"/>
      <c r="T55" s="92">
        <v>2</v>
      </c>
      <c r="U55" s="92"/>
      <c r="V55" s="91"/>
      <c r="W55" s="91"/>
      <c r="X55" s="91"/>
      <c r="Y55" s="91"/>
      <c r="Z55" s="90">
        <v>2</v>
      </c>
      <c r="AA55" s="90"/>
      <c r="AB55" s="91">
        <v>3</v>
      </c>
      <c r="AC55" s="91"/>
      <c r="AD55" s="88">
        <v>3</v>
      </c>
      <c r="AE55" s="89"/>
      <c r="AG55" s="24">
        <f t="shared" si="0"/>
        <v>34</v>
      </c>
      <c r="AH55" s="25">
        <f t="shared" si="1"/>
        <v>2.3129251700680271E-2</v>
      </c>
    </row>
    <row r="56" spans="1:34" ht="21.95" customHeight="1" thickBot="1" x14ac:dyDescent="0.3">
      <c r="B56" s="3" t="s">
        <v>62</v>
      </c>
      <c r="C56" s="60" t="s">
        <v>164</v>
      </c>
      <c r="D56" s="91"/>
      <c r="E56" s="91"/>
      <c r="F56" s="91"/>
      <c r="G56" s="91"/>
      <c r="H56" s="91"/>
      <c r="I56" s="91"/>
      <c r="J56" s="92"/>
      <c r="K56" s="92"/>
      <c r="L56" s="91"/>
      <c r="M56" s="91"/>
      <c r="N56" s="91">
        <v>16</v>
      </c>
      <c r="O56" s="91"/>
      <c r="P56" s="91">
        <v>14</v>
      </c>
      <c r="Q56" s="91"/>
      <c r="R56" s="91">
        <v>10</v>
      </c>
      <c r="S56" s="91"/>
      <c r="T56" s="92">
        <v>2</v>
      </c>
      <c r="U56" s="92"/>
      <c r="V56" s="91"/>
      <c r="W56" s="91"/>
      <c r="X56" s="91"/>
      <c r="Y56" s="91"/>
      <c r="Z56" s="90">
        <v>2</v>
      </c>
      <c r="AA56" s="90"/>
      <c r="AB56" s="91">
        <v>6</v>
      </c>
      <c r="AC56" s="91"/>
      <c r="AD56" s="88">
        <v>4</v>
      </c>
      <c r="AE56" s="89"/>
      <c r="AG56" s="24">
        <f t="shared" si="0"/>
        <v>54</v>
      </c>
      <c r="AH56" s="25">
        <f t="shared" si="1"/>
        <v>3.6734693877551024E-2</v>
      </c>
    </row>
    <row r="57" spans="1:34" ht="21.95" customHeight="1" thickBot="1" x14ac:dyDescent="0.3">
      <c r="B57" s="3" t="s">
        <v>63</v>
      </c>
      <c r="C57" s="60" t="s">
        <v>163</v>
      </c>
      <c r="D57" s="91"/>
      <c r="E57" s="91"/>
      <c r="F57" s="91"/>
      <c r="G57" s="91"/>
      <c r="H57" s="91"/>
      <c r="I57" s="91"/>
      <c r="J57" s="92"/>
      <c r="K57" s="92"/>
      <c r="L57" s="91"/>
      <c r="M57" s="91"/>
      <c r="N57" s="91"/>
      <c r="O57" s="91"/>
      <c r="P57" s="91"/>
      <c r="Q57" s="91"/>
      <c r="R57" s="91">
        <v>10</v>
      </c>
      <c r="S57" s="91"/>
      <c r="T57" s="92">
        <v>2</v>
      </c>
      <c r="U57" s="92"/>
      <c r="V57" s="91"/>
      <c r="W57" s="91"/>
      <c r="X57" s="91"/>
      <c r="Y57" s="91"/>
      <c r="Z57" s="90">
        <v>2</v>
      </c>
      <c r="AA57" s="90"/>
      <c r="AB57" s="91">
        <v>4</v>
      </c>
      <c r="AC57" s="91"/>
      <c r="AD57" s="88">
        <v>3</v>
      </c>
      <c r="AE57" s="89"/>
      <c r="AG57" s="24">
        <f t="shared" si="0"/>
        <v>21</v>
      </c>
      <c r="AH57" s="25">
        <f t="shared" si="1"/>
        <v>1.4285714285714285E-2</v>
      </c>
    </row>
    <row r="58" spans="1:34" ht="21.95" customHeight="1" thickBot="1" x14ac:dyDescent="0.3">
      <c r="B58" s="4" t="s">
        <v>34</v>
      </c>
      <c r="C58" s="60" t="s">
        <v>174</v>
      </c>
      <c r="D58" s="91"/>
      <c r="E58" s="91"/>
      <c r="F58" s="91"/>
      <c r="G58" s="91"/>
      <c r="H58" s="91"/>
      <c r="I58" s="91"/>
      <c r="J58" s="92"/>
      <c r="K58" s="92"/>
      <c r="L58" s="91"/>
      <c r="M58" s="91"/>
      <c r="N58" s="91"/>
      <c r="O58" s="91"/>
      <c r="P58" s="91"/>
      <c r="Q58" s="91"/>
      <c r="R58" s="91"/>
      <c r="S58" s="91"/>
      <c r="T58" s="92"/>
      <c r="U58" s="92"/>
      <c r="V58" s="91"/>
      <c r="W58" s="91"/>
      <c r="X58" s="91"/>
      <c r="Y58" s="91"/>
      <c r="Z58" s="90"/>
      <c r="AA58" s="90"/>
      <c r="AB58" s="91"/>
      <c r="AC58" s="91"/>
      <c r="AD58" s="88"/>
      <c r="AE58" s="89"/>
      <c r="AG58" s="24">
        <f t="shared" si="0"/>
        <v>0</v>
      </c>
      <c r="AH58" s="25">
        <f t="shared" si="1"/>
        <v>0</v>
      </c>
    </row>
    <row r="59" spans="1:34" ht="21.95" customHeight="1" thickBot="1" x14ac:dyDescent="0.3">
      <c r="B59" s="3" t="s">
        <v>64</v>
      </c>
      <c r="C59" s="60" t="s">
        <v>162</v>
      </c>
      <c r="D59" s="91"/>
      <c r="E59" s="91"/>
      <c r="F59" s="91"/>
      <c r="G59" s="91"/>
      <c r="H59" s="91"/>
      <c r="I59" s="91"/>
      <c r="J59" s="92"/>
      <c r="K59" s="92"/>
      <c r="L59" s="91"/>
      <c r="M59" s="91"/>
      <c r="N59" s="91"/>
      <c r="O59" s="91"/>
      <c r="P59" s="91"/>
      <c r="Q59" s="91"/>
      <c r="R59" s="91"/>
      <c r="S59" s="91"/>
      <c r="T59" s="92">
        <v>6</v>
      </c>
      <c r="U59" s="92"/>
      <c r="V59" s="91">
        <v>6</v>
      </c>
      <c r="W59" s="91"/>
      <c r="X59" s="91">
        <v>4</v>
      </c>
      <c r="Y59" s="91"/>
      <c r="Z59" s="90">
        <v>2</v>
      </c>
      <c r="AA59" s="90"/>
      <c r="AB59" s="91">
        <v>1</v>
      </c>
      <c r="AC59" s="91"/>
      <c r="AD59" s="88">
        <v>2</v>
      </c>
      <c r="AE59" s="89"/>
      <c r="AG59" s="24">
        <f t="shared" si="0"/>
        <v>21</v>
      </c>
      <c r="AH59" s="25">
        <f t="shared" si="1"/>
        <v>1.4285714285714285E-2</v>
      </c>
    </row>
    <row r="60" spans="1:34" ht="21.95" customHeight="1" thickBot="1" x14ac:dyDescent="0.3">
      <c r="B60" s="3" t="s">
        <v>65</v>
      </c>
      <c r="C60" s="60" t="s">
        <v>164</v>
      </c>
      <c r="D60" s="98"/>
      <c r="E60" s="98"/>
      <c r="F60" s="98"/>
      <c r="G60" s="98"/>
      <c r="H60" s="98"/>
      <c r="I60" s="98"/>
      <c r="J60" s="92"/>
      <c r="K60" s="92"/>
      <c r="L60" s="98"/>
      <c r="M60" s="98"/>
      <c r="N60" s="98"/>
      <c r="O60" s="98"/>
      <c r="P60" s="98"/>
      <c r="Q60" s="98"/>
      <c r="R60" s="98"/>
      <c r="S60" s="98"/>
      <c r="T60" s="92"/>
      <c r="U60" s="92"/>
      <c r="V60" s="98"/>
      <c r="W60" s="98"/>
      <c r="X60" s="98"/>
      <c r="Y60" s="98"/>
      <c r="Z60" s="90"/>
      <c r="AA60" s="90"/>
      <c r="AB60" s="98"/>
      <c r="AC60" s="98"/>
      <c r="AD60" s="88"/>
      <c r="AE60" s="89"/>
      <c r="AG60" s="24">
        <f t="shared" si="0"/>
        <v>0</v>
      </c>
      <c r="AH60" s="25">
        <f t="shared" si="1"/>
        <v>0</v>
      </c>
    </row>
    <row r="61" spans="1:34" ht="21.95" customHeight="1" thickBot="1" x14ac:dyDescent="0.3">
      <c r="B61" s="3" t="s">
        <v>66</v>
      </c>
      <c r="C61" s="60" t="s">
        <v>163</v>
      </c>
      <c r="D61" s="91"/>
      <c r="E61" s="91"/>
      <c r="F61" s="91"/>
      <c r="G61" s="91"/>
      <c r="H61" s="91"/>
      <c r="I61" s="91"/>
      <c r="J61" s="92"/>
      <c r="K61" s="92"/>
      <c r="L61" s="91"/>
      <c r="M61" s="91"/>
      <c r="N61" s="91"/>
      <c r="O61" s="91"/>
      <c r="P61" s="91"/>
      <c r="Q61" s="91"/>
      <c r="R61" s="91"/>
      <c r="S61" s="91"/>
      <c r="T61" s="92">
        <v>6</v>
      </c>
      <c r="U61" s="92"/>
      <c r="V61" s="91">
        <v>6</v>
      </c>
      <c r="W61" s="91"/>
      <c r="X61" s="91">
        <v>4</v>
      </c>
      <c r="Y61" s="91"/>
      <c r="Z61" s="90">
        <v>2</v>
      </c>
      <c r="AA61" s="90"/>
      <c r="AB61" s="91">
        <v>1</v>
      </c>
      <c r="AC61" s="91"/>
      <c r="AD61" s="88">
        <v>2</v>
      </c>
      <c r="AE61" s="89"/>
      <c r="AG61" s="24">
        <f t="shared" si="0"/>
        <v>21</v>
      </c>
      <c r="AH61" s="25">
        <f t="shared" si="1"/>
        <v>1.4285714285714285E-2</v>
      </c>
    </row>
    <row r="62" spans="1:34" ht="21.95" customHeight="1" thickBot="1" x14ac:dyDescent="0.35">
      <c r="A62" s="58" t="s">
        <v>122</v>
      </c>
      <c r="B62" s="4" t="s">
        <v>35</v>
      </c>
      <c r="C62" s="60" t="s">
        <v>175</v>
      </c>
      <c r="D62" s="91"/>
      <c r="E62" s="91"/>
      <c r="F62" s="91"/>
      <c r="G62" s="91"/>
      <c r="H62" s="91"/>
      <c r="I62" s="91"/>
      <c r="J62" s="92"/>
      <c r="K62" s="92"/>
      <c r="L62" s="91"/>
      <c r="M62" s="91"/>
      <c r="N62" s="91"/>
      <c r="O62" s="91"/>
      <c r="P62" s="91"/>
      <c r="Q62" s="91"/>
      <c r="R62" s="91"/>
      <c r="S62" s="91"/>
      <c r="T62" s="92"/>
      <c r="U62" s="92"/>
      <c r="V62" s="91"/>
      <c r="W62" s="91"/>
      <c r="X62" s="91"/>
      <c r="Y62" s="91"/>
      <c r="Z62" s="90"/>
      <c r="AA62" s="90"/>
      <c r="AB62" s="91"/>
      <c r="AC62" s="91"/>
      <c r="AD62" s="88"/>
      <c r="AE62" s="89"/>
      <c r="AG62" s="24">
        <f t="shared" si="0"/>
        <v>0</v>
      </c>
      <c r="AH62" s="25">
        <f t="shared" si="1"/>
        <v>0</v>
      </c>
    </row>
    <row r="63" spans="1:34" ht="21.95" customHeight="1" thickBot="1" x14ac:dyDescent="0.3">
      <c r="B63" s="3" t="s">
        <v>67</v>
      </c>
      <c r="C63" s="60" t="s">
        <v>162</v>
      </c>
      <c r="D63" s="91"/>
      <c r="E63" s="91"/>
      <c r="F63" s="91"/>
      <c r="G63" s="91"/>
      <c r="H63" s="91">
        <v>12</v>
      </c>
      <c r="I63" s="91"/>
      <c r="J63" s="92">
        <v>8</v>
      </c>
      <c r="K63" s="92"/>
      <c r="L63" s="91">
        <v>12</v>
      </c>
      <c r="M63" s="91"/>
      <c r="N63" s="91"/>
      <c r="O63" s="91"/>
      <c r="P63" s="91"/>
      <c r="Q63" s="91"/>
      <c r="R63" s="91">
        <v>6</v>
      </c>
      <c r="S63" s="91"/>
      <c r="T63" s="92">
        <v>2</v>
      </c>
      <c r="U63" s="92"/>
      <c r="V63" s="91"/>
      <c r="W63" s="91"/>
      <c r="X63" s="91"/>
      <c r="Y63" s="91"/>
      <c r="Z63" s="90">
        <v>2</v>
      </c>
      <c r="AA63" s="90"/>
      <c r="AB63" s="91"/>
      <c r="AC63" s="91"/>
      <c r="AD63" s="88">
        <v>2</v>
      </c>
      <c r="AE63" s="89"/>
      <c r="AG63" s="24">
        <f t="shared" si="0"/>
        <v>44</v>
      </c>
      <c r="AH63" s="25">
        <f t="shared" si="1"/>
        <v>2.9931972789115645E-2</v>
      </c>
    </row>
    <row r="64" spans="1:34" ht="21.95" customHeight="1" thickBot="1" x14ac:dyDescent="0.3">
      <c r="B64" s="3" t="s">
        <v>68</v>
      </c>
      <c r="C64" s="60" t="s">
        <v>164</v>
      </c>
      <c r="D64" s="91"/>
      <c r="E64" s="91"/>
      <c r="F64" s="91"/>
      <c r="G64" s="91"/>
      <c r="H64" s="91">
        <v>18</v>
      </c>
      <c r="I64" s="91"/>
      <c r="J64" s="92">
        <v>15</v>
      </c>
      <c r="K64" s="92"/>
      <c r="L64" s="91">
        <v>11</v>
      </c>
      <c r="M64" s="91"/>
      <c r="N64" s="91"/>
      <c r="O64" s="91"/>
      <c r="P64" s="91"/>
      <c r="Q64" s="91"/>
      <c r="R64" s="91">
        <v>12</v>
      </c>
      <c r="S64" s="91"/>
      <c r="T64" s="92">
        <v>2</v>
      </c>
      <c r="U64" s="92"/>
      <c r="V64" s="91"/>
      <c r="W64" s="91"/>
      <c r="X64" s="91"/>
      <c r="Y64" s="91"/>
      <c r="Z64" s="90">
        <v>2</v>
      </c>
      <c r="AA64" s="90"/>
      <c r="AB64" s="91"/>
      <c r="AC64" s="91"/>
      <c r="AD64" s="88">
        <v>2</v>
      </c>
      <c r="AE64" s="89"/>
      <c r="AG64" s="24">
        <f t="shared" si="0"/>
        <v>62</v>
      </c>
      <c r="AH64" s="25">
        <f t="shared" si="1"/>
        <v>4.2176870748299317E-2</v>
      </c>
    </row>
    <row r="65" spans="2:34" ht="21.95" customHeight="1" thickBot="1" x14ac:dyDescent="0.3">
      <c r="B65" s="3" t="s">
        <v>69</v>
      </c>
      <c r="C65" s="60" t="s">
        <v>163</v>
      </c>
      <c r="D65" s="91"/>
      <c r="E65" s="91"/>
      <c r="F65" s="91"/>
      <c r="G65" s="91"/>
      <c r="H65" s="91"/>
      <c r="I65" s="91"/>
      <c r="J65" s="92"/>
      <c r="K65" s="92"/>
      <c r="L65" s="91"/>
      <c r="M65" s="91"/>
      <c r="N65" s="91">
        <v>8</v>
      </c>
      <c r="O65" s="91"/>
      <c r="P65" s="91"/>
      <c r="Q65" s="91"/>
      <c r="R65" s="91">
        <v>10</v>
      </c>
      <c r="S65" s="91"/>
      <c r="T65" s="92">
        <v>2</v>
      </c>
      <c r="U65" s="92"/>
      <c r="V65" s="91"/>
      <c r="W65" s="91"/>
      <c r="X65" s="91"/>
      <c r="Y65" s="91"/>
      <c r="Z65" s="90">
        <v>2</v>
      </c>
      <c r="AA65" s="90"/>
      <c r="AB65" s="91"/>
      <c r="AC65" s="91"/>
      <c r="AD65" s="88">
        <v>2</v>
      </c>
      <c r="AE65" s="89"/>
      <c r="AG65" s="24">
        <f t="shared" si="0"/>
        <v>24</v>
      </c>
      <c r="AH65" s="25">
        <f t="shared" si="1"/>
        <v>1.6326530612244899E-2</v>
      </c>
    </row>
    <row r="66" spans="2:34" ht="21.95" customHeight="1" thickBot="1" x14ac:dyDescent="0.3">
      <c r="B66" s="4" t="s">
        <v>36</v>
      </c>
      <c r="C66" s="60" t="s">
        <v>182</v>
      </c>
      <c r="D66" s="91"/>
      <c r="E66" s="91"/>
      <c r="F66" s="91"/>
      <c r="G66" s="91"/>
      <c r="H66" s="91"/>
      <c r="I66" s="91"/>
      <c r="J66" s="92"/>
      <c r="K66" s="92"/>
      <c r="L66" s="91"/>
      <c r="M66" s="91"/>
      <c r="N66" s="91"/>
      <c r="O66" s="91"/>
      <c r="P66" s="91"/>
      <c r="Q66" s="91"/>
      <c r="R66" s="91"/>
      <c r="S66" s="91"/>
      <c r="T66" s="92"/>
      <c r="U66" s="92"/>
      <c r="V66" s="91"/>
      <c r="W66" s="91"/>
      <c r="X66" s="91"/>
      <c r="Y66" s="91"/>
      <c r="Z66" s="90"/>
      <c r="AA66" s="90"/>
      <c r="AB66" s="91"/>
      <c r="AC66" s="91"/>
      <c r="AD66" s="88"/>
      <c r="AE66" s="89"/>
      <c r="AG66" s="24">
        <f t="shared" si="0"/>
        <v>0</v>
      </c>
      <c r="AH66" s="25">
        <f t="shared" si="1"/>
        <v>0</v>
      </c>
    </row>
    <row r="67" spans="2:34" ht="21.95" customHeight="1" thickBot="1" x14ac:dyDescent="0.3">
      <c r="B67" s="3" t="s">
        <v>70</v>
      </c>
      <c r="C67" s="60" t="s">
        <v>162</v>
      </c>
      <c r="D67" s="91"/>
      <c r="E67" s="91"/>
      <c r="F67" s="91"/>
      <c r="G67" s="91"/>
      <c r="H67" s="91"/>
      <c r="I67" s="91"/>
      <c r="J67" s="92"/>
      <c r="K67" s="92"/>
      <c r="L67" s="91"/>
      <c r="M67" s="91"/>
      <c r="N67" s="91"/>
      <c r="O67" s="91"/>
      <c r="P67" s="91"/>
      <c r="Q67" s="91"/>
      <c r="R67" s="91"/>
      <c r="S67" s="91"/>
      <c r="T67" s="92"/>
      <c r="U67" s="92"/>
      <c r="V67" s="91">
        <v>12</v>
      </c>
      <c r="W67" s="91"/>
      <c r="X67" s="91">
        <v>10</v>
      </c>
      <c r="Y67" s="91"/>
      <c r="Z67" s="90">
        <v>6</v>
      </c>
      <c r="AA67" s="90"/>
      <c r="AB67" s="91">
        <v>4</v>
      </c>
      <c r="AC67" s="91"/>
      <c r="AD67" s="88">
        <v>3</v>
      </c>
      <c r="AE67" s="89"/>
      <c r="AG67" s="24">
        <f t="shared" si="0"/>
        <v>35</v>
      </c>
      <c r="AH67" s="25">
        <f t="shared" si="1"/>
        <v>2.3809523809523808E-2</v>
      </c>
    </row>
    <row r="68" spans="2:34" ht="21.95" customHeight="1" thickBot="1" x14ac:dyDescent="0.3">
      <c r="B68" s="3" t="s">
        <v>71</v>
      </c>
      <c r="C68" s="60" t="s">
        <v>164</v>
      </c>
      <c r="D68" s="91"/>
      <c r="E68" s="91"/>
      <c r="F68" s="91"/>
      <c r="G68" s="91"/>
      <c r="H68" s="91"/>
      <c r="I68" s="91"/>
      <c r="J68" s="92"/>
      <c r="K68" s="92"/>
      <c r="L68" s="91"/>
      <c r="M68" s="91"/>
      <c r="N68" s="91"/>
      <c r="O68" s="91"/>
      <c r="P68" s="91"/>
      <c r="Q68" s="91"/>
      <c r="R68" s="91"/>
      <c r="S68" s="91"/>
      <c r="T68" s="92"/>
      <c r="U68" s="92"/>
      <c r="V68" s="91">
        <v>16</v>
      </c>
      <c r="W68" s="91"/>
      <c r="X68" s="91">
        <v>14</v>
      </c>
      <c r="Y68" s="91"/>
      <c r="Z68" s="90">
        <v>10</v>
      </c>
      <c r="AA68" s="90"/>
      <c r="AB68" s="91">
        <v>8</v>
      </c>
      <c r="AC68" s="91"/>
      <c r="AD68" s="88">
        <v>6</v>
      </c>
      <c r="AE68" s="89"/>
      <c r="AG68" s="24">
        <f t="shared" si="0"/>
        <v>54</v>
      </c>
      <c r="AH68" s="25">
        <f t="shared" si="1"/>
        <v>3.6734693877551024E-2</v>
      </c>
    </row>
    <row r="69" spans="2:34" ht="21.95" customHeight="1" thickBot="1" x14ac:dyDescent="0.3">
      <c r="B69" s="5" t="s">
        <v>72</v>
      </c>
      <c r="C69" s="61" t="s">
        <v>163</v>
      </c>
      <c r="D69" s="91"/>
      <c r="E69" s="91"/>
      <c r="F69" s="91"/>
      <c r="G69" s="91"/>
      <c r="H69" s="91"/>
      <c r="I69" s="91"/>
      <c r="J69" s="92"/>
      <c r="K69" s="92"/>
      <c r="L69" s="91"/>
      <c r="M69" s="91"/>
      <c r="N69" s="91"/>
      <c r="O69" s="91"/>
      <c r="P69" s="91"/>
      <c r="Q69" s="91"/>
      <c r="R69" s="91"/>
      <c r="S69" s="91"/>
      <c r="T69" s="92"/>
      <c r="U69" s="92"/>
      <c r="V69" s="91">
        <v>10</v>
      </c>
      <c r="W69" s="91"/>
      <c r="X69" s="91">
        <v>8</v>
      </c>
      <c r="Y69" s="91"/>
      <c r="Z69" s="90">
        <v>6</v>
      </c>
      <c r="AA69" s="90"/>
      <c r="AB69" s="91">
        <v>4</v>
      </c>
      <c r="AC69" s="91"/>
      <c r="AD69" s="88">
        <v>3</v>
      </c>
      <c r="AE69" s="89"/>
      <c r="AG69" s="24">
        <f t="shared" si="0"/>
        <v>31</v>
      </c>
      <c r="AH69" s="34">
        <f t="shared" si="1"/>
        <v>2.1088435374149658E-2</v>
      </c>
    </row>
    <row r="70" spans="2:34" ht="16.5" thickBot="1" x14ac:dyDescent="0.3">
      <c r="B70" s="35"/>
      <c r="C70" s="6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64"/>
      <c r="AG70" s="35"/>
      <c r="AH70" s="7"/>
    </row>
    <row r="71" spans="2:34" ht="21.95" customHeight="1" thickBot="1" x14ac:dyDescent="0.3">
      <c r="B71" s="141" t="s">
        <v>119</v>
      </c>
      <c r="C71" s="142"/>
      <c r="D71" s="115">
        <f>SUM(D22:D69)</f>
        <v>72</v>
      </c>
      <c r="E71" s="99"/>
      <c r="F71" s="99">
        <f>SUM(F22:F69)</f>
        <v>71</v>
      </c>
      <c r="G71" s="102"/>
      <c r="H71" s="103">
        <f>SUM(H22:H69)</f>
        <v>90</v>
      </c>
      <c r="I71" s="99"/>
      <c r="J71" s="99">
        <f>SUM(J22:J69)</f>
        <v>100</v>
      </c>
      <c r="K71" s="99"/>
      <c r="L71" s="99">
        <f>SUM(L22:L69)</f>
        <v>101</v>
      </c>
      <c r="M71" s="99"/>
      <c r="N71" s="99">
        <f>SUM(N22:N69)</f>
        <v>94</v>
      </c>
      <c r="O71" s="99"/>
      <c r="P71" s="99">
        <f>SUM(P22:P69)</f>
        <v>99</v>
      </c>
      <c r="Q71" s="102"/>
      <c r="R71" s="103">
        <f>SUM(R22:R69)</f>
        <v>108</v>
      </c>
      <c r="S71" s="99"/>
      <c r="T71" s="99">
        <f>SUM(T22:T69)</f>
        <v>78</v>
      </c>
      <c r="U71" s="99"/>
      <c r="V71" s="99">
        <f>SUM(V22:V69)</f>
        <v>93</v>
      </c>
      <c r="W71" s="99"/>
      <c r="X71" s="99">
        <f>SUM(X22:X69)</f>
        <v>88</v>
      </c>
      <c r="Y71" s="102"/>
      <c r="Z71" s="103">
        <f>SUM(Z22:Z69)</f>
        <v>94</v>
      </c>
      <c r="AA71" s="99"/>
      <c r="AB71" s="99">
        <f>SUM(AB22:AB69)</f>
        <v>79</v>
      </c>
      <c r="AC71" s="99"/>
      <c r="AD71" s="99">
        <f>SUM(AD22:AD69)</f>
        <v>83</v>
      </c>
      <c r="AE71" s="104"/>
      <c r="AG71" s="39">
        <f>SUM(D71:AD71)</f>
        <v>1250</v>
      </c>
      <c r="AH71" s="40">
        <f>AG71/AG72</f>
        <v>0.82671957671957674</v>
      </c>
    </row>
    <row r="72" spans="2:34" ht="21.95" customHeight="1" thickBot="1" x14ac:dyDescent="0.3">
      <c r="B72" s="143" t="s">
        <v>116</v>
      </c>
      <c r="C72" s="144"/>
      <c r="D72" s="100">
        <v>108</v>
      </c>
      <c r="E72" s="100"/>
      <c r="F72" s="100">
        <v>108</v>
      </c>
      <c r="G72" s="100"/>
      <c r="H72" s="100">
        <v>108</v>
      </c>
      <c r="I72" s="100"/>
      <c r="J72" s="100">
        <v>108</v>
      </c>
      <c r="K72" s="100"/>
      <c r="L72" s="100">
        <v>108</v>
      </c>
      <c r="M72" s="100"/>
      <c r="N72" s="100">
        <v>108</v>
      </c>
      <c r="O72" s="100"/>
      <c r="P72" s="100">
        <v>108</v>
      </c>
      <c r="Q72" s="100"/>
      <c r="R72" s="100">
        <v>108</v>
      </c>
      <c r="S72" s="100"/>
      <c r="T72" s="100">
        <v>108</v>
      </c>
      <c r="U72" s="100"/>
      <c r="V72" s="100">
        <v>108</v>
      </c>
      <c r="W72" s="100"/>
      <c r="X72" s="100">
        <v>108</v>
      </c>
      <c r="Y72" s="100"/>
      <c r="Z72" s="100">
        <v>108</v>
      </c>
      <c r="AA72" s="100"/>
      <c r="AB72" s="100">
        <v>108</v>
      </c>
      <c r="AC72" s="100"/>
      <c r="AD72" s="100">
        <v>108</v>
      </c>
      <c r="AE72" s="101"/>
      <c r="AG72" s="31">
        <f>SUM(D72:AD72)</f>
        <v>1512</v>
      </c>
      <c r="AH72" s="38">
        <f>AG72/AG72</f>
        <v>1</v>
      </c>
    </row>
    <row r="73" spans="2:34" ht="21.95" customHeight="1" thickBot="1" x14ac:dyDescent="0.3">
      <c r="B73" s="29"/>
      <c r="C73" s="30" t="s">
        <v>115</v>
      </c>
      <c r="D73" s="97">
        <v>125</v>
      </c>
      <c r="E73" s="97"/>
      <c r="F73" s="97">
        <v>125</v>
      </c>
      <c r="G73" s="97"/>
      <c r="H73" s="97">
        <v>125</v>
      </c>
      <c r="I73" s="97"/>
      <c r="J73" s="97">
        <v>125</v>
      </c>
      <c r="K73" s="97"/>
      <c r="L73" s="97">
        <v>125</v>
      </c>
      <c r="M73" s="97"/>
      <c r="N73" s="97">
        <v>125</v>
      </c>
      <c r="O73" s="97"/>
      <c r="P73" s="97">
        <v>125</v>
      </c>
      <c r="Q73" s="97"/>
      <c r="R73" s="97">
        <v>125</v>
      </c>
      <c r="S73" s="97"/>
      <c r="T73" s="97">
        <v>125</v>
      </c>
      <c r="U73" s="97"/>
      <c r="V73" s="97">
        <v>125</v>
      </c>
      <c r="W73" s="97"/>
      <c r="X73" s="97">
        <v>125</v>
      </c>
      <c r="Y73" s="97"/>
      <c r="Z73" s="97">
        <v>125</v>
      </c>
      <c r="AA73" s="97"/>
      <c r="AB73" s="97">
        <v>125</v>
      </c>
      <c r="AC73" s="97"/>
      <c r="AD73" s="97">
        <v>125</v>
      </c>
      <c r="AE73" s="97"/>
      <c r="AG73" s="31">
        <f>SUM(D73:AD73)</f>
        <v>1750</v>
      </c>
      <c r="AH73" s="32">
        <f>AG73/AG72</f>
        <v>1.1574074074074074</v>
      </c>
    </row>
    <row r="74" spans="2:34" ht="16.5" thickBot="1" x14ac:dyDescent="0.3">
      <c r="B74" s="133" t="s">
        <v>88</v>
      </c>
      <c r="C74" s="13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7"/>
      <c r="AG74" s="36"/>
      <c r="AH74" s="37"/>
    </row>
    <row r="75" spans="2:34" ht="24" customHeight="1" thickBot="1" x14ac:dyDescent="0.3">
      <c r="B75" s="8" t="s">
        <v>73</v>
      </c>
      <c r="C75" s="1" t="s">
        <v>100</v>
      </c>
      <c r="D75" s="91">
        <v>7</v>
      </c>
      <c r="E75" s="91"/>
      <c r="F75" s="91">
        <v>4</v>
      </c>
      <c r="G75" s="91"/>
      <c r="H75" s="91"/>
      <c r="I75" s="91"/>
      <c r="J75" s="92"/>
      <c r="K75" s="92"/>
      <c r="L75" s="91"/>
      <c r="M75" s="91"/>
      <c r="N75" s="91">
        <v>7</v>
      </c>
      <c r="O75" s="91"/>
      <c r="P75" s="91">
        <v>4</v>
      </c>
      <c r="Q75" s="91"/>
      <c r="R75" s="91"/>
      <c r="S75" s="91"/>
      <c r="T75" s="92"/>
      <c r="U75" s="92"/>
      <c r="V75" s="91">
        <v>7</v>
      </c>
      <c r="W75" s="91"/>
      <c r="X75" s="91">
        <v>4</v>
      </c>
      <c r="Y75" s="91"/>
      <c r="Z75" s="90"/>
      <c r="AA75" s="90"/>
      <c r="AB75" s="91">
        <v>7</v>
      </c>
      <c r="AC75" s="91"/>
      <c r="AD75" s="88"/>
      <c r="AE75" s="89"/>
      <c r="AG75" s="24">
        <f>SUM(D75:AE75)</f>
        <v>40</v>
      </c>
      <c r="AH75" s="28">
        <f t="shared" ref="AH75:AH91" si="2">AG75/$R$5</f>
        <v>2.7210884353741496E-2</v>
      </c>
    </row>
    <row r="76" spans="2:34" ht="24" customHeight="1" thickBot="1" x14ac:dyDescent="0.3">
      <c r="B76" s="8" t="s">
        <v>74</v>
      </c>
      <c r="C76" s="1" t="s">
        <v>104</v>
      </c>
      <c r="D76" s="91"/>
      <c r="E76" s="91"/>
      <c r="F76" s="91">
        <v>3</v>
      </c>
      <c r="G76" s="91"/>
      <c r="H76" s="91"/>
      <c r="I76" s="91"/>
      <c r="J76" s="92"/>
      <c r="K76" s="92"/>
      <c r="L76" s="91"/>
      <c r="M76" s="91"/>
      <c r="N76" s="91"/>
      <c r="O76" s="91"/>
      <c r="P76" s="91">
        <v>3</v>
      </c>
      <c r="Q76" s="91"/>
      <c r="R76" s="91"/>
      <c r="S76" s="91"/>
      <c r="T76" s="92"/>
      <c r="U76" s="92"/>
      <c r="V76" s="91">
        <v>3</v>
      </c>
      <c r="W76" s="91"/>
      <c r="X76" s="91"/>
      <c r="Y76" s="91"/>
      <c r="Z76" s="90"/>
      <c r="AA76" s="90"/>
      <c r="AB76" s="91">
        <v>3</v>
      </c>
      <c r="AC76" s="91"/>
      <c r="AD76" s="88"/>
      <c r="AE76" s="89"/>
      <c r="AG76" s="24">
        <f>SUM(D76:AE76)</f>
        <v>12</v>
      </c>
      <c r="AH76" s="25">
        <f t="shared" si="2"/>
        <v>8.1632653061224497E-3</v>
      </c>
    </row>
    <row r="77" spans="2:34" ht="24" customHeight="1" thickBot="1" x14ac:dyDescent="0.3">
      <c r="B77" s="8" t="s">
        <v>75</v>
      </c>
      <c r="C77" s="1" t="s">
        <v>107</v>
      </c>
      <c r="D77" s="91">
        <v>3</v>
      </c>
      <c r="E77" s="91"/>
      <c r="F77" s="91">
        <v>4</v>
      </c>
      <c r="G77" s="91"/>
      <c r="H77" s="91"/>
      <c r="I77" s="91"/>
      <c r="J77" s="92"/>
      <c r="K77" s="92"/>
      <c r="L77" s="91"/>
      <c r="M77" s="91"/>
      <c r="N77" s="91">
        <v>3</v>
      </c>
      <c r="O77" s="91"/>
      <c r="P77" s="91">
        <v>4</v>
      </c>
      <c r="Q77" s="91"/>
      <c r="R77" s="91"/>
      <c r="S77" s="91"/>
      <c r="T77" s="92"/>
      <c r="U77" s="92"/>
      <c r="V77" s="91">
        <v>3</v>
      </c>
      <c r="W77" s="91"/>
      <c r="X77" s="91">
        <v>4</v>
      </c>
      <c r="Y77" s="91"/>
      <c r="Z77" s="90"/>
      <c r="AA77" s="90"/>
      <c r="AB77" s="91">
        <v>8</v>
      </c>
      <c r="AC77" s="91"/>
      <c r="AD77" s="88"/>
      <c r="AE77" s="89"/>
      <c r="AG77" s="24">
        <f>SUM(D77:AE77)</f>
        <v>29</v>
      </c>
      <c r="AH77" s="25">
        <f t="shared" si="2"/>
        <v>1.9727891156462583E-2</v>
      </c>
    </row>
    <row r="78" spans="2:34" ht="24" customHeight="1" thickBot="1" x14ac:dyDescent="0.3">
      <c r="B78" s="8" t="s">
        <v>76</v>
      </c>
      <c r="C78" s="1" t="s">
        <v>112</v>
      </c>
      <c r="D78" s="91"/>
      <c r="E78" s="91"/>
      <c r="F78" s="91"/>
      <c r="G78" s="91"/>
      <c r="H78" s="91">
        <v>8</v>
      </c>
      <c r="I78" s="91"/>
      <c r="J78" s="92"/>
      <c r="K78" s="92"/>
      <c r="L78" s="91"/>
      <c r="M78" s="91"/>
      <c r="N78" s="91"/>
      <c r="O78" s="91"/>
      <c r="P78" s="91">
        <v>8</v>
      </c>
      <c r="Q78" s="91"/>
      <c r="R78" s="91"/>
      <c r="S78" s="91"/>
      <c r="T78" s="92"/>
      <c r="U78" s="92"/>
      <c r="V78" s="91">
        <v>8</v>
      </c>
      <c r="W78" s="91"/>
      <c r="X78" s="91"/>
      <c r="Y78" s="91"/>
      <c r="Z78" s="90"/>
      <c r="AA78" s="90"/>
      <c r="AB78" s="91"/>
      <c r="AC78" s="91"/>
      <c r="AD78" s="88"/>
      <c r="AE78" s="89"/>
      <c r="AG78" s="24">
        <f t="shared" ref="AG78:AG92" si="3">SUM(D78:AE78)</f>
        <v>24</v>
      </c>
      <c r="AH78" s="25">
        <f t="shared" si="2"/>
        <v>1.6326530612244899E-2</v>
      </c>
    </row>
    <row r="79" spans="2:34" ht="24" customHeight="1" thickBot="1" x14ac:dyDescent="0.3">
      <c r="B79" s="8" t="s">
        <v>77</v>
      </c>
      <c r="C79" s="1" t="s">
        <v>111</v>
      </c>
      <c r="D79" s="91"/>
      <c r="E79" s="91"/>
      <c r="F79" s="91"/>
      <c r="G79" s="91"/>
      <c r="H79" s="91">
        <v>4</v>
      </c>
      <c r="I79" s="91"/>
      <c r="J79" s="92"/>
      <c r="K79" s="92"/>
      <c r="L79" s="91"/>
      <c r="M79" s="91"/>
      <c r="N79" s="91"/>
      <c r="O79" s="91"/>
      <c r="P79" s="91"/>
      <c r="Q79" s="91"/>
      <c r="R79" s="91"/>
      <c r="S79" s="91"/>
      <c r="T79" s="92"/>
      <c r="U79" s="92"/>
      <c r="V79" s="91"/>
      <c r="W79" s="91"/>
      <c r="X79" s="91"/>
      <c r="Y79" s="91"/>
      <c r="Z79" s="90"/>
      <c r="AA79" s="90"/>
      <c r="AB79" s="91"/>
      <c r="AC79" s="91"/>
      <c r="AD79" s="88"/>
      <c r="AE79" s="89"/>
      <c r="AG79" s="24">
        <f t="shared" si="3"/>
        <v>4</v>
      </c>
      <c r="AH79" s="25">
        <f t="shared" si="2"/>
        <v>2.7210884353741495E-3</v>
      </c>
    </row>
    <row r="80" spans="2:34" ht="24" customHeight="1" thickBot="1" x14ac:dyDescent="0.3">
      <c r="B80" s="8" t="s">
        <v>78</v>
      </c>
      <c r="C80" s="1" t="s">
        <v>155</v>
      </c>
      <c r="D80" s="91"/>
      <c r="E80" s="91"/>
      <c r="F80" s="91">
        <v>6</v>
      </c>
      <c r="G80" s="91"/>
      <c r="H80" s="91"/>
      <c r="I80" s="91"/>
      <c r="J80" s="92"/>
      <c r="K80" s="92"/>
      <c r="L80" s="91"/>
      <c r="M80" s="91"/>
      <c r="N80" s="91"/>
      <c r="O80" s="91"/>
      <c r="P80" s="91">
        <v>6</v>
      </c>
      <c r="Q80" s="91"/>
      <c r="R80" s="91"/>
      <c r="S80" s="91"/>
      <c r="T80" s="92"/>
      <c r="U80" s="92"/>
      <c r="V80" s="91">
        <v>3</v>
      </c>
      <c r="W80" s="91"/>
      <c r="X80" s="91"/>
      <c r="Y80" s="91"/>
      <c r="Z80" s="90"/>
      <c r="AA80" s="90"/>
      <c r="AB80" s="91"/>
      <c r="AC80" s="91"/>
      <c r="AD80" s="88"/>
      <c r="AE80" s="89"/>
      <c r="AG80" s="24">
        <f t="shared" si="3"/>
        <v>15</v>
      </c>
      <c r="AH80" s="25">
        <f t="shared" si="2"/>
        <v>1.020408163265306E-2</v>
      </c>
    </row>
    <row r="81" spans="2:34" ht="24" customHeight="1" thickBot="1" x14ac:dyDescent="0.3">
      <c r="B81" s="8" t="s">
        <v>87</v>
      </c>
      <c r="C81" s="1" t="s">
        <v>101</v>
      </c>
      <c r="D81" s="91"/>
      <c r="E81" s="91"/>
      <c r="F81" s="91">
        <v>6</v>
      </c>
      <c r="G81" s="91"/>
      <c r="H81" s="91"/>
      <c r="I81" s="91"/>
      <c r="J81" s="92"/>
      <c r="K81" s="92"/>
      <c r="L81" s="91"/>
      <c r="M81" s="91"/>
      <c r="N81" s="91"/>
      <c r="O81" s="91"/>
      <c r="P81" s="91">
        <v>6</v>
      </c>
      <c r="Q81" s="91"/>
      <c r="R81" s="91"/>
      <c r="S81" s="91"/>
      <c r="T81" s="92"/>
      <c r="U81" s="92"/>
      <c r="V81" s="91">
        <v>3</v>
      </c>
      <c r="W81" s="91"/>
      <c r="X81" s="91"/>
      <c r="Y81" s="91"/>
      <c r="Z81" s="90"/>
      <c r="AA81" s="90"/>
      <c r="AB81" s="91"/>
      <c r="AC81" s="91"/>
      <c r="AD81" s="88"/>
      <c r="AE81" s="89"/>
      <c r="AG81" s="24">
        <f t="shared" si="3"/>
        <v>15</v>
      </c>
      <c r="AH81" s="25">
        <f t="shared" si="2"/>
        <v>1.020408163265306E-2</v>
      </c>
    </row>
    <row r="82" spans="2:34" ht="24" customHeight="1" thickBot="1" x14ac:dyDescent="0.3">
      <c r="B82" s="8" t="s">
        <v>103</v>
      </c>
      <c r="C82" s="1" t="s">
        <v>102</v>
      </c>
      <c r="D82" s="91"/>
      <c r="E82" s="91"/>
      <c r="F82" s="91">
        <v>8</v>
      </c>
      <c r="G82" s="91"/>
      <c r="H82" s="91"/>
      <c r="I82" s="91"/>
      <c r="J82" s="92"/>
      <c r="K82" s="92"/>
      <c r="L82" s="91"/>
      <c r="M82" s="91"/>
      <c r="N82" s="91"/>
      <c r="O82" s="91"/>
      <c r="P82" s="91">
        <v>8</v>
      </c>
      <c r="Q82" s="91"/>
      <c r="R82" s="91"/>
      <c r="S82" s="91"/>
      <c r="T82" s="92"/>
      <c r="U82" s="92"/>
      <c r="V82" s="91">
        <v>4</v>
      </c>
      <c r="W82" s="91"/>
      <c r="X82" s="91"/>
      <c r="Y82" s="91"/>
      <c r="Z82" s="90"/>
      <c r="AA82" s="90"/>
      <c r="AB82" s="91"/>
      <c r="AC82" s="91"/>
      <c r="AD82" s="88"/>
      <c r="AE82" s="89"/>
      <c r="AG82" s="24">
        <f t="shared" si="3"/>
        <v>20</v>
      </c>
      <c r="AH82" s="25">
        <f t="shared" si="2"/>
        <v>1.3605442176870748E-2</v>
      </c>
    </row>
    <row r="83" spans="2:34" ht="24" customHeight="1" thickBot="1" x14ac:dyDescent="0.3">
      <c r="B83" s="8" t="s">
        <v>108</v>
      </c>
      <c r="C83" s="1" t="s">
        <v>106</v>
      </c>
      <c r="D83" s="91"/>
      <c r="E83" s="91"/>
      <c r="F83" s="91"/>
      <c r="G83" s="91"/>
      <c r="H83" s="91"/>
      <c r="I83" s="91"/>
      <c r="J83" s="92"/>
      <c r="K83" s="92"/>
      <c r="L83" s="91"/>
      <c r="M83" s="91"/>
      <c r="N83" s="91"/>
      <c r="O83" s="91"/>
      <c r="P83" s="91"/>
      <c r="Q83" s="91"/>
      <c r="R83" s="91">
        <v>12</v>
      </c>
      <c r="S83" s="91"/>
      <c r="T83" s="92"/>
      <c r="U83" s="92"/>
      <c r="V83" s="91"/>
      <c r="W83" s="91"/>
      <c r="X83" s="91">
        <v>12</v>
      </c>
      <c r="Y83" s="91"/>
      <c r="Z83" s="90"/>
      <c r="AA83" s="90"/>
      <c r="AB83" s="91">
        <v>12</v>
      </c>
      <c r="AC83" s="91"/>
      <c r="AD83" s="88"/>
      <c r="AE83" s="89"/>
      <c r="AG83" s="24">
        <f t="shared" si="3"/>
        <v>36</v>
      </c>
      <c r="AH83" s="25">
        <f t="shared" si="2"/>
        <v>2.4489795918367346E-2</v>
      </c>
    </row>
    <row r="84" spans="2:34" ht="24" customHeight="1" thickBot="1" x14ac:dyDescent="0.3">
      <c r="B84" s="8" t="s">
        <v>109</v>
      </c>
      <c r="C84" s="22" t="s">
        <v>105</v>
      </c>
      <c r="D84" s="91"/>
      <c r="E84" s="91"/>
      <c r="F84" s="91"/>
      <c r="G84" s="91"/>
      <c r="H84" s="91"/>
      <c r="I84" s="91"/>
      <c r="J84" s="92"/>
      <c r="K84" s="92"/>
      <c r="L84" s="91"/>
      <c r="M84" s="91"/>
      <c r="N84" s="91"/>
      <c r="O84" s="91"/>
      <c r="P84" s="91"/>
      <c r="Q84" s="91"/>
      <c r="R84" s="91">
        <v>12</v>
      </c>
      <c r="S84" s="91"/>
      <c r="T84" s="92"/>
      <c r="U84" s="92"/>
      <c r="V84" s="91"/>
      <c r="W84" s="91"/>
      <c r="X84" s="91">
        <v>12</v>
      </c>
      <c r="Y84" s="91"/>
      <c r="Z84" s="90"/>
      <c r="AA84" s="90"/>
      <c r="AB84" s="91">
        <v>12</v>
      </c>
      <c r="AC84" s="91"/>
      <c r="AD84" s="88"/>
      <c r="AE84" s="89"/>
      <c r="AG84" s="24">
        <f t="shared" si="3"/>
        <v>36</v>
      </c>
      <c r="AH84" s="25">
        <f t="shared" si="2"/>
        <v>2.4489795918367346E-2</v>
      </c>
    </row>
    <row r="85" spans="2:34" ht="24" customHeight="1" thickBot="1" x14ac:dyDescent="0.3">
      <c r="B85" s="8" t="s">
        <v>110</v>
      </c>
      <c r="C85" s="22" t="s">
        <v>113</v>
      </c>
      <c r="D85" s="91"/>
      <c r="E85" s="91"/>
      <c r="F85" s="91"/>
      <c r="G85" s="91"/>
      <c r="H85" s="91"/>
      <c r="I85" s="91"/>
      <c r="J85" s="92"/>
      <c r="K85" s="92"/>
      <c r="L85" s="91"/>
      <c r="M85" s="91"/>
      <c r="N85" s="91"/>
      <c r="O85" s="91"/>
      <c r="P85" s="91"/>
      <c r="Q85" s="91"/>
      <c r="R85" s="91">
        <v>10</v>
      </c>
      <c r="S85" s="91"/>
      <c r="T85" s="92"/>
      <c r="U85" s="92"/>
      <c r="V85" s="91"/>
      <c r="W85" s="91"/>
      <c r="X85" s="91">
        <v>10</v>
      </c>
      <c r="Y85" s="91"/>
      <c r="Z85" s="90"/>
      <c r="AA85" s="90"/>
      <c r="AB85" s="91">
        <v>10</v>
      </c>
      <c r="AC85" s="91"/>
      <c r="AD85" s="88"/>
      <c r="AE85" s="89"/>
      <c r="AG85" s="24">
        <f t="shared" si="3"/>
        <v>30</v>
      </c>
      <c r="AH85" s="25">
        <f t="shared" si="2"/>
        <v>2.0408163265306121E-2</v>
      </c>
    </row>
    <row r="86" spans="2:34" ht="24" customHeight="1" thickBot="1" x14ac:dyDescent="0.3">
      <c r="B86" s="8" t="s">
        <v>114</v>
      </c>
      <c r="C86" s="22" t="s">
        <v>156</v>
      </c>
      <c r="D86" s="91"/>
      <c r="E86" s="91"/>
      <c r="F86" s="91"/>
      <c r="G86" s="91"/>
      <c r="H86" s="91"/>
      <c r="I86" s="91"/>
      <c r="J86" s="92"/>
      <c r="K86" s="92"/>
      <c r="L86" s="91"/>
      <c r="M86" s="91"/>
      <c r="N86" s="91"/>
      <c r="O86" s="91"/>
      <c r="P86" s="91"/>
      <c r="Q86" s="91"/>
      <c r="R86" s="91">
        <v>8</v>
      </c>
      <c r="S86" s="91"/>
      <c r="T86" s="92"/>
      <c r="U86" s="92"/>
      <c r="V86" s="91"/>
      <c r="W86" s="91"/>
      <c r="X86" s="91">
        <v>8</v>
      </c>
      <c r="Y86" s="91"/>
      <c r="Z86" s="90"/>
      <c r="AA86" s="90"/>
      <c r="AB86" s="91">
        <v>8</v>
      </c>
      <c r="AC86" s="91"/>
      <c r="AD86" s="88"/>
      <c r="AE86" s="89"/>
      <c r="AG86" s="24">
        <f t="shared" si="3"/>
        <v>24</v>
      </c>
      <c r="AH86" s="34">
        <f t="shared" si="2"/>
        <v>1.6326530612244899E-2</v>
      </c>
    </row>
    <row r="87" spans="2:34" ht="24" customHeight="1" thickBot="1" x14ac:dyDescent="0.3">
      <c r="B87" s="8" t="s">
        <v>176</v>
      </c>
      <c r="C87" s="22" t="s">
        <v>177</v>
      </c>
      <c r="D87" s="91"/>
      <c r="E87" s="91"/>
      <c r="F87" s="91"/>
      <c r="G87" s="91"/>
      <c r="H87" s="91">
        <v>6</v>
      </c>
      <c r="I87" s="91"/>
      <c r="J87" s="92">
        <v>40</v>
      </c>
      <c r="K87" s="92"/>
      <c r="L87" s="91">
        <v>20</v>
      </c>
      <c r="M87" s="91"/>
      <c r="N87" s="91"/>
      <c r="O87" s="91"/>
      <c r="P87" s="91"/>
      <c r="Q87" s="91"/>
      <c r="R87" s="91">
        <v>3</v>
      </c>
      <c r="S87" s="91"/>
      <c r="T87" s="92">
        <v>43</v>
      </c>
      <c r="U87" s="92"/>
      <c r="V87" s="91">
        <v>20</v>
      </c>
      <c r="W87" s="91"/>
      <c r="X87" s="91"/>
      <c r="Y87" s="91"/>
      <c r="Z87" s="90">
        <v>40</v>
      </c>
      <c r="AA87" s="90"/>
      <c r="AB87" s="91"/>
      <c r="AC87" s="91"/>
      <c r="AD87" s="88"/>
      <c r="AE87" s="89"/>
      <c r="AG87" s="24">
        <f t="shared" si="3"/>
        <v>172</v>
      </c>
      <c r="AH87" s="34">
        <f t="shared" si="2"/>
        <v>0.11700680272108843</v>
      </c>
    </row>
    <row r="88" spans="2:34" ht="24" customHeight="1" thickBot="1" x14ac:dyDescent="0.3">
      <c r="B88" s="8" t="s">
        <v>178</v>
      </c>
      <c r="C88" s="22" t="s">
        <v>179</v>
      </c>
      <c r="D88" s="91"/>
      <c r="E88" s="91"/>
      <c r="F88" s="91"/>
      <c r="G88" s="91"/>
      <c r="H88" s="91">
        <v>2</v>
      </c>
      <c r="I88" s="91"/>
      <c r="J88" s="92"/>
      <c r="K88" s="92"/>
      <c r="L88" s="91">
        <v>1</v>
      </c>
      <c r="M88" s="91"/>
      <c r="N88" s="91">
        <v>1</v>
      </c>
      <c r="O88" s="91"/>
      <c r="P88" s="91">
        <v>1</v>
      </c>
      <c r="Q88" s="91"/>
      <c r="R88" s="91">
        <v>1</v>
      </c>
      <c r="S88" s="91"/>
      <c r="T88" s="92"/>
      <c r="U88" s="92"/>
      <c r="V88" s="91">
        <v>1</v>
      </c>
      <c r="W88" s="91"/>
      <c r="X88" s="91">
        <v>1</v>
      </c>
      <c r="Y88" s="91"/>
      <c r="Z88" s="90"/>
      <c r="AA88" s="90"/>
      <c r="AB88" s="91">
        <v>1</v>
      </c>
      <c r="AC88" s="91"/>
      <c r="AD88" s="88"/>
      <c r="AE88" s="89"/>
      <c r="AG88" s="24">
        <f t="shared" si="3"/>
        <v>9</v>
      </c>
      <c r="AH88" s="34">
        <f t="shared" si="2"/>
        <v>6.1224489795918364E-3</v>
      </c>
    </row>
    <row r="89" spans="2:34" ht="24" customHeight="1" thickBot="1" x14ac:dyDescent="0.3">
      <c r="B89" s="8" t="s">
        <v>180</v>
      </c>
      <c r="C89" s="22" t="s">
        <v>181</v>
      </c>
      <c r="D89" s="91"/>
      <c r="E89" s="91"/>
      <c r="F89" s="91"/>
      <c r="G89" s="91"/>
      <c r="H89" s="91">
        <v>20</v>
      </c>
      <c r="I89" s="91"/>
      <c r="J89" s="92"/>
      <c r="K89" s="92"/>
      <c r="L89" s="91"/>
      <c r="M89" s="91"/>
      <c r="N89" s="91">
        <v>25</v>
      </c>
      <c r="O89" s="91"/>
      <c r="P89" s="91"/>
      <c r="Q89" s="91"/>
      <c r="R89" s="91">
        <v>20</v>
      </c>
      <c r="S89" s="91"/>
      <c r="T89" s="92"/>
      <c r="U89" s="92"/>
      <c r="V89" s="91"/>
      <c r="W89" s="91"/>
      <c r="X89" s="91">
        <v>20</v>
      </c>
      <c r="Y89" s="91"/>
      <c r="Z89" s="90"/>
      <c r="AA89" s="90"/>
      <c r="AB89" s="91">
        <v>20</v>
      </c>
      <c r="AC89" s="91"/>
      <c r="AD89" s="88"/>
      <c r="AE89" s="89"/>
      <c r="AG89" s="24">
        <f t="shared" si="3"/>
        <v>105</v>
      </c>
      <c r="AH89" s="34">
        <f t="shared" si="2"/>
        <v>7.1428571428571425E-2</v>
      </c>
    </row>
    <row r="90" spans="2:34" ht="24" customHeight="1" thickBot="1" x14ac:dyDescent="0.3">
      <c r="B90" s="8" t="s">
        <v>121</v>
      </c>
      <c r="C90" s="22"/>
      <c r="D90" s="91"/>
      <c r="E90" s="91"/>
      <c r="F90" s="91"/>
      <c r="G90" s="91"/>
      <c r="H90" s="91"/>
      <c r="I90" s="91"/>
      <c r="J90" s="92"/>
      <c r="K90" s="92"/>
      <c r="L90" s="91"/>
      <c r="M90" s="91"/>
      <c r="N90" s="91"/>
      <c r="O90" s="91"/>
      <c r="P90" s="91"/>
      <c r="Q90" s="91"/>
      <c r="R90" s="91"/>
      <c r="S90" s="91"/>
      <c r="T90" s="92"/>
      <c r="U90" s="92"/>
      <c r="V90" s="91"/>
      <c r="W90" s="91"/>
      <c r="X90" s="91"/>
      <c r="Y90" s="91"/>
      <c r="Z90" s="90"/>
      <c r="AA90" s="90"/>
      <c r="AB90" s="91"/>
      <c r="AC90" s="91"/>
      <c r="AD90" s="88"/>
      <c r="AE90" s="89"/>
      <c r="AG90" s="24">
        <f t="shared" si="3"/>
        <v>0</v>
      </c>
      <c r="AH90" s="34">
        <f t="shared" si="2"/>
        <v>0</v>
      </c>
    </row>
    <row r="91" spans="2:34" ht="24" customHeight="1" thickBot="1" x14ac:dyDescent="0.3">
      <c r="B91" s="48" t="s">
        <v>121</v>
      </c>
      <c r="C91" s="56"/>
      <c r="D91" s="91"/>
      <c r="E91" s="91"/>
      <c r="F91" s="91"/>
      <c r="G91" s="91"/>
      <c r="H91" s="91"/>
      <c r="I91" s="91"/>
      <c r="J91" s="92"/>
      <c r="K91" s="92"/>
      <c r="L91" s="91"/>
      <c r="M91" s="91"/>
      <c r="N91" s="91"/>
      <c r="O91" s="91"/>
      <c r="P91" s="91"/>
      <c r="Q91" s="91"/>
      <c r="R91" s="91"/>
      <c r="S91" s="91"/>
      <c r="T91" s="92"/>
      <c r="U91" s="92"/>
      <c r="V91" s="91"/>
      <c r="W91" s="91"/>
      <c r="X91" s="91"/>
      <c r="Y91" s="91"/>
      <c r="Z91" s="90"/>
      <c r="AA91" s="90"/>
      <c r="AB91" s="91"/>
      <c r="AC91" s="91"/>
      <c r="AD91" s="88"/>
      <c r="AE91" s="89"/>
      <c r="AG91" s="24">
        <f t="shared" si="3"/>
        <v>0</v>
      </c>
      <c r="AH91" s="34">
        <f t="shared" si="2"/>
        <v>0</v>
      </c>
    </row>
    <row r="92" spans="2:34" ht="16.5" thickBot="1" x14ac:dyDescent="0.3">
      <c r="B92" s="113" t="s">
        <v>79</v>
      </c>
      <c r="C92" s="114"/>
      <c r="D92" s="94">
        <f>SUM(D75:E91)</f>
        <v>10</v>
      </c>
      <c r="E92" s="94"/>
      <c r="F92" s="94">
        <f>SUM(F75:G91)</f>
        <v>31</v>
      </c>
      <c r="G92" s="96"/>
      <c r="H92" s="93">
        <f>SUM(H75:I91)</f>
        <v>40</v>
      </c>
      <c r="I92" s="94"/>
      <c r="J92" s="94">
        <f>SUM(J75:K91)</f>
        <v>40</v>
      </c>
      <c r="K92" s="94"/>
      <c r="L92" s="94">
        <f>SUM(L75:M91)</f>
        <v>21</v>
      </c>
      <c r="M92" s="94"/>
      <c r="N92" s="94">
        <f>SUM(N75:O91)</f>
        <v>36</v>
      </c>
      <c r="O92" s="94"/>
      <c r="P92" s="94">
        <f>SUM(P75:Q91)</f>
        <v>40</v>
      </c>
      <c r="Q92" s="96"/>
      <c r="R92" s="93">
        <f>SUM(R75:S91)</f>
        <v>66</v>
      </c>
      <c r="S92" s="94"/>
      <c r="T92" s="94">
        <f>SUM(T75:U91)</f>
        <v>43</v>
      </c>
      <c r="U92" s="94"/>
      <c r="V92" s="94">
        <f>SUM(V75:W91)</f>
        <v>52</v>
      </c>
      <c r="W92" s="94"/>
      <c r="X92" s="94">
        <f>SUM(X75:Y91)</f>
        <v>71</v>
      </c>
      <c r="Y92" s="96"/>
      <c r="Z92" s="93">
        <f>SUM(Z75:AA91)</f>
        <v>40</v>
      </c>
      <c r="AA92" s="94"/>
      <c r="AB92" s="94">
        <f>SUM(AB75:AC91)</f>
        <v>81</v>
      </c>
      <c r="AC92" s="94"/>
      <c r="AD92" s="94">
        <f>SUM(AD75:AE91)</f>
        <v>0</v>
      </c>
      <c r="AE92" s="95"/>
      <c r="AG92" s="69">
        <f t="shared" si="3"/>
        <v>571</v>
      </c>
      <c r="AH92" s="41">
        <f>AG92/$R$5</f>
        <v>0.38843537414965984</v>
      </c>
    </row>
    <row r="96" spans="2:34" ht="18.75" x14ac:dyDescent="0.3">
      <c r="B96" s="71" t="s">
        <v>123</v>
      </c>
      <c r="C96" s="72"/>
      <c r="D96" s="72"/>
      <c r="E96" s="72"/>
      <c r="F96" s="72"/>
      <c r="G96" s="72"/>
      <c r="H96" s="72"/>
      <c r="I96" s="72"/>
      <c r="J96" s="72"/>
      <c r="K96" s="72"/>
      <c r="L96" s="72"/>
    </row>
  </sheetData>
  <mergeCells count="1050">
    <mergeCell ref="E9:F9"/>
    <mergeCell ref="E10:F10"/>
    <mergeCell ref="AB17:AC17"/>
    <mergeCell ref="AD17:AE17"/>
    <mergeCell ref="P17:Q17"/>
    <mergeCell ref="R17:S17"/>
    <mergeCell ref="T17:U17"/>
    <mergeCell ref="V17:W17"/>
    <mergeCell ref="X17:Y17"/>
    <mergeCell ref="Z17:AA17"/>
    <mergeCell ref="D17:E17"/>
    <mergeCell ref="F17:G17"/>
    <mergeCell ref="H17:I17"/>
    <mergeCell ref="J17:K17"/>
    <mergeCell ref="L17:M17"/>
    <mergeCell ref="N17:O17"/>
    <mergeCell ref="M8:Q8"/>
    <mergeCell ref="R10:T10"/>
    <mergeCell ref="G8:K8"/>
    <mergeCell ref="G9:K9"/>
    <mergeCell ref="B6:D6"/>
    <mergeCell ref="B7:D7"/>
    <mergeCell ref="Y4:Z4"/>
    <mergeCell ref="AB4:AC4"/>
    <mergeCell ref="AE4:AF4"/>
    <mergeCell ref="Y3:AI3"/>
    <mergeCell ref="M3:Q3"/>
    <mergeCell ref="M4:Q4"/>
    <mergeCell ref="M5:Q5"/>
    <mergeCell ref="V6:W6"/>
    <mergeCell ref="V3:W3"/>
    <mergeCell ref="V4:W4"/>
    <mergeCell ref="V5:W5"/>
    <mergeCell ref="R7:T7"/>
    <mergeCell ref="U7:W7"/>
    <mergeCell ref="R3:U3"/>
    <mergeCell ref="R4:U4"/>
    <mergeCell ref="R5:U5"/>
    <mergeCell ref="E4:F4"/>
    <mergeCell ref="E5:F5"/>
    <mergeCell ref="G4:K4"/>
    <mergeCell ref="G5:K5"/>
    <mergeCell ref="G6:K6"/>
    <mergeCell ref="G7:K7"/>
    <mergeCell ref="Y5:AI6"/>
    <mergeCell ref="E3:K3"/>
    <mergeCell ref="E6:F6"/>
    <mergeCell ref="E7:F7"/>
    <mergeCell ref="M7:Q7"/>
    <mergeCell ref="Y7:AI13"/>
    <mergeCell ref="A3:D3"/>
    <mergeCell ref="B5:D5"/>
    <mergeCell ref="C20:C21"/>
    <mergeCell ref="B20:B21"/>
    <mergeCell ref="B14:AI15"/>
    <mergeCell ref="B92:C92"/>
    <mergeCell ref="D71:E71"/>
    <mergeCell ref="F71:G71"/>
    <mergeCell ref="H71:I71"/>
    <mergeCell ref="J71:K71"/>
    <mergeCell ref="L71:M71"/>
    <mergeCell ref="V8:W8"/>
    <mergeCell ref="V9:W9"/>
    <mergeCell ref="V10:W10"/>
    <mergeCell ref="R8:T8"/>
    <mergeCell ref="R9:T9"/>
    <mergeCell ref="B11:K13"/>
    <mergeCell ref="B8:D8"/>
    <mergeCell ref="B9:D9"/>
    <mergeCell ref="B10:D10"/>
    <mergeCell ref="B74:C74"/>
    <mergeCell ref="B16:C19"/>
    <mergeCell ref="B71:C71"/>
    <mergeCell ref="B72:C72"/>
    <mergeCell ref="M11:W13"/>
    <mergeCell ref="N71:O71"/>
    <mergeCell ref="P71:Q71"/>
    <mergeCell ref="R71:S71"/>
    <mergeCell ref="R22:S22"/>
    <mergeCell ref="R27:S27"/>
    <mergeCell ref="R28:S28"/>
    <mergeCell ref="R29:S29"/>
    <mergeCell ref="G10:K10"/>
    <mergeCell ref="E8:F8"/>
    <mergeCell ref="AB23:AC23"/>
    <mergeCell ref="AD23:AE23"/>
    <mergeCell ref="T71:U71"/>
    <mergeCell ref="D22:E22"/>
    <mergeCell ref="F22:G22"/>
    <mergeCell ref="H22:I22"/>
    <mergeCell ref="J22:K22"/>
    <mergeCell ref="L22:M22"/>
    <mergeCell ref="N22:O22"/>
    <mergeCell ref="P22:Q22"/>
    <mergeCell ref="T72:U72"/>
    <mergeCell ref="V72:W72"/>
    <mergeCell ref="X72:Y72"/>
    <mergeCell ref="Z72:AA72"/>
    <mergeCell ref="AB72:AC72"/>
    <mergeCell ref="AD72:AE72"/>
    <mergeCell ref="D72:E72"/>
    <mergeCell ref="F72:G72"/>
    <mergeCell ref="H72:I72"/>
    <mergeCell ref="J72:K72"/>
    <mergeCell ref="L72:M72"/>
    <mergeCell ref="N72:O72"/>
    <mergeCell ref="P72:Q72"/>
    <mergeCell ref="R72:S72"/>
    <mergeCell ref="V71:W71"/>
    <mergeCell ref="X71:Y71"/>
    <mergeCell ref="Z71:AA71"/>
    <mergeCell ref="AB71:AC71"/>
    <mergeCell ref="AD71:AE71"/>
    <mergeCell ref="T22:U22"/>
    <mergeCell ref="H26:I26"/>
    <mergeCell ref="J26:K26"/>
    <mergeCell ref="V24:W24"/>
    <mergeCell ref="X24:Y24"/>
    <mergeCell ref="Z24:AA24"/>
    <mergeCell ref="AB24:AC24"/>
    <mergeCell ref="AD24:AE24"/>
    <mergeCell ref="T25:U25"/>
    <mergeCell ref="D23:E23"/>
    <mergeCell ref="F23:G23"/>
    <mergeCell ref="H23:I23"/>
    <mergeCell ref="J23:K23"/>
    <mergeCell ref="L23:M23"/>
    <mergeCell ref="N23:O23"/>
    <mergeCell ref="P23:Q23"/>
    <mergeCell ref="R23:S23"/>
    <mergeCell ref="V22:W22"/>
    <mergeCell ref="X22:Y22"/>
    <mergeCell ref="Z22:AA22"/>
    <mergeCell ref="AB22:AC22"/>
    <mergeCell ref="AD22:AE22"/>
    <mergeCell ref="T23:U23"/>
    <mergeCell ref="T24:U24"/>
    <mergeCell ref="D24:E24"/>
    <mergeCell ref="F24:G24"/>
    <mergeCell ref="H24:I24"/>
    <mergeCell ref="J24:K24"/>
    <mergeCell ref="L24:M24"/>
    <mergeCell ref="N24:O24"/>
    <mergeCell ref="P24:Q24"/>
    <mergeCell ref="R24:S24"/>
    <mergeCell ref="V23:W23"/>
    <mergeCell ref="X23:Y23"/>
    <mergeCell ref="Z23:AA23"/>
    <mergeCell ref="T26:U26"/>
    <mergeCell ref="V26:W26"/>
    <mergeCell ref="X26:Y26"/>
    <mergeCell ref="Z26:AA26"/>
    <mergeCell ref="AB26:AC26"/>
    <mergeCell ref="AD26:AE26"/>
    <mergeCell ref="D26:E26"/>
    <mergeCell ref="F26:G26"/>
    <mergeCell ref="L26:M26"/>
    <mergeCell ref="N26:O26"/>
    <mergeCell ref="P26:Q26"/>
    <mergeCell ref="R26:S26"/>
    <mergeCell ref="V25:W25"/>
    <mergeCell ref="X25:Y25"/>
    <mergeCell ref="Z25:AA25"/>
    <mergeCell ref="AB25:AC25"/>
    <mergeCell ref="AD25:AE25"/>
    <mergeCell ref="D25:E25"/>
    <mergeCell ref="F25:G25"/>
    <mergeCell ref="H25:I25"/>
    <mergeCell ref="J25:K25"/>
    <mergeCell ref="L25:M25"/>
    <mergeCell ref="N25:O25"/>
    <mergeCell ref="P25:Q25"/>
    <mergeCell ref="R25:S25"/>
    <mergeCell ref="T28:U28"/>
    <mergeCell ref="V28:W28"/>
    <mergeCell ref="X28:Y28"/>
    <mergeCell ref="Z28:AA28"/>
    <mergeCell ref="AB28:AC28"/>
    <mergeCell ref="AD28:AE28"/>
    <mergeCell ref="D28:E28"/>
    <mergeCell ref="F28:G28"/>
    <mergeCell ref="H28:I28"/>
    <mergeCell ref="J28:K28"/>
    <mergeCell ref="L28:M28"/>
    <mergeCell ref="N28:O28"/>
    <mergeCell ref="P28:Q28"/>
    <mergeCell ref="T27:U27"/>
    <mergeCell ref="V27:W27"/>
    <mergeCell ref="X27:Y27"/>
    <mergeCell ref="Z27:AA27"/>
    <mergeCell ref="AB27:AC27"/>
    <mergeCell ref="AD27:AE27"/>
    <mergeCell ref="D27:E27"/>
    <mergeCell ref="F27:G27"/>
    <mergeCell ref="H27:I27"/>
    <mergeCell ref="J27:K27"/>
    <mergeCell ref="L27:M27"/>
    <mergeCell ref="N27:O27"/>
    <mergeCell ref="P27:Q27"/>
    <mergeCell ref="AD32:AE32"/>
    <mergeCell ref="N32:O32"/>
    <mergeCell ref="P32:Q32"/>
    <mergeCell ref="D30:E30"/>
    <mergeCell ref="F30:G30"/>
    <mergeCell ref="H30:I30"/>
    <mergeCell ref="J30:K30"/>
    <mergeCell ref="L30:M30"/>
    <mergeCell ref="N30:O30"/>
    <mergeCell ref="P30:Q30"/>
    <mergeCell ref="T29:U29"/>
    <mergeCell ref="V29:W29"/>
    <mergeCell ref="X29:Y29"/>
    <mergeCell ref="Z29:AA29"/>
    <mergeCell ref="AB29:AC29"/>
    <mergeCell ref="AD29:AE29"/>
    <mergeCell ref="D29:E29"/>
    <mergeCell ref="F29:G29"/>
    <mergeCell ref="H29:I29"/>
    <mergeCell ref="J29:K29"/>
    <mergeCell ref="L29:M29"/>
    <mergeCell ref="N29:O29"/>
    <mergeCell ref="P29:Q29"/>
    <mergeCell ref="P31:Q31"/>
    <mergeCell ref="R31:S31"/>
    <mergeCell ref="T31:U31"/>
    <mergeCell ref="V31:W31"/>
    <mergeCell ref="X31:Y31"/>
    <mergeCell ref="Z31:AA31"/>
    <mergeCell ref="AD30:AE30"/>
    <mergeCell ref="D31:E31"/>
    <mergeCell ref="F31:G31"/>
    <mergeCell ref="H31:I31"/>
    <mergeCell ref="J31:K31"/>
    <mergeCell ref="L31:M31"/>
    <mergeCell ref="N31:O31"/>
    <mergeCell ref="R30:S30"/>
    <mergeCell ref="T30:U30"/>
    <mergeCell ref="V30:W30"/>
    <mergeCell ref="X30:Y30"/>
    <mergeCell ref="Z30:AA30"/>
    <mergeCell ref="AB30:AC30"/>
    <mergeCell ref="R32:S32"/>
    <mergeCell ref="T32:U32"/>
    <mergeCell ref="V32:W32"/>
    <mergeCell ref="X32:Y32"/>
    <mergeCell ref="AB31:AC31"/>
    <mergeCell ref="Z32:AA32"/>
    <mergeCell ref="AB32:AC32"/>
    <mergeCell ref="AD31:AE31"/>
    <mergeCell ref="D34:E34"/>
    <mergeCell ref="F34:G34"/>
    <mergeCell ref="H34:I34"/>
    <mergeCell ref="J34:K34"/>
    <mergeCell ref="L34:M34"/>
    <mergeCell ref="P33:Q33"/>
    <mergeCell ref="R33:S33"/>
    <mergeCell ref="T33:U33"/>
    <mergeCell ref="V33:W33"/>
    <mergeCell ref="X33:Y33"/>
    <mergeCell ref="Z33:AA33"/>
    <mergeCell ref="D33:E33"/>
    <mergeCell ref="F33:G33"/>
    <mergeCell ref="H33:I33"/>
    <mergeCell ref="J33:K33"/>
    <mergeCell ref="L33:M33"/>
    <mergeCell ref="N33:O33"/>
    <mergeCell ref="Z34:AA34"/>
    <mergeCell ref="AB34:AC34"/>
    <mergeCell ref="AD34:AE34"/>
    <mergeCell ref="D32:E32"/>
    <mergeCell ref="N34:O34"/>
    <mergeCell ref="F32:G32"/>
    <mergeCell ref="H32:I32"/>
    <mergeCell ref="J32:K32"/>
    <mergeCell ref="L32:M32"/>
    <mergeCell ref="P34:Q34"/>
    <mergeCell ref="R34:S34"/>
    <mergeCell ref="T34:U34"/>
    <mergeCell ref="V34:W34"/>
    <mergeCell ref="X34:Y34"/>
    <mergeCell ref="AB33:AC33"/>
    <mergeCell ref="AD33:AE33"/>
    <mergeCell ref="D36:E36"/>
    <mergeCell ref="F36:G36"/>
    <mergeCell ref="H36:I36"/>
    <mergeCell ref="J36:K36"/>
    <mergeCell ref="L36:M36"/>
    <mergeCell ref="P35:Q35"/>
    <mergeCell ref="R35:S35"/>
    <mergeCell ref="T35:U35"/>
    <mergeCell ref="V35:W35"/>
    <mergeCell ref="X35:Y35"/>
    <mergeCell ref="Z35:AA35"/>
    <mergeCell ref="D35:E35"/>
    <mergeCell ref="F35:G35"/>
    <mergeCell ref="H35:I35"/>
    <mergeCell ref="J35:K35"/>
    <mergeCell ref="L35:M35"/>
    <mergeCell ref="N35:O35"/>
    <mergeCell ref="Z36:AA36"/>
    <mergeCell ref="AB36:AC36"/>
    <mergeCell ref="AD36:AE36"/>
    <mergeCell ref="N36:O36"/>
    <mergeCell ref="P36:Q36"/>
    <mergeCell ref="R36:S36"/>
    <mergeCell ref="T36:U36"/>
    <mergeCell ref="V36:W36"/>
    <mergeCell ref="X36:Y36"/>
    <mergeCell ref="AB35:AC35"/>
    <mergeCell ref="AD35:AE35"/>
    <mergeCell ref="D38:E38"/>
    <mergeCell ref="F38:G38"/>
    <mergeCell ref="H38:I38"/>
    <mergeCell ref="J38:K38"/>
    <mergeCell ref="L38:M38"/>
    <mergeCell ref="P37:Q37"/>
    <mergeCell ref="R37:S37"/>
    <mergeCell ref="T37:U37"/>
    <mergeCell ref="V37:W37"/>
    <mergeCell ref="X37:Y37"/>
    <mergeCell ref="Z37:AA37"/>
    <mergeCell ref="D37:E37"/>
    <mergeCell ref="F37:G37"/>
    <mergeCell ref="H37:I37"/>
    <mergeCell ref="J37:K37"/>
    <mergeCell ref="L37:M37"/>
    <mergeCell ref="F39:G39"/>
    <mergeCell ref="H39:I39"/>
    <mergeCell ref="J39:K39"/>
    <mergeCell ref="L39:M39"/>
    <mergeCell ref="N39:O39"/>
    <mergeCell ref="N37:O37"/>
    <mergeCell ref="Z38:AA38"/>
    <mergeCell ref="AB38:AC38"/>
    <mergeCell ref="AD38:AE38"/>
    <mergeCell ref="N38:O38"/>
    <mergeCell ref="P38:Q38"/>
    <mergeCell ref="R38:S38"/>
    <mergeCell ref="T38:U38"/>
    <mergeCell ref="V38:W38"/>
    <mergeCell ref="X38:Y38"/>
    <mergeCell ref="AB37:AC37"/>
    <mergeCell ref="AD37:AE37"/>
    <mergeCell ref="AB39:AC39"/>
    <mergeCell ref="AD39:AE39"/>
    <mergeCell ref="P39:Q39"/>
    <mergeCell ref="R39:S39"/>
    <mergeCell ref="T39:U39"/>
    <mergeCell ref="V39:W39"/>
    <mergeCell ref="X39:Y39"/>
    <mergeCell ref="Z39:AA39"/>
    <mergeCell ref="D42:E42"/>
    <mergeCell ref="F42:G42"/>
    <mergeCell ref="H42:I42"/>
    <mergeCell ref="J42:K42"/>
    <mergeCell ref="L42:M42"/>
    <mergeCell ref="P41:Q41"/>
    <mergeCell ref="R41:S41"/>
    <mergeCell ref="T41:U41"/>
    <mergeCell ref="V41:W41"/>
    <mergeCell ref="X41:Y41"/>
    <mergeCell ref="Z41:AA41"/>
    <mergeCell ref="D41:E41"/>
    <mergeCell ref="F41:G41"/>
    <mergeCell ref="H41:I41"/>
    <mergeCell ref="J41:K41"/>
    <mergeCell ref="L41:M41"/>
    <mergeCell ref="D40:E40"/>
    <mergeCell ref="F40:G40"/>
    <mergeCell ref="H40:I40"/>
    <mergeCell ref="J40:K40"/>
    <mergeCell ref="L40:M40"/>
    <mergeCell ref="Z40:AA40"/>
    <mergeCell ref="X40:Y40"/>
    <mergeCell ref="R43:S43"/>
    <mergeCell ref="T43:U43"/>
    <mergeCell ref="V43:W43"/>
    <mergeCell ref="X43:Y43"/>
    <mergeCell ref="Z43:AA43"/>
    <mergeCell ref="D43:E43"/>
    <mergeCell ref="F43:G43"/>
    <mergeCell ref="H43:I43"/>
    <mergeCell ref="J43:K43"/>
    <mergeCell ref="L43:M43"/>
    <mergeCell ref="N43:O43"/>
    <mergeCell ref="Z44:AA44"/>
    <mergeCell ref="N41:O41"/>
    <mergeCell ref="Z42:AA42"/>
    <mergeCell ref="D39:E39"/>
    <mergeCell ref="AB42:AC42"/>
    <mergeCell ref="AD42:AE42"/>
    <mergeCell ref="N42:O42"/>
    <mergeCell ref="P42:Q42"/>
    <mergeCell ref="R42:S42"/>
    <mergeCell ref="T42:U42"/>
    <mergeCell ref="V42:W42"/>
    <mergeCell ref="X42:Y42"/>
    <mergeCell ref="AB41:AC41"/>
    <mergeCell ref="AD41:AE41"/>
    <mergeCell ref="AB40:AC40"/>
    <mergeCell ref="AD40:AE40"/>
    <mergeCell ref="N40:O40"/>
    <mergeCell ref="P40:Q40"/>
    <mergeCell ref="R40:S40"/>
    <mergeCell ref="T40:U40"/>
    <mergeCell ref="V40:W40"/>
    <mergeCell ref="AB44:AC44"/>
    <mergeCell ref="AD44:AE44"/>
    <mergeCell ref="N44:O44"/>
    <mergeCell ref="P44:Q44"/>
    <mergeCell ref="R44:S44"/>
    <mergeCell ref="T44:U44"/>
    <mergeCell ref="V44:W44"/>
    <mergeCell ref="X44:Y44"/>
    <mergeCell ref="AB43:AC43"/>
    <mergeCell ref="AD43:AE43"/>
    <mergeCell ref="D46:E46"/>
    <mergeCell ref="F46:G46"/>
    <mergeCell ref="H46:I46"/>
    <mergeCell ref="J46:K46"/>
    <mergeCell ref="L46:M46"/>
    <mergeCell ref="P45:Q45"/>
    <mergeCell ref="R45:S45"/>
    <mergeCell ref="T45:U45"/>
    <mergeCell ref="V45:W45"/>
    <mergeCell ref="X45:Y45"/>
    <mergeCell ref="Z45:AA45"/>
    <mergeCell ref="D45:E45"/>
    <mergeCell ref="F45:G45"/>
    <mergeCell ref="H45:I45"/>
    <mergeCell ref="J45:K45"/>
    <mergeCell ref="L45:M45"/>
    <mergeCell ref="D44:E44"/>
    <mergeCell ref="F44:G44"/>
    <mergeCell ref="H44:I44"/>
    <mergeCell ref="J44:K44"/>
    <mergeCell ref="L44:M44"/>
    <mergeCell ref="P43:Q43"/>
    <mergeCell ref="F47:G47"/>
    <mergeCell ref="H47:I47"/>
    <mergeCell ref="J47:K47"/>
    <mergeCell ref="L47:M47"/>
    <mergeCell ref="N47:O47"/>
    <mergeCell ref="Z48:AA48"/>
    <mergeCell ref="N45:O45"/>
    <mergeCell ref="Z46:AA46"/>
    <mergeCell ref="AB46:AC46"/>
    <mergeCell ref="AD46:AE46"/>
    <mergeCell ref="N46:O46"/>
    <mergeCell ref="P46:Q46"/>
    <mergeCell ref="R46:S46"/>
    <mergeCell ref="T46:U46"/>
    <mergeCell ref="V46:W46"/>
    <mergeCell ref="X46:Y46"/>
    <mergeCell ref="AB45:AC45"/>
    <mergeCell ref="AD45:AE45"/>
    <mergeCell ref="AB47:AC47"/>
    <mergeCell ref="AD47:AE47"/>
    <mergeCell ref="P47:Q47"/>
    <mergeCell ref="R47:S47"/>
    <mergeCell ref="T47:U47"/>
    <mergeCell ref="V47:W47"/>
    <mergeCell ref="X47:Y47"/>
    <mergeCell ref="Z47:AA47"/>
    <mergeCell ref="X48:Y48"/>
    <mergeCell ref="D50:E50"/>
    <mergeCell ref="F50:G50"/>
    <mergeCell ref="H50:I50"/>
    <mergeCell ref="J50:K50"/>
    <mergeCell ref="L50:M50"/>
    <mergeCell ref="P49:Q49"/>
    <mergeCell ref="R49:S49"/>
    <mergeCell ref="T49:U49"/>
    <mergeCell ref="V49:W49"/>
    <mergeCell ref="X49:Y49"/>
    <mergeCell ref="Z49:AA49"/>
    <mergeCell ref="D49:E49"/>
    <mergeCell ref="F49:G49"/>
    <mergeCell ref="H49:I49"/>
    <mergeCell ref="J49:K49"/>
    <mergeCell ref="L49:M49"/>
    <mergeCell ref="D48:E48"/>
    <mergeCell ref="F48:G48"/>
    <mergeCell ref="H48:I48"/>
    <mergeCell ref="J48:K48"/>
    <mergeCell ref="L48:M48"/>
    <mergeCell ref="R51:S51"/>
    <mergeCell ref="T51:U51"/>
    <mergeCell ref="V51:W51"/>
    <mergeCell ref="X51:Y51"/>
    <mergeCell ref="Z51:AA51"/>
    <mergeCell ref="D51:E51"/>
    <mergeCell ref="F51:G51"/>
    <mergeCell ref="H51:I51"/>
    <mergeCell ref="J51:K51"/>
    <mergeCell ref="L51:M51"/>
    <mergeCell ref="N51:O51"/>
    <mergeCell ref="Z52:AA52"/>
    <mergeCell ref="N49:O49"/>
    <mergeCell ref="Z50:AA50"/>
    <mergeCell ref="D47:E47"/>
    <mergeCell ref="AB50:AC50"/>
    <mergeCell ref="AD50:AE50"/>
    <mergeCell ref="N50:O50"/>
    <mergeCell ref="P50:Q50"/>
    <mergeCell ref="R50:S50"/>
    <mergeCell ref="T50:U50"/>
    <mergeCell ref="V50:W50"/>
    <mergeCell ref="X50:Y50"/>
    <mergeCell ref="AB49:AC49"/>
    <mergeCell ref="AD49:AE49"/>
    <mergeCell ref="AB48:AC48"/>
    <mergeCell ref="AD48:AE48"/>
    <mergeCell ref="N48:O48"/>
    <mergeCell ref="P48:Q48"/>
    <mergeCell ref="R48:S48"/>
    <mergeCell ref="T48:U48"/>
    <mergeCell ref="V48:W48"/>
    <mergeCell ref="AB52:AC52"/>
    <mergeCell ref="AD52:AE52"/>
    <mergeCell ref="N52:O52"/>
    <mergeCell ref="P52:Q52"/>
    <mergeCell ref="R52:S52"/>
    <mergeCell ref="T52:U52"/>
    <mergeCell ref="V52:W52"/>
    <mergeCell ref="X52:Y52"/>
    <mergeCell ref="AB51:AC51"/>
    <mergeCell ref="AD51:AE51"/>
    <mergeCell ref="D54:E54"/>
    <mergeCell ref="F54:G54"/>
    <mergeCell ref="H54:I54"/>
    <mergeCell ref="J54:K54"/>
    <mergeCell ref="L54:M54"/>
    <mergeCell ref="P53:Q53"/>
    <mergeCell ref="R53:S53"/>
    <mergeCell ref="T53:U53"/>
    <mergeCell ref="V53:W53"/>
    <mergeCell ref="X53:Y53"/>
    <mergeCell ref="Z53:AA53"/>
    <mergeCell ref="D53:E53"/>
    <mergeCell ref="F53:G53"/>
    <mergeCell ref="H53:I53"/>
    <mergeCell ref="J53:K53"/>
    <mergeCell ref="L53:M53"/>
    <mergeCell ref="D52:E52"/>
    <mergeCell ref="F52:G52"/>
    <mergeCell ref="H52:I52"/>
    <mergeCell ref="J52:K52"/>
    <mergeCell ref="L52:M52"/>
    <mergeCell ref="P51:Q51"/>
    <mergeCell ref="F55:G55"/>
    <mergeCell ref="H55:I55"/>
    <mergeCell ref="J55:K55"/>
    <mergeCell ref="L55:M55"/>
    <mergeCell ref="N55:O55"/>
    <mergeCell ref="Z56:AA56"/>
    <mergeCell ref="N53:O53"/>
    <mergeCell ref="Z54:AA54"/>
    <mergeCell ref="AB54:AC54"/>
    <mergeCell ref="AD54:AE54"/>
    <mergeCell ref="N54:O54"/>
    <mergeCell ref="P54:Q54"/>
    <mergeCell ref="R54:S54"/>
    <mergeCell ref="T54:U54"/>
    <mergeCell ref="V54:W54"/>
    <mergeCell ref="X54:Y54"/>
    <mergeCell ref="AB53:AC53"/>
    <mergeCell ref="AD53:AE53"/>
    <mergeCell ref="AB55:AC55"/>
    <mergeCell ref="AD55:AE55"/>
    <mergeCell ref="P55:Q55"/>
    <mergeCell ref="R55:S55"/>
    <mergeCell ref="T55:U55"/>
    <mergeCell ref="V55:W55"/>
    <mergeCell ref="X55:Y55"/>
    <mergeCell ref="Z55:AA55"/>
    <mergeCell ref="X56:Y56"/>
    <mergeCell ref="D58:E58"/>
    <mergeCell ref="F58:G58"/>
    <mergeCell ref="H58:I58"/>
    <mergeCell ref="J58:K58"/>
    <mergeCell ref="L58:M58"/>
    <mergeCell ref="P57:Q57"/>
    <mergeCell ref="R57:S57"/>
    <mergeCell ref="T57:U57"/>
    <mergeCell ref="V57:W57"/>
    <mergeCell ref="X57:Y57"/>
    <mergeCell ref="Z57:AA57"/>
    <mergeCell ref="D57:E57"/>
    <mergeCell ref="F57:G57"/>
    <mergeCell ref="H57:I57"/>
    <mergeCell ref="J57:K57"/>
    <mergeCell ref="L57:M57"/>
    <mergeCell ref="D56:E56"/>
    <mergeCell ref="F56:G56"/>
    <mergeCell ref="H56:I56"/>
    <mergeCell ref="J56:K56"/>
    <mergeCell ref="L56:M56"/>
    <mergeCell ref="R59:S59"/>
    <mergeCell ref="T59:U59"/>
    <mergeCell ref="V59:W59"/>
    <mergeCell ref="X59:Y59"/>
    <mergeCell ref="Z59:AA59"/>
    <mergeCell ref="D59:E59"/>
    <mergeCell ref="F59:G59"/>
    <mergeCell ref="H59:I59"/>
    <mergeCell ref="J59:K59"/>
    <mergeCell ref="L59:M59"/>
    <mergeCell ref="N59:O59"/>
    <mergeCell ref="Z60:AA60"/>
    <mergeCell ref="N57:O57"/>
    <mergeCell ref="Z58:AA58"/>
    <mergeCell ref="D55:E55"/>
    <mergeCell ref="AB58:AC58"/>
    <mergeCell ref="AD58:AE58"/>
    <mergeCell ref="N58:O58"/>
    <mergeCell ref="P58:Q58"/>
    <mergeCell ref="R58:S58"/>
    <mergeCell ref="T58:U58"/>
    <mergeCell ref="V58:W58"/>
    <mergeCell ref="X58:Y58"/>
    <mergeCell ref="AB57:AC57"/>
    <mergeCell ref="AD57:AE57"/>
    <mergeCell ref="AB56:AC56"/>
    <mergeCell ref="AD56:AE56"/>
    <mergeCell ref="N56:O56"/>
    <mergeCell ref="P56:Q56"/>
    <mergeCell ref="R56:S56"/>
    <mergeCell ref="T56:U56"/>
    <mergeCell ref="V56:W56"/>
    <mergeCell ref="AB60:AC60"/>
    <mergeCell ref="AD60:AE60"/>
    <mergeCell ref="N60:O60"/>
    <mergeCell ref="P60:Q60"/>
    <mergeCell ref="R60:S60"/>
    <mergeCell ref="T60:U60"/>
    <mergeCell ref="V60:W60"/>
    <mergeCell ref="X60:Y60"/>
    <mergeCell ref="AB59:AC59"/>
    <mergeCell ref="AD59:AE59"/>
    <mergeCell ref="D62:E62"/>
    <mergeCell ref="F62:G62"/>
    <mergeCell ref="H62:I62"/>
    <mergeCell ref="J62:K62"/>
    <mergeCell ref="L62:M62"/>
    <mergeCell ref="P61:Q61"/>
    <mergeCell ref="R61:S61"/>
    <mergeCell ref="T61:U61"/>
    <mergeCell ref="V61:W61"/>
    <mergeCell ref="X61:Y61"/>
    <mergeCell ref="Z61:AA61"/>
    <mergeCell ref="D61:E61"/>
    <mergeCell ref="F61:G61"/>
    <mergeCell ref="H61:I61"/>
    <mergeCell ref="J61:K61"/>
    <mergeCell ref="L61:M61"/>
    <mergeCell ref="D60:E60"/>
    <mergeCell ref="F60:G60"/>
    <mergeCell ref="H60:I60"/>
    <mergeCell ref="J60:K60"/>
    <mergeCell ref="L60:M60"/>
    <mergeCell ref="P59:Q59"/>
    <mergeCell ref="F63:G63"/>
    <mergeCell ref="H63:I63"/>
    <mergeCell ref="J63:K63"/>
    <mergeCell ref="L63:M63"/>
    <mergeCell ref="N63:O63"/>
    <mergeCell ref="Z64:AA64"/>
    <mergeCell ref="N61:O61"/>
    <mergeCell ref="Z62:AA62"/>
    <mergeCell ref="AB62:AC62"/>
    <mergeCell ref="AD62:AE62"/>
    <mergeCell ref="N62:O62"/>
    <mergeCell ref="P62:Q62"/>
    <mergeCell ref="R62:S62"/>
    <mergeCell ref="T62:U62"/>
    <mergeCell ref="V62:W62"/>
    <mergeCell ref="X62:Y62"/>
    <mergeCell ref="AB61:AC61"/>
    <mergeCell ref="AD61:AE61"/>
    <mergeCell ref="AB63:AC63"/>
    <mergeCell ref="AD63:AE63"/>
    <mergeCell ref="P63:Q63"/>
    <mergeCell ref="R63:S63"/>
    <mergeCell ref="T63:U63"/>
    <mergeCell ref="V63:W63"/>
    <mergeCell ref="X63:Y63"/>
    <mergeCell ref="Z63:AA63"/>
    <mergeCell ref="X64:Y64"/>
    <mergeCell ref="D66:E66"/>
    <mergeCell ref="F66:G66"/>
    <mergeCell ref="H66:I66"/>
    <mergeCell ref="J66:K66"/>
    <mergeCell ref="L66:M66"/>
    <mergeCell ref="P65:Q65"/>
    <mergeCell ref="R65:S65"/>
    <mergeCell ref="T65:U65"/>
    <mergeCell ref="V65:W65"/>
    <mergeCell ref="X65:Y65"/>
    <mergeCell ref="Z65:AA65"/>
    <mergeCell ref="D65:E65"/>
    <mergeCell ref="F65:G65"/>
    <mergeCell ref="H65:I65"/>
    <mergeCell ref="J65:K65"/>
    <mergeCell ref="L65:M65"/>
    <mergeCell ref="D64:E64"/>
    <mergeCell ref="F64:G64"/>
    <mergeCell ref="H64:I64"/>
    <mergeCell ref="J64:K64"/>
    <mergeCell ref="L64:M64"/>
    <mergeCell ref="R67:S67"/>
    <mergeCell ref="T67:U67"/>
    <mergeCell ref="V67:W67"/>
    <mergeCell ref="X67:Y67"/>
    <mergeCell ref="Z67:AA67"/>
    <mergeCell ref="D67:E67"/>
    <mergeCell ref="F67:G67"/>
    <mergeCell ref="H67:I67"/>
    <mergeCell ref="J67:K67"/>
    <mergeCell ref="L67:M67"/>
    <mergeCell ref="N67:O67"/>
    <mergeCell ref="Z68:AA68"/>
    <mergeCell ref="N65:O65"/>
    <mergeCell ref="Z66:AA66"/>
    <mergeCell ref="D63:E63"/>
    <mergeCell ref="AB66:AC66"/>
    <mergeCell ref="AD66:AE66"/>
    <mergeCell ref="N66:O66"/>
    <mergeCell ref="P66:Q66"/>
    <mergeCell ref="R66:S66"/>
    <mergeCell ref="T66:U66"/>
    <mergeCell ref="V66:W66"/>
    <mergeCell ref="X66:Y66"/>
    <mergeCell ref="AB65:AC65"/>
    <mergeCell ref="AD65:AE65"/>
    <mergeCell ref="AB64:AC64"/>
    <mergeCell ref="AD64:AE64"/>
    <mergeCell ref="N64:O64"/>
    <mergeCell ref="P64:Q64"/>
    <mergeCell ref="R64:S64"/>
    <mergeCell ref="T64:U64"/>
    <mergeCell ref="V64:W64"/>
    <mergeCell ref="AB68:AC68"/>
    <mergeCell ref="AD68:AE68"/>
    <mergeCell ref="N68:O68"/>
    <mergeCell ref="P68:Q68"/>
    <mergeCell ref="R68:S68"/>
    <mergeCell ref="T68:U68"/>
    <mergeCell ref="V68:W68"/>
    <mergeCell ref="X68:Y68"/>
    <mergeCell ref="AB67:AC67"/>
    <mergeCell ref="AD67:AE67"/>
    <mergeCell ref="D73:E73"/>
    <mergeCell ref="F73:G73"/>
    <mergeCell ref="H73:I73"/>
    <mergeCell ref="J73:K73"/>
    <mergeCell ref="L73:M73"/>
    <mergeCell ref="P69:Q69"/>
    <mergeCell ref="R69:S69"/>
    <mergeCell ref="T69:U69"/>
    <mergeCell ref="V69:W69"/>
    <mergeCell ref="X69:Y69"/>
    <mergeCell ref="Z69:AA69"/>
    <mergeCell ref="D69:E69"/>
    <mergeCell ref="F69:G69"/>
    <mergeCell ref="H69:I69"/>
    <mergeCell ref="J69:K69"/>
    <mergeCell ref="L69:M69"/>
    <mergeCell ref="D68:E68"/>
    <mergeCell ref="F68:G68"/>
    <mergeCell ref="H68:I68"/>
    <mergeCell ref="J68:K68"/>
    <mergeCell ref="L68:M68"/>
    <mergeCell ref="P67:Q67"/>
    <mergeCell ref="J75:K75"/>
    <mergeCell ref="L75:M75"/>
    <mergeCell ref="N75:O75"/>
    <mergeCell ref="Z76:AA76"/>
    <mergeCell ref="N69:O69"/>
    <mergeCell ref="Z73:AA73"/>
    <mergeCell ref="AB73:AC73"/>
    <mergeCell ref="AD73:AE73"/>
    <mergeCell ref="N73:O73"/>
    <mergeCell ref="P73:Q73"/>
    <mergeCell ref="R73:S73"/>
    <mergeCell ref="T73:U73"/>
    <mergeCell ref="V73:W73"/>
    <mergeCell ref="X73:Y73"/>
    <mergeCell ref="AB69:AC69"/>
    <mergeCell ref="AD69:AE69"/>
    <mergeCell ref="AB76:AC76"/>
    <mergeCell ref="AD76:AE76"/>
    <mergeCell ref="N76:O76"/>
    <mergeCell ref="P76:Q76"/>
    <mergeCell ref="R76:S76"/>
    <mergeCell ref="T76:U76"/>
    <mergeCell ref="V76:W76"/>
    <mergeCell ref="X76:Y76"/>
    <mergeCell ref="AB75:AC75"/>
    <mergeCell ref="AD75:AE75"/>
    <mergeCell ref="D78:E78"/>
    <mergeCell ref="F78:G78"/>
    <mergeCell ref="H78:I78"/>
    <mergeCell ref="J78:K78"/>
    <mergeCell ref="L78:M78"/>
    <mergeCell ref="P77:Q77"/>
    <mergeCell ref="R77:S77"/>
    <mergeCell ref="T77:U77"/>
    <mergeCell ref="V77:W77"/>
    <mergeCell ref="X77:Y77"/>
    <mergeCell ref="Z77:AA77"/>
    <mergeCell ref="D77:E77"/>
    <mergeCell ref="F77:G77"/>
    <mergeCell ref="H77:I77"/>
    <mergeCell ref="J77:K77"/>
    <mergeCell ref="L77:M77"/>
    <mergeCell ref="D76:E76"/>
    <mergeCell ref="F76:G76"/>
    <mergeCell ref="H76:I76"/>
    <mergeCell ref="J76:K76"/>
    <mergeCell ref="L76:M76"/>
    <mergeCell ref="P75:Q75"/>
    <mergeCell ref="R75:S75"/>
    <mergeCell ref="T75:U75"/>
    <mergeCell ref="V75:W75"/>
    <mergeCell ref="X75:Y75"/>
    <mergeCell ref="Z75:AA75"/>
    <mergeCell ref="D75:E75"/>
    <mergeCell ref="F75:G75"/>
    <mergeCell ref="H75:I75"/>
    <mergeCell ref="H79:I79"/>
    <mergeCell ref="J79:K79"/>
    <mergeCell ref="L79:M79"/>
    <mergeCell ref="N79:O79"/>
    <mergeCell ref="Z80:AA80"/>
    <mergeCell ref="N77:O77"/>
    <mergeCell ref="Z78:AA78"/>
    <mergeCell ref="AB78:AC78"/>
    <mergeCell ref="AD78:AE78"/>
    <mergeCell ref="N78:O78"/>
    <mergeCell ref="P78:Q78"/>
    <mergeCell ref="R78:S78"/>
    <mergeCell ref="T78:U78"/>
    <mergeCell ref="V78:W78"/>
    <mergeCell ref="X78:Y78"/>
    <mergeCell ref="AB77:AC77"/>
    <mergeCell ref="AD77:AE77"/>
    <mergeCell ref="AD79:AE79"/>
    <mergeCell ref="P79:Q79"/>
    <mergeCell ref="R79:S79"/>
    <mergeCell ref="T79:U79"/>
    <mergeCell ref="V79:W79"/>
    <mergeCell ref="X79:Y79"/>
    <mergeCell ref="Z79:AA79"/>
    <mergeCell ref="L82:M82"/>
    <mergeCell ref="P81:Q81"/>
    <mergeCell ref="R81:S81"/>
    <mergeCell ref="T81:U81"/>
    <mergeCell ref="V81:W81"/>
    <mergeCell ref="X81:Y81"/>
    <mergeCell ref="Z81:AA81"/>
    <mergeCell ref="D81:E81"/>
    <mergeCell ref="F81:G81"/>
    <mergeCell ref="H81:I81"/>
    <mergeCell ref="J81:K81"/>
    <mergeCell ref="L81:M81"/>
    <mergeCell ref="D80:E80"/>
    <mergeCell ref="F80:G80"/>
    <mergeCell ref="H80:I80"/>
    <mergeCell ref="J80:K80"/>
    <mergeCell ref="L80:M80"/>
    <mergeCell ref="N81:O81"/>
    <mergeCell ref="Z82:AA82"/>
    <mergeCell ref="AD85:AE85"/>
    <mergeCell ref="P83:Q83"/>
    <mergeCell ref="R83:S83"/>
    <mergeCell ref="T83:U83"/>
    <mergeCell ref="V83:W83"/>
    <mergeCell ref="X83:Y83"/>
    <mergeCell ref="Z83:AA83"/>
    <mergeCell ref="N83:O83"/>
    <mergeCell ref="Z84:AA84"/>
    <mergeCell ref="D79:E79"/>
    <mergeCell ref="F79:G79"/>
    <mergeCell ref="AD82:AE82"/>
    <mergeCell ref="N82:O82"/>
    <mergeCell ref="P82:Q82"/>
    <mergeCell ref="R82:S82"/>
    <mergeCell ref="T82:U82"/>
    <mergeCell ref="V82:W82"/>
    <mergeCell ref="X82:Y82"/>
    <mergeCell ref="AB81:AC81"/>
    <mergeCell ref="AD81:AE81"/>
    <mergeCell ref="AB80:AC80"/>
    <mergeCell ref="AD80:AE80"/>
    <mergeCell ref="N80:O80"/>
    <mergeCell ref="P80:Q80"/>
    <mergeCell ref="R80:S80"/>
    <mergeCell ref="T80:U80"/>
    <mergeCell ref="V80:W80"/>
    <mergeCell ref="X80:Y80"/>
    <mergeCell ref="D82:E82"/>
    <mergeCell ref="F82:G82"/>
    <mergeCell ref="H82:I82"/>
    <mergeCell ref="J82:K82"/>
    <mergeCell ref="AB82:AC82"/>
    <mergeCell ref="AB79:AC79"/>
    <mergeCell ref="AD86:AE86"/>
    <mergeCell ref="N86:O86"/>
    <mergeCell ref="P86:Q86"/>
    <mergeCell ref="R86:S86"/>
    <mergeCell ref="T86:U86"/>
    <mergeCell ref="V86:W86"/>
    <mergeCell ref="X86:Y86"/>
    <mergeCell ref="D86:E86"/>
    <mergeCell ref="F86:G86"/>
    <mergeCell ref="H86:I86"/>
    <mergeCell ref="J86:K86"/>
    <mergeCell ref="L86:M86"/>
    <mergeCell ref="P85:Q85"/>
    <mergeCell ref="R85:S85"/>
    <mergeCell ref="T85:U85"/>
    <mergeCell ref="V85:W85"/>
    <mergeCell ref="X85:Y85"/>
    <mergeCell ref="Z85:AA85"/>
    <mergeCell ref="D85:E85"/>
    <mergeCell ref="F85:G85"/>
    <mergeCell ref="H85:I85"/>
    <mergeCell ref="J85:K85"/>
    <mergeCell ref="L85:M85"/>
    <mergeCell ref="N85:O85"/>
    <mergeCell ref="AD84:AE84"/>
    <mergeCell ref="N84:O84"/>
    <mergeCell ref="P84:Q84"/>
    <mergeCell ref="R84:S84"/>
    <mergeCell ref="AD83:AE83"/>
    <mergeCell ref="AB85:AC85"/>
    <mergeCell ref="X91:Y91"/>
    <mergeCell ref="Z91:AA91"/>
    <mergeCell ref="D91:E91"/>
    <mergeCell ref="F91:G91"/>
    <mergeCell ref="H91:I91"/>
    <mergeCell ref="J91:K91"/>
    <mergeCell ref="L91:M91"/>
    <mergeCell ref="N91:O91"/>
    <mergeCell ref="Z86:AA86"/>
    <mergeCell ref="AB86:AC86"/>
    <mergeCell ref="AB84:AC84"/>
    <mergeCell ref="D84:E84"/>
    <mergeCell ref="F84:G84"/>
    <mergeCell ref="H84:I84"/>
    <mergeCell ref="J84:K84"/>
    <mergeCell ref="L84:M84"/>
    <mergeCell ref="D83:E83"/>
    <mergeCell ref="F83:G83"/>
    <mergeCell ref="H83:I83"/>
    <mergeCell ref="J83:K83"/>
    <mergeCell ref="L83:M83"/>
    <mergeCell ref="N87:O87"/>
    <mergeCell ref="T84:U84"/>
    <mergeCell ref="V84:W84"/>
    <mergeCell ref="X84:Y84"/>
    <mergeCell ref="AB83:AC83"/>
    <mergeCell ref="V89:W89"/>
    <mergeCell ref="X89:Y89"/>
    <mergeCell ref="R90:S90"/>
    <mergeCell ref="T90:U90"/>
    <mergeCell ref="V90:W90"/>
    <mergeCell ref="X90:Y90"/>
    <mergeCell ref="Z92:AA92"/>
    <mergeCell ref="AB92:AC92"/>
    <mergeCell ref="AD92:AE92"/>
    <mergeCell ref="N92:O92"/>
    <mergeCell ref="P92:Q92"/>
    <mergeCell ref="R92:S92"/>
    <mergeCell ref="T92:U92"/>
    <mergeCell ref="V92:W92"/>
    <mergeCell ref="X92:Y92"/>
    <mergeCell ref="AB91:AC91"/>
    <mergeCell ref="AD91:AE91"/>
    <mergeCell ref="D92:E92"/>
    <mergeCell ref="F92:G92"/>
    <mergeCell ref="H92:I92"/>
    <mergeCell ref="D87:E87"/>
    <mergeCell ref="D88:E88"/>
    <mergeCell ref="D89:E89"/>
    <mergeCell ref="D90:E90"/>
    <mergeCell ref="F87:G87"/>
    <mergeCell ref="F88:G88"/>
    <mergeCell ref="F89:G89"/>
    <mergeCell ref="F90:G90"/>
    <mergeCell ref="H87:I87"/>
    <mergeCell ref="J87:K87"/>
    <mergeCell ref="L87:M87"/>
    <mergeCell ref="J92:K92"/>
    <mergeCell ref="L92:M92"/>
    <mergeCell ref="P91:Q91"/>
    <mergeCell ref="R91:S91"/>
    <mergeCell ref="T91:U91"/>
    <mergeCell ref="V91:W91"/>
    <mergeCell ref="T89:U89"/>
    <mergeCell ref="P87:Q87"/>
    <mergeCell ref="H88:I88"/>
    <mergeCell ref="J88:K88"/>
    <mergeCell ref="L88:M88"/>
    <mergeCell ref="N88:O88"/>
    <mergeCell ref="P88:Q88"/>
    <mergeCell ref="H89:I89"/>
    <mergeCell ref="J89:K89"/>
    <mergeCell ref="L89:M89"/>
    <mergeCell ref="N89:O89"/>
    <mergeCell ref="P89:Q89"/>
    <mergeCell ref="H90:I90"/>
    <mergeCell ref="J90:K90"/>
    <mergeCell ref="L90:M90"/>
    <mergeCell ref="N90:O90"/>
    <mergeCell ref="P90:Q90"/>
    <mergeCell ref="R87:S87"/>
    <mergeCell ref="B96:L96"/>
    <mergeCell ref="D16:G16"/>
    <mergeCell ref="H16:O16"/>
    <mergeCell ref="P16:Y16"/>
    <mergeCell ref="J20:K21"/>
    <mergeCell ref="S20:T21"/>
    <mergeCell ref="AC20:AD21"/>
    <mergeCell ref="I20:I21"/>
    <mergeCell ref="Q20:Q21"/>
    <mergeCell ref="AB20:AB21"/>
    <mergeCell ref="Z20:Z21"/>
    <mergeCell ref="A1:AI1"/>
    <mergeCell ref="AD87:AE87"/>
    <mergeCell ref="Z88:AA88"/>
    <mergeCell ref="AB88:AC88"/>
    <mergeCell ref="AD88:AE88"/>
    <mergeCell ref="Z89:AA89"/>
    <mergeCell ref="AB89:AC89"/>
    <mergeCell ref="AD89:AE89"/>
    <mergeCell ref="Z90:AA90"/>
    <mergeCell ref="AB90:AC90"/>
    <mergeCell ref="AD90:AE90"/>
    <mergeCell ref="T87:U87"/>
    <mergeCell ref="V87:W87"/>
    <mergeCell ref="X87:Y87"/>
    <mergeCell ref="R88:S88"/>
    <mergeCell ref="T88:U88"/>
    <mergeCell ref="V88:W88"/>
    <mergeCell ref="X88:Y88"/>
    <mergeCell ref="R89:S89"/>
    <mergeCell ref="Z87:AA87"/>
    <mergeCell ref="AB87:AC87"/>
  </mergeCells>
  <phoneticPr fontId="9" type="noConversion"/>
  <pageMargins left="0.75000000000000011" right="0.75000000000000011" top="1" bottom="1" header="0.5" footer="0.5"/>
  <pageSetup paperSize="9" scale="51" fitToHeight="2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DI FCT 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Domingos</dc:creator>
  <cp:lastModifiedBy>Sara Trafaria</cp:lastModifiedBy>
  <cp:lastPrinted>2017-03-24T12:57:02Z</cp:lastPrinted>
  <dcterms:created xsi:type="dcterms:W3CDTF">2017-03-24T10:11:26Z</dcterms:created>
  <dcterms:modified xsi:type="dcterms:W3CDTF">2020-06-13T18:12:28Z</dcterms:modified>
</cp:coreProperties>
</file>