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dres\Academy\CUN\diplomado-machine-learning\Clase3-libreriaPandas\TareaDeComplemento\"/>
    </mc:Choice>
  </mc:AlternateContent>
  <bookViews>
    <workbookView xWindow="0" yWindow="0" windowWidth="20490" windowHeight="7050"/>
  </bookViews>
  <sheets>
    <sheet name="Portada" sheetId="8" r:id="rId1"/>
    <sheet name="INSTRUCCIONES" sheetId="1" r:id="rId2"/>
    <sheet name="BUSQUEDA" sheetId="2" r:id="rId3"/>
    <sheet name="BASE DE DATOS" sheetId="3" r:id="rId4"/>
    <sheet name="productos" sheetId="4" r:id="rId5"/>
    <sheet name="segundos subtotales" sheetId="5" r:id="rId6"/>
    <sheet name="Datos para Tabla" sheetId="6" r:id="rId7"/>
    <sheet name="Tabla" sheetId="7" r:id="rId8"/>
  </sheets>
  <definedNames>
    <definedName name="_xlnm._FilterDatabase" localSheetId="6" hidden="1">'Datos para Tabla'!$A$1:$K$1</definedName>
    <definedName name="_xlnm._FilterDatabase" localSheetId="4" hidden="1">productos!$A$1:$K$1</definedName>
  </definedName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K78" i="6" l="1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C267" i="5"/>
  <c r="C183" i="5"/>
  <c r="C179" i="5"/>
  <c r="C175" i="5"/>
  <c r="C170" i="5"/>
  <c r="C166" i="5"/>
  <c r="C162" i="5"/>
  <c r="C158" i="5"/>
  <c r="C152" i="5"/>
  <c r="C147" i="5"/>
  <c r="C142" i="5"/>
  <c r="C138" i="5"/>
  <c r="C133" i="5"/>
  <c r="C128" i="5"/>
  <c r="C123" i="5"/>
  <c r="C117" i="5"/>
  <c r="C112" i="5"/>
  <c r="C107" i="5"/>
  <c r="C102" i="5"/>
  <c r="C97" i="5"/>
  <c r="C92" i="5"/>
  <c r="C86" i="5"/>
  <c r="C80" i="5"/>
  <c r="C74" i="5"/>
  <c r="C68" i="5"/>
  <c r="C64" i="5"/>
  <c r="C58" i="5"/>
  <c r="C52" i="5"/>
  <c r="C47" i="5"/>
  <c r="C40" i="5"/>
  <c r="C33" i="5"/>
  <c r="C27" i="5"/>
  <c r="C22" i="5"/>
  <c r="C17" i="5"/>
  <c r="C11" i="5"/>
  <c r="C5" i="5"/>
  <c r="F184" i="5"/>
  <c r="F180" i="5"/>
  <c r="F176" i="5"/>
  <c r="F171" i="5"/>
  <c r="F167" i="5"/>
  <c r="F163" i="5"/>
  <c r="F159" i="5"/>
  <c r="F153" i="5"/>
  <c r="F148" i="5"/>
  <c r="F143" i="5"/>
  <c r="F139" i="5"/>
  <c r="F134" i="5"/>
  <c r="F129" i="5"/>
  <c r="F124" i="5"/>
  <c r="F118" i="5"/>
  <c r="F113" i="5"/>
  <c r="F108" i="5"/>
  <c r="F103" i="5"/>
  <c r="F98" i="5"/>
  <c r="F93" i="5"/>
  <c r="F87" i="5"/>
  <c r="F81" i="5"/>
  <c r="F75" i="5"/>
  <c r="F69" i="5"/>
  <c r="F65" i="5"/>
  <c r="F59" i="5"/>
  <c r="F53" i="5"/>
  <c r="F48" i="5"/>
  <c r="F41" i="5"/>
  <c r="F34" i="5"/>
  <c r="F28" i="5"/>
  <c r="F23" i="5"/>
  <c r="F18" i="5"/>
  <c r="F12" i="5"/>
  <c r="F6" i="5"/>
  <c r="F265" i="5" s="1"/>
  <c r="F266" i="5" s="1"/>
  <c r="F185" i="5"/>
  <c r="F181" i="5"/>
  <c r="F177" i="5"/>
  <c r="F172" i="5"/>
  <c r="F168" i="5"/>
  <c r="F164" i="5"/>
  <c r="F160" i="5"/>
  <c r="F154" i="5"/>
  <c r="F149" i="5"/>
  <c r="F144" i="5"/>
  <c r="F140" i="5"/>
  <c r="F135" i="5"/>
  <c r="F130" i="5"/>
  <c r="F125" i="5"/>
  <c r="F119" i="5"/>
  <c r="F114" i="5"/>
  <c r="F109" i="5"/>
  <c r="F104" i="5"/>
  <c r="F99" i="5"/>
  <c r="F94" i="5"/>
  <c r="F88" i="5"/>
  <c r="F82" i="5"/>
  <c r="F76" i="5"/>
  <c r="F70" i="5"/>
  <c r="F66" i="5"/>
  <c r="F60" i="5"/>
  <c r="F54" i="5"/>
  <c r="F49" i="5"/>
  <c r="F42" i="5"/>
  <c r="F35" i="5"/>
  <c r="F29" i="5"/>
  <c r="F24" i="5"/>
  <c r="F19" i="5"/>
  <c r="F13" i="5"/>
  <c r="F7" i="5"/>
  <c r="J186" i="5"/>
  <c r="J155" i="5"/>
  <c r="K187" i="5"/>
  <c r="K156" i="5"/>
  <c r="K263" i="5" s="1"/>
  <c r="K91" i="5"/>
  <c r="K141" i="5"/>
  <c r="K111" i="5"/>
  <c r="K110" i="5"/>
  <c r="K101" i="5"/>
  <c r="K100" i="5"/>
  <c r="K90" i="5"/>
  <c r="K89" i="5"/>
  <c r="K67" i="5"/>
  <c r="K37" i="5"/>
  <c r="K30" i="5"/>
  <c r="K20" i="5"/>
  <c r="K21" i="5"/>
  <c r="K126" i="5"/>
  <c r="K173" i="5"/>
  <c r="K31" i="5"/>
  <c r="K15" i="5"/>
  <c r="K132" i="5"/>
  <c r="K131" i="5"/>
  <c r="K182" i="5"/>
  <c r="K174" i="5"/>
  <c r="K165" i="5"/>
  <c r="K161" i="5"/>
  <c r="K61" i="5"/>
  <c r="K137" i="5"/>
  <c r="K136" i="5"/>
  <c r="K127" i="5"/>
  <c r="K178" i="5"/>
  <c r="K51" i="5"/>
  <c r="K50" i="5"/>
  <c r="K73" i="5"/>
  <c r="K79" i="5"/>
  <c r="K78" i="5"/>
  <c r="K146" i="5"/>
  <c r="K145" i="5"/>
  <c r="K77" i="5"/>
  <c r="K72" i="5"/>
  <c r="K71" i="5"/>
  <c r="K26" i="5"/>
  <c r="K25" i="5"/>
  <c r="K46" i="5"/>
  <c r="K151" i="5"/>
  <c r="K121" i="5"/>
  <c r="K120" i="5"/>
  <c r="K116" i="5"/>
  <c r="K115" i="5"/>
  <c r="K57" i="5"/>
  <c r="K56" i="5"/>
  <c r="K55" i="5"/>
  <c r="K45" i="5"/>
  <c r="K44" i="5"/>
  <c r="K43" i="5"/>
  <c r="K36" i="5"/>
  <c r="K63" i="5"/>
  <c r="K10" i="5"/>
  <c r="K9" i="5"/>
  <c r="K38" i="5"/>
  <c r="K150" i="5"/>
  <c r="K106" i="5"/>
  <c r="K32" i="5"/>
  <c r="K16" i="5"/>
  <c r="K14" i="5"/>
  <c r="K157" i="5"/>
  <c r="K8" i="5"/>
  <c r="K4" i="5"/>
  <c r="K122" i="5"/>
  <c r="K62" i="5"/>
  <c r="K39" i="5"/>
  <c r="K85" i="5"/>
  <c r="K105" i="5"/>
  <c r="K96" i="5"/>
  <c r="K95" i="5"/>
  <c r="K84" i="5"/>
  <c r="K83" i="5"/>
  <c r="K169" i="5"/>
  <c r="K3" i="5"/>
  <c r="K2" i="5"/>
  <c r="K87" i="4"/>
  <c r="G87" i="4"/>
  <c r="K86" i="4"/>
  <c r="G86" i="4"/>
  <c r="K73" i="4"/>
  <c r="G73" i="4"/>
  <c r="K67" i="4"/>
  <c r="G67" i="4"/>
  <c r="K60" i="4"/>
  <c r="G60" i="4"/>
  <c r="K52" i="4"/>
  <c r="G52" i="4"/>
  <c r="K41" i="4"/>
  <c r="G41" i="4"/>
  <c r="K27" i="4"/>
  <c r="G27" i="4"/>
  <c r="K14" i="4"/>
  <c r="G14" i="4"/>
  <c r="B6" i="2"/>
  <c r="B5" i="2"/>
  <c r="B4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2" i="3"/>
  <c r="K26" i="4"/>
  <c r="K13" i="4"/>
  <c r="K12" i="4"/>
  <c r="K72" i="4"/>
  <c r="K85" i="4"/>
  <c r="K51" i="4"/>
  <c r="K50" i="4"/>
  <c r="K11" i="4"/>
  <c r="K49" i="4"/>
  <c r="K40" i="4"/>
  <c r="K10" i="4"/>
  <c r="K25" i="4"/>
  <c r="K24" i="4"/>
  <c r="K59" i="4"/>
  <c r="K23" i="4"/>
  <c r="K39" i="4"/>
  <c r="K22" i="4"/>
  <c r="K48" i="4"/>
  <c r="K47" i="4"/>
  <c r="K84" i="4"/>
  <c r="K58" i="4"/>
  <c r="K57" i="4"/>
  <c r="K66" i="4"/>
  <c r="K65" i="4"/>
  <c r="K64" i="4"/>
  <c r="K56" i="4"/>
  <c r="K71" i="4"/>
  <c r="K38" i="4"/>
  <c r="K37" i="4"/>
  <c r="K36" i="4"/>
  <c r="K35" i="4"/>
  <c r="K83" i="4"/>
  <c r="K82" i="4"/>
  <c r="K21" i="4"/>
  <c r="K9" i="4"/>
  <c r="K55" i="4"/>
  <c r="K81" i="4"/>
  <c r="K80" i="4"/>
  <c r="K8" i="4"/>
  <c r="K7" i="4"/>
  <c r="K79" i="4"/>
  <c r="K78" i="4"/>
  <c r="K6" i="4"/>
  <c r="K5" i="4"/>
  <c r="K46" i="4"/>
  <c r="K45" i="4"/>
  <c r="K44" i="4"/>
  <c r="K77" i="4"/>
  <c r="K63" i="4"/>
  <c r="K70" i="4"/>
  <c r="K34" i="4"/>
  <c r="K33" i="4"/>
  <c r="K32" i="4"/>
  <c r="K4" i="4"/>
  <c r="K54" i="4"/>
  <c r="K53" i="4"/>
  <c r="K31" i="4"/>
  <c r="K30" i="4"/>
  <c r="K29" i="4"/>
  <c r="K76" i="4"/>
  <c r="K62" i="4"/>
  <c r="K28" i="4"/>
  <c r="K20" i="4"/>
  <c r="K69" i="4"/>
  <c r="K75" i="4"/>
  <c r="K43" i="4"/>
  <c r="K42" i="4"/>
  <c r="K74" i="4"/>
  <c r="K61" i="4"/>
  <c r="K19" i="4"/>
  <c r="K68" i="4"/>
  <c r="K18" i="4"/>
  <c r="K17" i="4"/>
  <c r="K16" i="4"/>
  <c r="K15" i="4"/>
  <c r="K3" i="4"/>
  <c r="K2" i="4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264" i="5" l="1"/>
</calcChain>
</file>

<file path=xl/sharedStrings.xml><?xml version="1.0" encoding="utf-8"?>
<sst xmlns="http://schemas.openxmlformats.org/spreadsheetml/2006/main" count="801" uniqueCount="268">
  <si>
    <t>Búsqueda de Productos</t>
  </si>
  <si>
    <t>ProductID</t>
  </si>
  <si>
    <t>ProductName</t>
  </si>
  <si>
    <t>UnitsInStock</t>
  </si>
  <si>
    <t>INVERSIÓN</t>
  </si>
  <si>
    <t>SupplierID</t>
  </si>
  <si>
    <t>CategoryID</t>
  </si>
  <si>
    <t>QuantityPerUnit</t>
  </si>
  <si>
    <t>UnitPrice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</si>
  <si>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</si>
  <si>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</si>
  <si>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</si>
  <si>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</si>
  <si>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</si>
  <si>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</si>
  <si>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</si>
  <si>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</si>
  <si>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</si>
  <si>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</si>
  <si>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</si>
  <si>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</si>
  <si>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</si>
  <si>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</si>
  <si>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</si>
  <si>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</si>
  <si>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</si>
  <si>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</si>
  <si>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</si>
  <si>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</si>
  <si>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</si>
  <si>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</si>
  <si>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</si>
  <si>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</si>
  <si>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</si>
  <si>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</si>
  <si>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</si>
  <si>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</si>
  <si>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</si>
  <si>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</si>
  <si>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</si>
  <si>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</si>
  <si>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</si>
  <si>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</si>
  <si>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</si>
  <si>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</si>
  <si>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</si>
  <si>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</si>
  <si>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</si>
  <si>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</si>
  <si>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</si>
  <si>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</si>
  <si>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</si>
  <si>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</si>
  <si>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</si>
  <si>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</si>
  <si>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</si>
  <si>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</si>
  <si>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</si>
  <si>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</si>
  <si>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</si>
  <si>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</si>
  <si>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</si>
  <si>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</si>
  <si>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</si>
  <si>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</si>
  <si>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</si>
  <si>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</si>
  <si>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</si>
  <si>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</si>
  <si>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</si>
  <si>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</si>
  <si>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</si>
  <si>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</si>
  <si>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</si>
  <si>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</si>
  <si>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</si>
  <si>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</si>
  <si>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</si>
  <si>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</si>
  <si>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</si>
  <si>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</si>
  <si>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</si>
  <si>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</si>
  <si>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</si>
  <si>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</si>
  <si>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</si>
  <si>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</si>
  <si>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</si>
  <si>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</si>
  <si>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</si>
  <si>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</si>
  <si>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</si>
  <si>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</si>
  <si>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</si>
  <si>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</si>
  <si>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</si>
  <si>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</si>
  <si>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</si>
  <si>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</si>
  <si>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</si>
  <si>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</si>
  <si>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</si>
  <si>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</si>
  <si>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</si>
  <si>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</si>
  <si>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</si>
  <si>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</si>
  <si>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</si>
  <si>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</si>
  <si>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</si>
  <si>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</si>
  <si>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</si>
  <si>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</si>
  <si>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</si>
  <si>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</si>
  <si>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</si>
  <si>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</si>
  <si>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</si>
  <si>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</si>
  <si>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</si>
  <si>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</si>
  <si>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</si>
  <si>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</si>
  <si>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</si>
  <si>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</si>
  <si>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</si>
  <si>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</si>
  <si>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</si>
  <si>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</si>
  <si>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</si>
  <si>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</si>
  <si>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</si>
  <si>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</si>
  <si>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</si>
  <si>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</si>
  <si>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</si>
  <si>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</si>
  <si>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</si>
  <si>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</si>
  <si>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</si>
  <si>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</si>
  <si>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</si>
  <si>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</si>
  <si>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</si>
  <si>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</si>
  <si>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</si>
  <si>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</si>
  <si>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</si>
  <si>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</si>
  <si>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</si>
  <si>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</si>
  <si>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</si>
  <si>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</si>
  <si>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</si>
  <si>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</si>
  <si>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</si>
  <si>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</si>
  <si>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</si>
  <si>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</si>
  <si>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New Price</t>
  </si>
  <si>
    <t>Total 1</t>
  </si>
  <si>
    <t>Total 2</t>
  </si>
  <si>
    <t>Total 7</t>
  </si>
  <si>
    <t>Total 6</t>
  </si>
  <si>
    <t>Total 8</t>
  </si>
  <si>
    <t>Total 4</t>
  </si>
  <si>
    <t>Total 3</t>
  </si>
  <si>
    <t>Total 5</t>
  </si>
  <si>
    <t>Total general</t>
  </si>
  <si>
    <t>Mínimo general</t>
  </si>
  <si>
    <t>Total VERDADERO</t>
  </si>
  <si>
    <t>Máx. 2</t>
  </si>
  <si>
    <t>Máx. 4</t>
  </si>
  <si>
    <t>Máx. 7</t>
  </si>
  <si>
    <t>Máx. 10</t>
  </si>
  <si>
    <t>Máx. 12</t>
  </si>
  <si>
    <t>Máx. 20</t>
  </si>
  <si>
    <t>Máx. 24</t>
  </si>
  <si>
    <t>Máximo general</t>
  </si>
  <si>
    <t>Total FALSO</t>
  </si>
  <si>
    <t>Máx. 1</t>
  </si>
  <si>
    <t>Máx. 3</t>
  </si>
  <si>
    <t>Máx. 5</t>
  </si>
  <si>
    <t>Máx. 6</t>
  </si>
  <si>
    <t>Máx. 8</t>
  </si>
  <si>
    <t>Máx. 9</t>
  </si>
  <si>
    <t>Máx. 11</t>
  </si>
  <si>
    <t>Máx. 13</t>
  </si>
  <si>
    <t>Máx. 14</t>
  </si>
  <si>
    <t>Máx. 15</t>
  </si>
  <si>
    <t>Máx. 16</t>
  </si>
  <si>
    <t>Máx. 17</t>
  </si>
  <si>
    <t>Máx. 18</t>
  </si>
  <si>
    <t>Máx. 19</t>
  </si>
  <si>
    <t>Máx. 21</t>
  </si>
  <si>
    <t>Máx. 22</t>
  </si>
  <si>
    <t>Máx. 23</t>
  </si>
  <si>
    <t>Máx. 25</t>
  </si>
  <si>
    <t>Máx. 26</t>
  </si>
  <si>
    <t>Máx. 27</t>
  </si>
  <si>
    <t>Máx. 28</t>
  </si>
  <si>
    <t>Máx. 29</t>
  </si>
  <si>
    <t>Mín. 1</t>
  </si>
  <si>
    <t>Mín. 2</t>
  </si>
  <si>
    <t>Mín. 3</t>
  </si>
  <si>
    <t>Mín. 4</t>
  </si>
  <si>
    <t>Mín. 5</t>
  </si>
  <si>
    <t>Mín. 6</t>
  </si>
  <si>
    <t>Mín. 7</t>
  </si>
  <si>
    <t>Mín. 8</t>
  </si>
  <si>
    <t>Mín. 9</t>
  </si>
  <si>
    <t>Mín. 11</t>
  </si>
  <si>
    <t>Mín. 12</t>
  </si>
  <si>
    <t>Mín. 13</t>
  </si>
  <si>
    <t>Mín. 14</t>
  </si>
  <si>
    <t>Mín. 15</t>
  </si>
  <si>
    <t>Mín. 16</t>
  </si>
  <si>
    <t>Mín. 17</t>
  </si>
  <si>
    <t>Mín. 18</t>
  </si>
  <si>
    <t>Mín. 19</t>
  </si>
  <si>
    <t>Mín. 20</t>
  </si>
  <si>
    <t>Mín. 21</t>
  </si>
  <si>
    <t>Mín. 22</t>
  </si>
  <si>
    <t>Mín. 23</t>
  </si>
  <si>
    <t>Mín. 24</t>
  </si>
  <si>
    <t>Mín. 25</t>
  </si>
  <si>
    <t>Mín. 26</t>
  </si>
  <si>
    <t>Mín. 27</t>
  </si>
  <si>
    <t>Mín. 28</t>
  </si>
  <si>
    <t>Mín. 29</t>
  </si>
  <si>
    <t>Mín. 10</t>
  </si>
  <si>
    <t>Cuenta FALSO</t>
  </si>
  <si>
    <t>Cuenta VERDADERO</t>
  </si>
  <si>
    <t>Cuenta general</t>
  </si>
  <si>
    <t>Cuenta 1</t>
  </si>
  <si>
    <t>Cuenta 2</t>
  </si>
  <si>
    <t>Cuenta 3</t>
  </si>
  <si>
    <t>Cuenta 4</t>
  </si>
  <si>
    <t>Cuenta 5</t>
  </si>
  <si>
    <t>Cuenta 6</t>
  </si>
  <si>
    <t>Cuenta 7</t>
  </si>
  <si>
    <t>Cuenta 8</t>
  </si>
  <si>
    <t>Cuenta 9</t>
  </si>
  <si>
    <t>Cuenta 11</t>
  </si>
  <si>
    <t>Cuenta 12</t>
  </si>
  <si>
    <t>Cuenta 13</t>
  </si>
  <si>
    <t>Cuenta 14</t>
  </si>
  <si>
    <t>Cuenta 15</t>
  </si>
  <si>
    <t>Cuenta 16</t>
  </si>
  <si>
    <t>Cuenta 17</t>
  </si>
  <si>
    <t>Cuenta 18</t>
  </si>
  <si>
    <t>Cuenta 19</t>
  </si>
  <si>
    <t>Cuenta 20</t>
  </si>
  <si>
    <t>Cuenta 21</t>
  </si>
  <si>
    <t>Cuenta 22</t>
  </si>
  <si>
    <t>Cuenta 23</t>
  </si>
  <si>
    <t>Cuenta 24</t>
  </si>
  <si>
    <t>Cuenta 25</t>
  </si>
  <si>
    <t>Cuenta 26</t>
  </si>
  <si>
    <t>Cuenta 27</t>
  </si>
  <si>
    <t>Cuenta 28</t>
  </si>
  <si>
    <t>Cuenta 29</t>
  </si>
  <si>
    <t>Cuenta 10</t>
  </si>
  <si>
    <t>Etiquetas de columna</t>
  </si>
  <si>
    <t>FALSO</t>
  </si>
  <si>
    <t>Etiquetas de fila</t>
  </si>
  <si>
    <t>Promedio de INVERSIÓN</t>
  </si>
  <si>
    <t>Suma de UnitsInStock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</si>
</sst>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"/>
  </numFmts>
  <fonts count="8" x14ac:knownFonts="1">
    <font>
      <sz val="11"/>
      <color theme="1"/>
      <name val="Calibri"/>
      <scheme val="minor"/>
    </font>
    <font>
      <sz val="22"/>
      <color theme="1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00000"/>
        <bgColor rgb="FFC00000"/>
      </patternFill>
    </fill>
    <fill>
      <patternFill patternType="solid">
        <fgColor rgb="FFCCCCFF"/>
        <bgColor rgb="FFCCCCFF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66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66CC"/>
      </left>
      <right/>
      <top style="thin">
        <color rgb="FF0066CC"/>
      </top>
      <bottom/>
      <diagonal/>
    </border>
    <border>
      <left/>
      <right style="thin">
        <color rgb="FF0066CC"/>
      </right>
      <top style="thin">
        <color rgb="FF0066CC"/>
      </top>
      <bottom/>
      <diagonal/>
    </border>
    <border>
      <left style="thin">
        <color rgb="FF0066CC"/>
      </left>
      <right/>
      <top style="thin">
        <color rgb="FF0066CC"/>
      </top>
      <bottom/>
      <diagonal/>
    </border>
    <border>
      <left/>
      <right/>
      <top style="thin">
        <color rgb="FF0066CC"/>
      </top>
      <bottom/>
      <diagonal/>
    </border>
    <border>
      <left/>
      <right style="thin">
        <color rgb="FF0066CC"/>
      </right>
      <top style="thin">
        <color rgb="FF0066CC"/>
      </top>
      <bottom/>
      <diagonal/>
    </border>
    <border>
      <left style="thin">
        <color rgb="FF0066CC"/>
      </left>
      <right/>
      <top style="thin">
        <color rgb="FF0066CC"/>
      </top>
      <bottom style="thin">
        <color rgb="FF0066CC"/>
      </bottom>
      <diagonal/>
    </border>
    <border>
      <left/>
      <right/>
      <top style="thin">
        <color rgb="FF0066CC"/>
      </top>
      <bottom style="thin">
        <color rgb="FF0066CC"/>
      </bottom>
      <diagonal/>
    </border>
    <border>
      <left/>
      <right style="thin">
        <color rgb="FF0066CC"/>
      </right>
      <top style="thin">
        <color rgb="FF0066CC"/>
      </top>
      <bottom style="thin">
        <color rgb="FF0066CC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0" borderId="2" xfId="0" applyFont="1" applyBorder="1"/>
    <xf numFmtId="0" fontId="2" fillId="3" borderId="1" xfId="0" applyFont="1" applyFill="1" applyBorder="1"/>
    <xf numFmtId="0" fontId="2" fillId="3" borderId="3" xfId="0" applyFont="1" applyFill="1" applyBorder="1"/>
    <xf numFmtId="0" fontId="4" fillId="0" borderId="0" xfId="0" applyFont="1"/>
    <xf numFmtId="0" fontId="2" fillId="3" borderId="4" xfId="0" applyFont="1" applyFill="1" applyBorder="1"/>
    <xf numFmtId="0" fontId="2" fillId="3" borderId="5" xfId="0" applyFont="1" applyFill="1" applyBorder="1"/>
    <xf numFmtId="0" fontId="3" fillId="4" borderId="4" xfId="0" applyFont="1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4" borderId="5" xfId="0" applyFont="1" applyFill="1" applyBorder="1"/>
    <xf numFmtId="164" fontId="3" fillId="4" borderId="5" xfId="0" applyNumberFormat="1" applyFont="1" applyFill="1" applyBorder="1"/>
    <xf numFmtId="0" fontId="3" fillId="0" borderId="6" xfId="0" applyFont="1" applyBorder="1"/>
    <xf numFmtId="0" fontId="3" fillId="0" borderId="7" xfId="0" applyFont="1" applyBorder="1"/>
    <xf numFmtId="164" fontId="3" fillId="0" borderId="7" xfId="0" applyNumberFormat="1" applyFont="1" applyBorder="1"/>
    <xf numFmtId="0" fontId="3" fillId="0" borderId="8" xfId="0" applyFont="1" applyBorder="1"/>
    <xf numFmtId="164" fontId="3" fillId="0" borderId="8" xfId="0" applyNumberFormat="1" applyFont="1" applyBorder="1"/>
    <xf numFmtId="0" fontId="3" fillId="4" borderId="9" xfId="0" applyFont="1" applyFill="1" applyBorder="1"/>
    <xf numFmtId="0" fontId="3" fillId="4" borderId="10" xfId="0" applyFont="1" applyFill="1" applyBorder="1"/>
    <xf numFmtId="164" fontId="3" fillId="4" borderId="10" xfId="0" applyNumberFormat="1" applyFont="1" applyFill="1" applyBorder="1"/>
    <xf numFmtId="0" fontId="3" fillId="4" borderId="11" xfId="0" applyFont="1" applyFill="1" applyBorder="1"/>
    <xf numFmtId="164" fontId="3" fillId="4" borderId="11" xfId="0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0" fontId="6" fillId="5" borderId="0" xfId="0" applyFont="1" applyFill="1" applyAlignment="1"/>
    <xf numFmtId="0" fontId="7" fillId="0" borderId="7" xfId="0" applyFont="1" applyBorder="1"/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164" fontId="3" fillId="4" borderId="8" xfId="0" applyNumberFormat="1" applyFont="1" applyFill="1" applyBorder="1"/>
    <xf numFmtId="0" fontId="7" fillId="4" borderId="7" xfId="0" applyFont="1" applyFill="1" applyBorder="1"/>
    <xf numFmtId="0" fontId="3" fillId="4" borderId="3" xfId="0" applyFont="1" applyFill="1" applyBorder="1"/>
    <xf numFmtId="164" fontId="3" fillId="4" borderId="3" xfId="0" applyNumberFormat="1" applyFont="1" applyFill="1" applyBorder="1"/>
    <xf numFmtId="0" fontId="7" fillId="4" borderId="3" xfId="0" applyFont="1" applyFill="1" applyBorder="1"/>
    <xf numFmtId="0" fontId="3" fillId="0" borderId="4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0" fontId="2" fillId="2" borderId="7" xfId="0" applyFont="1" applyFill="1" applyBorder="1"/>
    <xf numFmtId="0" fontId="7" fillId="0" borderId="8" xfId="0" applyFont="1" applyBorder="1"/>
    <xf numFmtId="0" fontId="5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&quot;$&quot;* #,##0.00_-;\-&quot;$&quot;* #,##0.00_-;_-&quot;$&quot;* &quot;-&quot;??_-;_-@"/>
      <fill>
        <patternFill patternType="solid">
          <fgColor rgb="FFCCCCFF"/>
          <bgColor rgb="FFCCCCFF"/>
        </patternFill>
      </fill>
      <border diagonalUp="0" diagonalDown="0">
        <left/>
        <right style="thin">
          <color rgb="FF0066CC"/>
        </right>
        <top style="thin">
          <color rgb="FF00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CCCFF"/>
          <bgColor rgb="FFCCCCFF"/>
        </patternFill>
      </fill>
      <border diagonalUp="0" diagonalDown="0">
        <left/>
        <right style="thin">
          <color rgb="FF0066CC"/>
        </right>
        <top style="thin">
          <color rgb="FF00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CCCFF"/>
          <bgColor rgb="FFCCCCFF"/>
        </patternFill>
      </fill>
      <border diagonalUp="0" diagonalDown="0">
        <left/>
        <right/>
        <top style="thin">
          <color rgb="FF00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CCCFF"/>
          <bgColor rgb="FFCCCCFF"/>
        </patternFill>
      </fill>
      <border diagonalUp="0" diagonalDown="0">
        <left/>
        <right/>
        <top style="thin">
          <color rgb="FF00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CCCFF"/>
          <bgColor rgb="FFCCCCFF"/>
        </patternFill>
      </fill>
      <border diagonalUp="0" diagonalDown="0">
        <left/>
        <right/>
        <top style="thin">
          <color rgb="FF00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&quot;$&quot;* #,##0.00_-;\-&quot;$&quot;* #,##0.00_-;_-&quot;$&quot;* &quot;-&quot;??_-;_-@"/>
      <fill>
        <patternFill patternType="solid">
          <fgColor rgb="FFCCCCFF"/>
          <bgColor rgb="FFCCCCFF"/>
        </patternFill>
      </fill>
      <border diagonalUp="0" diagonalDown="0">
        <left/>
        <right/>
        <top style="thin">
          <color rgb="FF00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CCCFF"/>
          <bgColor rgb="FFCCCCFF"/>
        </patternFill>
      </fill>
      <border diagonalUp="0" diagonalDown="0">
        <left/>
        <right/>
        <top style="thin">
          <color rgb="FF00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CCCFF"/>
          <bgColor rgb="FFCCCCFF"/>
        </patternFill>
      </fill>
      <border diagonalUp="0" diagonalDown="0">
        <left/>
        <right/>
        <top style="thin">
          <color rgb="FF00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CCCFF"/>
          <bgColor rgb="FFCCCCFF"/>
        </patternFill>
      </fill>
      <border diagonalUp="0" diagonalDown="0">
        <left/>
        <right/>
        <top style="thin">
          <color rgb="FF00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CCCFF"/>
          <bgColor rgb="FFCCCCFF"/>
        </patternFill>
      </fill>
      <border diagonalUp="0" diagonalDown="0">
        <left/>
        <right/>
        <top style="thin">
          <color rgb="FF00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CCCFF"/>
          <bgColor rgb="FFCCCCFF"/>
        </patternFill>
      </fill>
      <border diagonalUp="0" diagonalDown="0">
        <left/>
        <right/>
        <top style="thin">
          <color rgb="FF0066CC"/>
        </top>
        <bottom/>
        <vertical/>
        <horizontal/>
      </border>
    </dxf>
    <dxf>
      <border outline="0">
        <left style="thin">
          <color rgb="FF0066CC"/>
        </left>
        <bottom style="thin">
          <color rgb="FF0066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CCCCFF"/>
          <bgColor rgb="FFCCCC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333399"/>
          <bgColor rgb="FF3333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de Evaluación.xlsx]Tabla!TablaDinámica2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Tabla!$B$15:$B$16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Tabla!$A$17:$A$20</c:f>
              <c:strCach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Tabla!$B$17:$B$20</c:f>
              <c:numCache>
                <c:formatCode>General</c:formatCode>
                <c:ptCount val="3"/>
                <c:pt idx="0">
                  <c:v>507</c:v>
                </c:pt>
                <c:pt idx="1">
                  <c:v>282</c:v>
                </c:pt>
                <c:pt idx="2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1-4DA1-B5B8-A6AB9A687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295695"/>
        <c:axId val="583124383"/>
      </c:barChart>
      <c:catAx>
        <c:axId val="16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24383"/>
        <c:crosses val="autoZero"/>
        <c:auto val="1"/>
        <c:lblAlgn val="ctr"/>
        <c:lblOffset val="100"/>
        <c:noMultiLvlLbl val="0"/>
      </c:catAx>
      <c:valAx>
        <c:axId val="5831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761999</xdr:colOff>
      <xdr:row>2</xdr:row>
      <xdr:rowOff>0</xdr:rowOff>
    </xdr:from>
    <xdr:ext cx="4086225" cy="1876425"/>
    <xdr:sp macro="" textlink="">
      <xdr:nvSpPr>
        <xdr:cNvPr id="2" name="Shape 4"/>
        <xdr:cNvSpPr txBox="1"/>
      </xdr:nvSpPr>
      <xdr:spPr>
        <a:xfrm>
          <a:off x="761999" y="381000"/>
          <a:ext cx="4086225" cy="18764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s-CO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Autores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s-CO" sz="1100" b="1">
              <a:solidFill>
                <a:schemeClr val="dk1"/>
              </a:solidFill>
              <a:latin typeface="Calibri"/>
              <a:cs typeface="Calibri"/>
              <a:sym typeface="Calibri"/>
            </a:rPr>
            <a:t>-Andrés</a:t>
          </a:r>
          <a:r>
            <a:rPr lang="es-CO" sz="1100" b="1" baseline="0">
              <a:solidFill>
                <a:schemeClr val="dk1"/>
              </a:solidFill>
              <a:latin typeface="Calibri"/>
              <a:cs typeface="Calibri"/>
              <a:sym typeface="Calibri"/>
            </a:rPr>
            <a:t> Fernando Angarita Espitita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s-CO" sz="1100" b="1" baseline="0">
              <a:solidFill>
                <a:schemeClr val="dk1"/>
              </a:solidFill>
              <a:latin typeface="Calibri"/>
              <a:cs typeface="Calibri"/>
              <a:sym typeface="Calibri"/>
            </a:rPr>
            <a:t>-Edwin Alfonso cruz caviedes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s-CO" sz="1100" b="1" baseline="0">
              <a:solidFill>
                <a:schemeClr val="dk1"/>
              </a:solidFill>
              <a:latin typeface="Calibri"/>
              <a:cs typeface="Calibri"/>
              <a:sym typeface="Calibri"/>
            </a:rPr>
            <a:t>-Oscar Ivan Palomar Torres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s-CO" sz="1100" b="1" baseline="0">
              <a:solidFill>
                <a:schemeClr val="dk1"/>
              </a:solidFill>
              <a:latin typeface="Calibri"/>
              <a:cs typeface="Calibri"/>
              <a:sym typeface="Calibri"/>
            </a:rPr>
            <a:t>Grupo 5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s-CO" sz="1100" b="1" baseline="0">
            <a:solidFill>
              <a:schemeClr val="dk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s-CO" sz="1100" b="1" baseline="0">
              <a:solidFill>
                <a:schemeClr val="dk1"/>
              </a:solidFill>
              <a:latin typeface="Calibri"/>
              <a:cs typeface="Calibri"/>
              <a:sym typeface="Calibri"/>
            </a:rPr>
            <a:t>Clase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s-CO" sz="1100" b="1" baseline="0">
              <a:solidFill>
                <a:schemeClr val="dk1"/>
              </a:solidFill>
              <a:latin typeface="Calibri"/>
              <a:cs typeface="Calibri"/>
              <a:sym typeface="Calibri"/>
            </a:rPr>
            <a:t>Diplomado Machine Learning -CUN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38099</xdr:rowOff>
    </xdr:from>
    <xdr:ext cx="6334125" cy="6238875"/>
    <xdr:sp macro="" textlink="">
      <xdr:nvSpPr>
        <xdr:cNvPr id="3" name="Shape 3"/>
        <xdr:cNvSpPr txBox="1"/>
      </xdr:nvSpPr>
      <xdr:spPr>
        <a:xfrm>
          <a:off x="4286250" y="419099"/>
          <a:ext cx="6334125" cy="62388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SUBTOTALES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1.- En la hoja “productos” utilizando la herramienta de subtotales encontrar el total de unidades en Stock (UnitsInStock) por Categoría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2.- Agregar a los subtotales actuales el cálculo del total de la inversión por Categoría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3.- Copiar la hoja “Productos” en el mismo libro y renombrarla como “segundos subtotales”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4.- En esta nueva hoja, eliminar todos los subtotales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5.- Ordenar la base de datos  para separar los productos descontinuados de los no descontinuados y dentro de cada uno de estos grupos, separarlos por SupplierID (proveedor)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6.- Utilizando la herramienta de los subtotales encuentra 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El total de la inversión para los productos descontinuados y para lo “no descontinuados”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El producto de mayor  y de menor precio por proveedor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c) La cantidad total de productos descontinuados y no descontinuados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d) La cantidad de productos por proveedor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TABLAS DINÁMICAS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1.- Copiar la hoja “Productos” en el mismo libro y nombrar a la nueva hoja como “Datos para Tabla”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2.- Eliminar los subtotales en esta nueva hoja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3.- Crear una Tabla dinámica en donde en los encabezados de columna se utilice el campo “Discontinued” y en las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filas el campo “CategoryID” y en el área de datos el campo “INVERSIÓN” con la operación “promedio” (average)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4.- Filtra la Tabla dinámica para que sólo se observen los productos no descontinuados de las categorías 3 a la 8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5.- Elabore un gráfico dinámico en donde se muestre el campo UnitsInStock y se pueda elegir la categoría de producto a mostrar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2</xdr:row>
      <xdr:rowOff>19050</xdr:rowOff>
    </xdr:from>
    <xdr:ext cx="3676650" cy="4295775"/>
    <xdr:sp macro="" textlink="">
      <xdr:nvSpPr>
        <xdr:cNvPr id="4" name="Shape 4"/>
        <xdr:cNvSpPr txBox="1"/>
      </xdr:nvSpPr>
      <xdr:spPr>
        <a:xfrm>
          <a:off x="3507675" y="1632113"/>
          <a:ext cx="3676650" cy="42957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Función SI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1.- En la hoja BASE DE DATOS agregar una columna de Nombre "New Price".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2.- Utilizando la función SI calcular en esa columna el nuevo precio del producto; el cual tendrá un descuento del 10% en caso de que dicho producto esté descontinuado y que existan en Stock más de 10 piezas y en caso contrario tendrá un aumento del 3%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BUSCARV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1.-  En la Hoja BUSQUEDA lograr que cuando el usuario ingrese el  ProductID en la celda B3, de forma automática se devuelvan en las celdas B4, B5 y B6 el nombre del producto, las unidades en Stock y la inversión respectivamente.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14</xdr:row>
      <xdr:rowOff>0</xdr:rowOff>
    </xdr:from>
    <xdr:to>
      <xdr:col>10</xdr:col>
      <xdr:colOff>214312</xdr:colOff>
      <xdr:row>28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s Fernando Angarita Espitia" refreshedDate="45073.903800694447" createdVersion="6" refreshedVersion="6" minRefreshableVersion="3" recordCount="77">
  <cacheSource type="worksheet">
    <worksheetSource name="Productos"/>
  </cacheSource>
  <cacheFields count="11"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SupplierID" numFmtId="0">
      <sharedItems containsSemiMixedTypes="0" containsString="0" containsNumber="1" containsInteger="1" minValue="1" maxValue="29"/>
    </cacheField>
    <cacheField name="CategoryID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QuantityPerUnit" numFmtId="0">
      <sharedItems/>
    </cacheField>
    <cacheField name="UnitPrice" numFmtId="164">
      <sharedItems containsSemiMixedTypes="0" containsString="0" containsNumber="1" minValue="2.5" maxValue="263.5"/>
    </cacheField>
    <cacheField name="UnitsInStock" numFmtId="0">
      <sharedItems containsSemiMixedTypes="0" containsString="0" containsNumber="1" containsInteger="1" minValue="0" maxValue="125"/>
    </cacheField>
    <cacheField name="UnitsOnOrder" numFmtId="0">
      <sharedItems containsSemiMixedTypes="0" containsString="0" containsNumber="1" containsInteger="1" minValue="0" maxValue="100"/>
    </cacheField>
    <cacheField name="ReorderLevel" numFmtId="0">
      <sharedItems containsSemiMixedTypes="0" containsString="0" containsNumber="1" containsInteger="1" minValue="0" maxValue="30"/>
    </cacheField>
    <cacheField name="Discontinued" numFmtId="0">
      <sharedItems count="2">
        <b v="0"/>
        <b v="1"/>
      </sharedItems>
    </cacheField>
    <cacheField name="INVERSIÓN" numFmtId="164">
      <sharedItems containsSemiMixedTypes="0" containsString="0" containsNumber="1" minValue="0" maxValue="447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n v="1"/>
    <s v="Chai"/>
    <n v="1"/>
    <x v="0"/>
    <s v="10 boxes x 20 bags"/>
    <n v="18"/>
    <n v="39"/>
    <n v="0"/>
    <n v="10"/>
    <x v="0"/>
    <n v="702"/>
  </r>
  <r>
    <n v="2"/>
    <s v="Chang"/>
    <n v="1"/>
    <x v="0"/>
    <s v="24 - 12 oz bottles"/>
    <n v="19"/>
    <n v="17"/>
    <n v="40"/>
    <n v="25"/>
    <x v="0"/>
    <n v="323"/>
  </r>
  <r>
    <n v="24"/>
    <s v="Guaraná Fantástica"/>
    <n v="10"/>
    <x v="0"/>
    <s v="12 - 355 ml cans"/>
    <n v="4.5"/>
    <n v="20"/>
    <n v="0"/>
    <n v="0"/>
    <x v="1"/>
    <n v="90"/>
  </r>
  <r>
    <n v="34"/>
    <s v="Sasquatch Ale"/>
    <n v="16"/>
    <x v="0"/>
    <s v="24 - 12 oz bottles"/>
    <n v="14"/>
    <n v="111"/>
    <n v="0"/>
    <n v="15"/>
    <x v="0"/>
    <n v="1554"/>
  </r>
  <r>
    <n v="35"/>
    <s v="Steeleye Stout"/>
    <n v="16"/>
    <x v="0"/>
    <s v="24 - 12 oz bottles"/>
    <n v="18"/>
    <n v="20"/>
    <n v="0"/>
    <n v="15"/>
    <x v="0"/>
    <n v="360"/>
  </r>
  <r>
    <n v="38"/>
    <s v="Côte de Blaye"/>
    <n v="18"/>
    <x v="0"/>
    <s v="12 - 75 cl bottles"/>
    <n v="263.5"/>
    <n v="17"/>
    <n v="0"/>
    <n v="15"/>
    <x v="0"/>
    <n v="4479.5"/>
  </r>
  <r>
    <n v="39"/>
    <s v="Chartreuse verte"/>
    <n v="18"/>
    <x v="0"/>
    <s v="750 cc per bottle"/>
    <n v="18"/>
    <n v="69"/>
    <n v="0"/>
    <n v="5"/>
    <x v="0"/>
    <n v="1242"/>
  </r>
  <r>
    <n v="43"/>
    <s v="Ipoh Coffee"/>
    <n v="20"/>
    <x v="0"/>
    <s v="16 - 500 g tins"/>
    <n v="46"/>
    <n v="17"/>
    <n v="10"/>
    <n v="25"/>
    <x v="0"/>
    <n v="782"/>
  </r>
  <r>
    <n v="67"/>
    <s v="Laughing Lumberjack Lager"/>
    <n v="16"/>
    <x v="0"/>
    <s v="24 - 12 oz bottles"/>
    <n v="14"/>
    <n v="52"/>
    <n v="0"/>
    <n v="10"/>
    <x v="0"/>
    <n v="728"/>
  </r>
  <r>
    <n v="70"/>
    <s v="Outback Lager"/>
    <n v="7"/>
    <x v="0"/>
    <s v="24 - 355 ml bottles"/>
    <n v="15"/>
    <n v="15"/>
    <n v="10"/>
    <n v="30"/>
    <x v="0"/>
    <n v="225"/>
  </r>
  <r>
    <n v="75"/>
    <s v="Rhönbräu Klosterbier"/>
    <n v="12"/>
    <x v="0"/>
    <s v="24 - 0.5 l bottles"/>
    <n v="7.75"/>
    <n v="125"/>
    <n v="0"/>
    <n v="25"/>
    <x v="0"/>
    <n v="968.75"/>
  </r>
  <r>
    <n v="76"/>
    <s v="Lakkalikööri"/>
    <n v="23"/>
    <x v="0"/>
    <s v="500 ml"/>
    <n v="18"/>
    <n v="57"/>
    <n v="0"/>
    <n v="20"/>
    <x v="0"/>
    <n v="1026"/>
  </r>
  <r>
    <n v="3"/>
    <s v="Aniseed Syrup"/>
    <n v="1"/>
    <x v="1"/>
    <s v="12 - 550 ml bottles"/>
    <n v="10"/>
    <n v="13"/>
    <n v="70"/>
    <n v="25"/>
    <x v="0"/>
    <n v="130"/>
  </r>
  <r>
    <n v="4"/>
    <s v="Chef Anton's Cajun Seasoning"/>
    <n v="2"/>
    <x v="1"/>
    <s v="48 - 6 oz jars"/>
    <n v="22"/>
    <n v="53"/>
    <n v="0"/>
    <n v="0"/>
    <x v="0"/>
    <n v="1166"/>
  </r>
  <r>
    <n v="5"/>
    <s v="Chef Anton's Gumbo Mix"/>
    <n v="2"/>
    <x v="1"/>
    <s v="36 boxes"/>
    <n v="21.35"/>
    <n v="0"/>
    <n v="0"/>
    <n v="0"/>
    <x v="1"/>
    <n v="0"/>
  </r>
  <r>
    <n v="6"/>
    <s v="Grandma's Boysenberry Spread"/>
    <n v="3"/>
    <x v="1"/>
    <s v="12 - 8 oz jars"/>
    <n v="25"/>
    <n v="120"/>
    <n v="0"/>
    <n v="25"/>
    <x v="0"/>
    <n v="3000"/>
  </r>
  <r>
    <n v="8"/>
    <s v="Northwoods Cranberry Sauce"/>
    <n v="3"/>
    <x v="1"/>
    <s v="12 - 12 oz jars"/>
    <n v="40"/>
    <n v="6"/>
    <n v="0"/>
    <n v="0"/>
    <x v="0"/>
    <n v="240"/>
  </r>
  <r>
    <n v="15"/>
    <s v="Genen Shouyu"/>
    <n v="6"/>
    <x v="1"/>
    <s v="24 - 250 ml bottles"/>
    <n v="15.5"/>
    <n v="39"/>
    <n v="0"/>
    <n v="5"/>
    <x v="0"/>
    <n v="604.5"/>
  </r>
  <r>
    <n v="44"/>
    <s v="Gula Malacca"/>
    <n v="20"/>
    <x v="1"/>
    <s v="20 - 2 kg bags"/>
    <n v="19.45"/>
    <n v="27"/>
    <n v="0"/>
    <n v="15"/>
    <x v="0"/>
    <n v="525.15"/>
  </r>
  <r>
    <n v="61"/>
    <s v="Sirop d'érable"/>
    <n v="29"/>
    <x v="1"/>
    <s v="24 - 500 ml bottles"/>
    <n v="28.5"/>
    <n v="113"/>
    <n v="0"/>
    <n v="25"/>
    <x v="0"/>
    <n v="3220.5"/>
  </r>
  <r>
    <n v="63"/>
    <s v="Vegie-spread"/>
    <n v="7"/>
    <x v="1"/>
    <s v="15 - 625 g jars"/>
    <n v="43.9"/>
    <n v="24"/>
    <n v="0"/>
    <n v="5"/>
    <x v="0"/>
    <n v="1053.5999999999999"/>
  </r>
  <r>
    <n v="65"/>
    <s v="Louisiana Fiery Hot Pepper Sauce"/>
    <n v="2"/>
    <x v="1"/>
    <s v="32 - 8 oz bottles"/>
    <n v="21.05"/>
    <n v="76"/>
    <n v="0"/>
    <n v="0"/>
    <x v="0"/>
    <n v="1599.8"/>
  </r>
  <r>
    <n v="66"/>
    <s v="Louisiana Hot Spiced Okra"/>
    <n v="2"/>
    <x v="1"/>
    <s v="24 - 8 oz jars"/>
    <n v="17"/>
    <n v="4"/>
    <n v="100"/>
    <n v="20"/>
    <x v="0"/>
    <n v="68"/>
  </r>
  <r>
    <n v="77"/>
    <s v="Original Frankfurter grüne Soße"/>
    <n v="12"/>
    <x v="1"/>
    <s v="12 boxes"/>
    <n v="13"/>
    <n v="32"/>
    <n v="0"/>
    <n v="15"/>
    <x v="0"/>
    <n v="416"/>
  </r>
  <r>
    <n v="16"/>
    <s v="Pavlova"/>
    <n v="7"/>
    <x v="2"/>
    <s v="32 - 500 g boxes"/>
    <n v="17.45"/>
    <n v="29"/>
    <n v="0"/>
    <n v="10"/>
    <x v="0"/>
    <n v="506.04999999999995"/>
  </r>
  <r>
    <n v="19"/>
    <s v="Teatime Chocolate Biscuits"/>
    <n v="8"/>
    <x v="2"/>
    <s v="10 boxes x 12 pieces"/>
    <n v="9.1999999999999993"/>
    <n v="25"/>
    <n v="0"/>
    <n v="5"/>
    <x v="0"/>
    <n v="229.99999999999997"/>
  </r>
  <r>
    <n v="20"/>
    <s v="Sir Rodney's Marmalade"/>
    <n v="8"/>
    <x v="2"/>
    <s v="30 gift boxes"/>
    <n v="81"/>
    <n v="40"/>
    <n v="0"/>
    <n v="0"/>
    <x v="0"/>
    <n v="3240"/>
  </r>
  <r>
    <n v="21"/>
    <s v="Sir Rodney's Scones"/>
    <n v="8"/>
    <x v="2"/>
    <s v="24 pkgs. x 4 pieces"/>
    <n v="10"/>
    <n v="3"/>
    <n v="40"/>
    <n v="5"/>
    <x v="0"/>
    <n v="30"/>
  </r>
  <r>
    <n v="25"/>
    <s v="NuNuCa Nuß-Nougat-Creme"/>
    <n v="11"/>
    <x v="2"/>
    <s v="20 - 450 g glasses"/>
    <n v="14"/>
    <n v="76"/>
    <n v="0"/>
    <n v="30"/>
    <x v="0"/>
    <n v="1064"/>
  </r>
  <r>
    <n v="26"/>
    <s v="Gumbär Gummibärchen"/>
    <n v="11"/>
    <x v="2"/>
    <s v="100 - 250 g bags"/>
    <n v="31.23"/>
    <n v="15"/>
    <n v="0"/>
    <n v="0"/>
    <x v="0"/>
    <n v="468.45"/>
  </r>
  <r>
    <n v="27"/>
    <s v="Schoggi Schokolade"/>
    <n v="11"/>
    <x v="2"/>
    <s v="100 - 100 g pieces"/>
    <n v="43.9"/>
    <n v="49"/>
    <n v="0"/>
    <n v="30"/>
    <x v="0"/>
    <n v="2151.1"/>
  </r>
  <r>
    <n v="47"/>
    <s v="Zaanse koeken"/>
    <n v="22"/>
    <x v="2"/>
    <s v="10 - 4 oz boxes"/>
    <n v="9.5"/>
    <n v="36"/>
    <n v="0"/>
    <n v="0"/>
    <x v="0"/>
    <n v="342"/>
  </r>
  <r>
    <n v="48"/>
    <s v="Chocolade"/>
    <n v="22"/>
    <x v="2"/>
    <s v="10 pkgs."/>
    <n v="12.75"/>
    <n v="15"/>
    <n v="70"/>
    <n v="25"/>
    <x v="0"/>
    <n v="191.25"/>
  </r>
  <r>
    <n v="49"/>
    <s v="Maxilaku"/>
    <n v="23"/>
    <x v="2"/>
    <s v="24 - 50 g pkgs."/>
    <n v="20"/>
    <n v="10"/>
    <n v="60"/>
    <n v="15"/>
    <x v="0"/>
    <n v="200"/>
  </r>
  <r>
    <n v="50"/>
    <s v="Valkoinen suklaa"/>
    <n v="23"/>
    <x v="2"/>
    <s v="12 - 100 g bars"/>
    <n v="16.25"/>
    <n v="65"/>
    <n v="0"/>
    <n v="30"/>
    <x v="0"/>
    <n v="1056.25"/>
  </r>
  <r>
    <n v="62"/>
    <s v="Tarte au sucre"/>
    <n v="29"/>
    <x v="2"/>
    <s v="48 pies"/>
    <n v="49.3"/>
    <n v="17"/>
    <n v="0"/>
    <n v="0"/>
    <x v="0"/>
    <n v="838.09999999999991"/>
  </r>
  <r>
    <n v="68"/>
    <s v="Scottish Longbreads"/>
    <n v="8"/>
    <x v="2"/>
    <s v="10 boxes x 8 pieces"/>
    <n v="12.5"/>
    <n v="6"/>
    <n v="10"/>
    <n v="15"/>
    <x v="0"/>
    <n v="75"/>
  </r>
  <r>
    <n v="11"/>
    <s v="Queso Cabrales"/>
    <n v="5"/>
    <x v="3"/>
    <s v="1 kg pkg."/>
    <n v="21"/>
    <n v="22"/>
    <n v="30"/>
    <n v="30"/>
    <x v="0"/>
    <n v="462"/>
  </r>
  <r>
    <n v="12"/>
    <s v="Queso Manchego La Pastora"/>
    <n v="5"/>
    <x v="3"/>
    <s v="10 - 500 g pkgs."/>
    <n v="38"/>
    <n v="86"/>
    <n v="0"/>
    <n v="0"/>
    <x v="0"/>
    <n v="3268"/>
  </r>
  <r>
    <n v="31"/>
    <s v="Gorgonzola Telino"/>
    <n v="14"/>
    <x v="3"/>
    <s v="12 - 100 g pkgs"/>
    <n v="12.5"/>
    <n v="0"/>
    <n v="70"/>
    <n v="20"/>
    <x v="0"/>
    <n v="0"/>
  </r>
  <r>
    <n v="32"/>
    <s v="Mascarpone Fabioli"/>
    <n v="14"/>
    <x v="3"/>
    <s v="24 - 200 g pkgs."/>
    <n v="32"/>
    <n v="9"/>
    <n v="40"/>
    <n v="25"/>
    <x v="0"/>
    <n v="288"/>
  </r>
  <r>
    <n v="33"/>
    <s v="Geitost"/>
    <n v="15"/>
    <x v="3"/>
    <s v="500 g"/>
    <n v="2.5"/>
    <n v="112"/>
    <n v="0"/>
    <n v="20"/>
    <x v="0"/>
    <n v="280"/>
  </r>
  <r>
    <n v="59"/>
    <s v="Raclette Courdavault"/>
    <n v="28"/>
    <x v="3"/>
    <s v="5 kg pkg."/>
    <n v="55"/>
    <n v="79"/>
    <n v="0"/>
    <n v="0"/>
    <x v="0"/>
    <n v="4345"/>
  </r>
  <r>
    <n v="60"/>
    <s v="Camembert Pierrot"/>
    <n v="28"/>
    <x v="3"/>
    <s v="15 - 300 g rounds"/>
    <n v="34"/>
    <n v="19"/>
    <n v="0"/>
    <n v="0"/>
    <x v="0"/>
    <n v="646"/>
  </r>
  <r>
    <n v="69"/>
    <s v="Gudbrandsdalsost"/>
    <n v="15"/>
    <x v="3"/>
    <s v="10 kg pkg."/>
    <n v="36"/>
    <n v="26"/>
    <n v="0"/>
    <n v="15"/>
    <x v="0"/>
    <n v="936"/>
  </r>
  <r>
    <n v="71"/>
    <s v="Fløtemysost"/>
    <n v="15"/>
    <x v="3"/>
    <s v="10 - 500 g pkgs."/>
    <n v="21.5"/>
    <n v="26"/>
    <n v="0"/>
    <n v="0"/>
    <x v="0"/>
    <n v="559"/>
  </r>
  <r>
    <n v="72"/>
    <s v="Mozzarella di Giovanni"/>
    <n v="14"/>
    <x v="3"/>
    <s v="24 - 200 g pkgs."/>
    <n v="34.799999999999997"/>
    <n v="14"/>
    <n v="0"/>
    <n v="0"/>
    <x v="0"/>
    <n v="487.19999999999993"/>
  </r>
  <r>
    <n v="22"/>
    <s v="Gustaf's Knäckebröd"/>
    <n v="9"/>
    <x v="4"/>
    <s v="24 - 500 g pkgs."/>
    <n v="21"/>
    <n v="104"/>
    <n v="0"/>
    <n v="25"/>
    <x v="0"/>
    <n v="2184"/>
  </r>
  <r>
    <n v="23"/>
    <s v="Tunnbröd"/>
    <n v="9"/>
    <x v="4"/>
    <s v="12 - 250 g pkgs."/>
    <n v="9"/>
    <n v="61"/>
    <n v="0"/>
    <n v="25"/>
    <x v="0"/>
    <n v="549"/>
  </r>
  <r>
    <n v="42"/>
    <s v="Singaporean Hokkien Fried Mee"/>
    <n v="20"/>
    <x v="4"/>
    <s v="32 - 1 kg pkgs."/>
    <n v="14"/>
    <n v="26"/>
    <n v="0"/>
    <n v="0"/>
    <x v="1"/>
    <n v="364"/>
  </r>
  <r>
    <n v="52"/>
    <s v="Filo Mix"/>
    <n v="24"/>
    <x v="4"/>
    <s v="16 - 2 kg boxes"/>
    <n v="7"/>
    <n v="38"/>
    <n v="0"/>
    <n v="25"/>
    <x v="0"/>
    <n v="266"/>
  </r>
  <r>
    <n v="56"/>
    <s v="Gnocchi di nonna Alice"/>
    <n v="26"/>
    <x v="4"/>
    <s v="24 - 250 g pkgs."/>
    <n v="38"/>
    <n v="21"/>
    <n v="10"/>
    <n v="30"/>
    <x v="0"/>
    <n v="798"/>
  </r>
  <r>
    <n v="57"/>
    <s v="Ravioli Angelo"/>
    <n v="26"/>
    <x v="4"/>
    <s v="24 - 250 g pkgs."/>
    <n v="19.5"/>
    <n v="36"/>
    <n v="0"/>
    <n v="20"/>
    <x v="0"/>
    <n v="702"/>
  </r>
  <r>
    <n v="64"/>
    <s v="Wimmers gute Semmelknödel"/>
    <n v="12"/>
    <x v="4"/>
    <s v="20 bags x 4 pieces"/>
    <n v="33.25"/>
    <n v="22"/>
    <n v="80"/>
    <n v="30"/>
    <x v="0"/>
    <n v="731.5"/>
  </r>
  <r>
    <n v="9"/>
    <s v="Mishi Kobe Niku"/>
    <n v="4"/>
    <x v="5"/>
    <s v="18 - 500 g pkgs."/>
    <n v="97"/>
    <n v="29"/>
    <n v="0"/>
    <n v="0"/>
    <x v="1"/>
    <n v="2813"/>
  </r>
  <r>
    <n v="17"/>
    <s v="Alice Mutton"/>
    <n v="7"/>
    <x v="5"/>
    <s v="20 - 1 kg tins"/>
    <n v="39"/>
    <n v="0"/>
    <n v="0"/>
    <n v="0"/>
    <x v="1"/>
    <n v="0"/>
  </r>
  <r>
    <n v="29"/>
    <s v="Thüringer Rostbratwurst"/>
    <n v="12"/>
    <x v="5"/>
    <s v="50 bags x 30 sausgs."/>
    <n v="123.79"/>
    <n v="0"/>
    <n v="0"/>
    <n v="0"/>
    <x v="1"/>
    <n v="0"/>
  </r>
  <r>
    <n v="53"/>
    <s v="Perth Pasties"/>
    <n v="24"/>
    <x v="5"/>
    <s v="48 pieces"/>
    <n v="32.799999999999997"/>
    <n v="0"/>
    <n v="0"/>
    <n v="0"/>
    <x v="1"/>
    <n v="0"/>
  </r>
  <r>
    <n v="54"/>
    <s v="Tourtière"/>
    <n v="25"/>
    <x v="5"/>
    <s v="16 pies"/>
    <n v="7.45"/>
    <n v="21"/>
    <n v="0"/>
    <n v="10"/>
    <x v="0"/>
    <n v="156.45000000000002"/>
  </r>
  <r>
    <n v="55"/>
    <s v="Pâté chinois"/>
    <n v="25"/>
    <x v="5"/>
    <s v="24 boxes x 2 pies"/>
    <n v="24"/>
    <n v="115"/>
    <n v="0"/>
    <n v="20"/>
    <x v="0"/>
    <n v="2760"/>
  </r>
  <r>
    <n v="7"/>
    <s v="Uncle Bob's Organic Dried Pears"/>
    <n v="3"/>
    <x v="6"/>
    <s v="12 - 1 lb pkgs."/>
    <n v="30"/>
    <n v="15"/>
    <n v="0"/>
    <n v="10"/>
    <x v="0"/>
    <n v="450"/>
  </r>
  <r>
    <n v="14"/>
    <s v="Tofu"/>
    <n v="6"/>
    <x v="6"/>
    <s v="40 - 100 g pkgs."/>
    <n v="23.25"/>
    <n v="35"/>
    <n v="0"/>
    <n v="0"/>
    <x v="0"/>
    <n v="813.75"/>
  </r>
  <r>
    <n v="28"/>
    <s v="Rössle Sauerkraut"/>
    <n v="12"/>
    <x v="6"/>
    <s v="25 - 825 g cans"/>
    <n v="45.6"/>
    <n v="26"/>
    <n v="0"/>
    <n v="0"/>
    <x v="1"/>
    <n v="1185.6000000000001"/>
  </r>
  <r>
    <n v="51"/>
    <s v="Manjimup Dried Apples"/>
    <n v="24"/>
    <x v="6"/>
    <s v="50 - 300 g pkgs."/>
    <n v="53"/>
    <n v="20"/>
    <n v="0"/>
    <n v="10"/>
    <x v="0"/>
    <n v="1060"/>
  </r>
  <r>
    <n v="74"/>
    <s v="Longlife Tofu"/>
    <n v="4"/>
    <x v="6"/>
    <s v="5 kg pkg."/>
    <n v="10"/>
    <n v="4"/>
    <n v="20"/>
    <n v="5"/>
    <x v="0"/>
    <n v="40"/>
  </r>
  <r>
    <n v="10"/>
    <s v="Ikura"/>
    <n v="4"/>
    <x v="7"/>
    <s v="12 - 200 ml jars"/>
    <n v="31"/>
    <n v="31"/>
    <n v="0"/>
    <n v="0"/>
    <x v="0"/>
    <n v="961"/>
  </r>
  <r>
    <n v="13"/>
    <s v="Konbu"/>
    <n v="6"/>
    <x v="7"/>
    <s v="2 kg box"/>
    <n v="6"/>
    <n v="24"/>
    <n v="0"/>
    <n v="5"/>
    <x v="0"/>
    <n v="144"/>
  </r>
  <r>
    <n v="18"/>
    <s v="Carnarvon Tigers"/>
    <n v="7"/>
    <x v="7"/>
    <s v="16 kg pkg."/>
    <n v="62.5"/>
    <n v="42"/>
    <n v="0"/>
    <n v="0"/>
    <x v="0"/>
    <n v="2625"/>
  </r>
  <r>
    <n v="30"/>
    <s v="Nord-Ost Matjeshering"/>
    <n v="13"/>
    <x v="7"/>
    <s v="10 - 200 g glasses"/>
    <n v="25.89"/>
    <n v="10"/>
    <n v="0"/>
    <n v="15"/>
    <x v="0"/>
    <n v="258.89999999999998"/>
  </r>
  <r>
    <n v="36"/>
    <s v="Inlagd Sill"/>
    <n v="17"/>
    <x v="7"/>
    <s v="24 - 250 g  jars"/>
    <n v="19"/>
    <n v="112"/>
    <n v="0"/>
    <n v="20"/>
    <x v="0"/>
    <n v="2128"/>
  </r>
  <r>
    <n v="37"/>
    <s v="Gravad lax"/>
    <n v="17"/>
    <x v="7"/>
    <s v="12 - 500 g pkgs."/>
    <n v="26"/>
    <n v="11"/>
    <n v="50"/>
    <n v="25"/>
    <x v="0"/>
    <n v="286"/>
  </r>
  <r>
    <n v="40"/>
    <s v="Boston Crab Meat"/>
    <n v="19"/>
    <x v="7"/>
    <s v="24 - 4 oz tins"/>
    <n v="18.399999999999999"/>
    <n v="123"/>
    <n v="0"/>
    <n v="30"/>
    <x v="0"/>
    <n v="2263.1999999999998"/>
  </r>
  <r>
    <n v="41"/>
    <s v="Jack's New England Clam Chowder"/>
    <n v="19"/>
    <x v="7"/>
    <s v="12 - 12 oz cans"/>
    <n v="9.65"/>
    <n v="85"/>
    <n v="0"/>
    <n v="10"/>
    <x v="0"/>
    <n v="820.25"/>
  </r>
  <r>
    <n v="45"/>
    <s v="Røgede sild"/>
    <n v="21"/>
    <x v="7"/>
    <s v="1k pkg."/>
    <n v="9.5"/>
    <n v="5"/>
    <n v="70"/>
    <n v="15"/>
    <x v="0"/>
    <n v="47.5"/>
  </r>
  <r>
    <n v="46"/>
    <s v="Spegesild"/>
    <n v="21"/>
    <x v="7"/>
    <s v="4 - 450 g glasses"/>
    <n v="12"/>
    <n v="95"/>
    <n v="0"/>
    <n v="0"/>
    <x v="0"/>
    <n v="1140"/>
  </r>
  <r>
    <n v="58"/>
    <s v="Escargots de Bourgogne"/>
    <n v="27"/>
    <x v="7"/>
    <s v="24 pieces"/>
    <n v="13.25"/>
    <n v="62"/>
    <n v="0"/>
    <n v="20"/>
    <x v="0"/>
    <n v="821.5"/>
  </r>
  <r>
    <n v="73"/>
    <s v="Röd Kaviar"/>
    <n v="17"/>
    <x v="7"/>
    <s v="24 - 150 g jars"/>
    <n v="15"/>
    <n v="101"/>
    <n v="0"/>
    <n v="5"/>
    <x v="0"/>
    <n v="15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C12" firstHeaderRow="1" firstDataRow="2" firstDataCol="1"/>
  <pivotFields count="11">
    <pivotField showAll="0"/>
    <pivotField showAll="0"/>
    <pivotField showAll="0"/>
    <pivotField axis="axisRow" multipleItemSelectionAllowed="1" showAll="0">
      <items count="9">
        <item h="1" x="0"/>
        <item h="1" x="1"/>
        <item x="2"/>
        <item x="3"/>
        <item x="4"/>
        <item x="5"/>
        <item x="6"/>
        <item x="7"/>
        <item t="default"/>
      </items>
    </pivotField>
    <pivotField showAll="0"/>
    <pivotField numFmtId="164" showAll="0"/>
    <pivotField showAll="0"/>
    <pivotField showAll="0"/>
    <pivotField showAll="0"/>
    <pivotField axis="axisCol" showAll="0">
      <items count="3">
        <item x="0"/>
        <item h="1" x="1"/>
        <item t="default"/>
      </items>
    </pivotField>
    <pivotField dataField="1" numFmtId="164" showAll="0"/>
  </pivotFields>
  <rowFields count="1">
    <field x="3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2">
    <i>
      <x/>
    </i>
    <i t="grand">
      <x/>
    </i>
  </colItems>
  <dataFields count="1">
    <dataField name="Promedio de INVERSIÓN" fld="10" subtotal="average" baseField="3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5:C20" firstHeaderRow="1" firstDataRow="2" firstDataCol="1"/>
  <pivotFields count="11">
    <pivotField showAll="0"/>
    <pivotField showAll="0"/>
    <pivotField showAll="0"/>
    <pivotField axis="axisRow" multipleItemSelectionAllowed="1" showAll="0">
      <items count="9">
        <item h="1" x="0"/>
        <item x="1"/>
        <item h="1" x="2"/>
        <item h="1" x="3"/>
        <item x="4"/>
        <item h="1" x="5"/>
        <item h="1" x="6"/>
        <item x="7"/>
        <item t="default"/>
      </items>
    </pivotField>
    <pivotField showAll="0"/>
    <pivotField numFmtId="164" showAll="0"/>
    <pivotField dataField="1" showAll="0"/>
    <pivotField showAll="0"/>
    <pivotField showAll="0"/>
    <pivotField axis="axisCol" showAll="0">
      <items count="3">
        <item x="0"/>
        <item h="1" x="1"/>
        <item t="default"/>
      </items>
    </pivotField>
    <pivotField numFmtId="164" showAll="0"/>
  </pivotFields>
  <rowFields count="1">
    <field x="3"/>
  </rowFields>
  <rowItems count="4">
    <i>
      <x v="1"/>
    </i>
    <i>
      <x v="4"/>
    </i>
    <i>
      <x v="7"/>
    </i>
    <i t="grand">
      <x/>
    </i>
  </rowItems>
  <colFields count="1">
    <field x="9"/>
  </colFields>
  <colItems count="2">
    <i>
      <x/>
    </i>
    <i t="grand">
      <x/>
    </i>
  </colItems>
  <dataFields count="1">
    <dataField name="Suma de UnitsInStock" fld="6" baseField="0" baseItem="0"/>
  </dataFields>
  <chartFormats count="1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roductos" displayName="Productos" ref="A1:K78" totalsRowShown="0" headerRowDxfId="13" dataDxfId="12" tableBorderDxfId="11">
  <autoFilter ref="A1:K78"/>
  <tableColumns count="11">
    <tableColumn id="1" name="ProductID" dataDxfId="10"/>
    <tableColumn id="2" name="ProductName" dataDxfId="9"/>
    <tableColumn id="3" name="SupplierID" dataDxfId="8"/>
    <tableColumn id="4" name="CategoryID" dataDxfId="7"/>
    <tableColumn id="5" name="QuantityPerUnit" dataDxfId="6"/>
    <tableColumn id="6" name="UnitPrice" dataDxfId="5"/>
    <tableColumn id="7" name="UnitsInStock" dataDxfId="4"/>
    <tableColumn id="8" name="UnitsOnOrder" dataDxfId="3"/>
    <tableColumn id="9" name="ReorderLevel" dataDxfId="2"/>
    <tableColumn id="10" name="Discontinued" dataDxfId="1"/>
    <tableColumn id="11" name="INVERSIÓN" dataDxfId="0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1:A1000"/>
  <sheetViews>
    <sheetView zoomScaleNormal="100" workbookViewId="0">
      <selection activeCell="Q32" sqref="Q32"/>
    </sheetView>
  </sheetViews>
  <sheetFormatPr baseColWidth="10" defaultColWidth="14.42578125" defaultRowHeight="15" customHeight="1" x14ac:dyDescent="0.25"/>
  <cols>
    <col min="1" max="26" width="10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4" sqref="B4"/>
    </sheetView>
  </sheetViews>
  <sheetFormatPr baseColWidth="10" defaultColWidth="14.42578125" defaultRowHeight="15" customHeight="1" x14ac:dyDescent="0.25"/>
  <cols>
    <col min="1" max="1" width="14.7109375" customWidth="1"/>
    <col min="2" max="2" width="23.140625" bestFit="1" customWidth="1"/>
    <col min="3" max="26" width="10.7109375" customWidth="1"/>
  </cols>
  <sheetData>
    <row r="1" spans="1:2" ht="28.5" x14ac:dyDescent="0.45">
      <c r="A1" s="1" t="s">
        <v>0</v>
      </c>
    </row>
    <row r="3" spans="1:2" x14ac:dyDescent="0.25">
      <c r="A3" s="2" t="s">
        <v>1</v>
      </c>
      <c r="B3" s="3">
        <v>14</v>
      </c>
    </row>
    <row r="4" spans="1:2" x14ac:dyDescent="0.25">
      <c r="A4" s="4" t="s">
        <v>2</v>
      </c>
      <c r="B4" t="str">
        <f>VLOOKUP(B3,'BASE DE DATOS'!A2:L78,2,FALSE)</f>
        <v>Tofu</v>
      </c>
    </row>
    <row r="5" spans="1:2" x14ac:dyDescent="0.25">
      <c r="A5" s="4" t="s">
        <v>3</v>
      </c>
      <c r="B5">
        <f>VLOOKUP(B3,'BASE DE DATOS'!A2:L78,7,FALSE)</f>
        <v>35</v>
      </c>
    </row>
    <row r="6" spans="1:2" x14ac:dyDescent="0.25">
      <c r="A6" s="5" t="s">
        <v>4</v>
      </c>
      <c r="B6">
        <f>VLOOKUP(B3,'BASE DE DATOS'!A2:L78,11,FALSE)</f>
        <v>813.75</v>
      </c>
    </row>
    <row r="11" spans="1:2" x14ac:dyDescent="0.25">
      <c r="B11" s="6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A6" sqref="A6:XFD6"/>
    </sheetView>
  </sheetViews>
  <sheetFormatPr baseColWidth="10" defaultColWidth="14.42578125" defaultRowHeight="15" customHeight="1" x14ac:dyDescent="0.25"/>
  <cols>
    <col min="1" max="1" width="12" customWidth="1"/>
    <col min="2" max="2" width="31.7109375" customWidth="1"/>
    <col min="3" max="3" width="12.5703125" customWidth="1"/>
    <col min="4" max="4" width="13" customWidth="1"/>
    <col min="5" max="5" width="18.85546875" customWidth="1"/>
    <col min="6" max="6" width="11.5703125" customWidth="1"/>
    <col min="7" max="7" width="14.42578125" customWidth="1"/>
    <col min="8" max="8" width="15.7109375" customWidth="1"/>
    <col min="9" max="9" width="15.140625" customWidth="1"/>
    <col min="10" max="10" width="15" customWidth="1"/>
    <col min="11" max="12" width="10.85546875" customWidth="1"/>
    <col min="13" max="18" width="10.7109375" customWidth="1"/>
  </cols>
  <sheetData>
    <row r="1" spans="1:12" x14ac:dyDescent="0.25">
      <c r="A1" s="7" t="s">
        <v>1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3</v>
      </c>
      <c r="H1" s="4" t="s">
        <v>9</v>
      </c>
      <c r="I1" s="4" t="s">
        <v>10</v>
      </c>
      <c r="J1" s="8" t="s">
        <v>11</v>
      </c>
      <c r="K1" s="5" t="s">
        <v>4</v>
      </c>
      <c r="L1" s="27" t="s">
        <v>159</v>
      </c>
    </row>
    <row r="2" spans="1:12" x14ac:dyDescent="0.25">
      <c r="A2" s="9">
        <v>1</v>
      </c>
      <c r="B2" s="10" t="s">
        <v>12</v>
      </c>
      <c r="C2" s="10">
        <v>1</v>
      </c>
      <c r="D2" s="10">
        <v>1</v>
      </c>
      <c r="E2" s="10" t="s">
        <v>13</v>
      </c>
      <c r="F2" s="11">
        <v>18</v>
      </c>
      <c r="G2" s="10">
        <v>39</v>
      </c>
      <c r="H2" s="10">
        <v>0</v>
      </c>
      <c r="I2" s="10">
        <v>10</v>
      </c>
      <c r="J2" s="12" t="b">
        <v>0</v>
      </c>
      <c r="K2" s="13">
        <f t="shared" ref="K2:K78" si="0">F2*G2</f>
        <v>702</v>
      </c>
      <c r="L2" s="13">
        <f>IF(AND(J2=TRUE, G2&gt;10), F2*0.9, F2*1.03)</f>
        <v>18.54</v>
      </c>
    </row>
    <row r="3" spans="1:12" x14ac:dyDescent="0.25">
      <c r="A3" s="14">
        <v>2</v>
      </c>
      <c r="B3" s="15" t="s">
        <v>14</v>
      </c>
      <c r="C3" s="15">
        <v>1</v>
      </c>
      <c r="D3" s="15">
        <v>1</v>
      </c>
      <c r="E3" s="15" t="s">
        <v>15</v>
      </c>
      <c r="F3" s="16">
        <v>19</v>
      </c>
      <c r="G3" s="15">
        <v>17</v>
      </c>
      <c r="H3" s="15">
        <v>40</v>
      </c>
      <c r="I3" s="15">
        <v>25</v>
      </c>
      <c r="J3" s="17" t="b">
        <v>0</v>
      </c>
      <c r="K3" s="18">
        <f t="shared" si="0"/>
        <v>323</v>
      </c>
      <c r="L3" s="13">
        <f t="shared" ref="L3:L66" si="1">IF(AND(J3=TRUE, G3&gt;10), F3*0.9, F3*1.03)</f>
        <v>19.57</v>
      </c>
    </row>
    <row r="4" spans="1:12" x14ac:dyDescent="0.25">
      <c r="A4" s="9">
        <v>3</v>
      </c>
      <c r="B4" s="10" t="s">
        <v>16</v>
      </c>
      <c r="C4" s="10">
        <v>1</v>
      </c>
      <c r="D4" s="10">
        <v>2</v>
      </c>
      <c r="E4" s="10" t="s">
        <v>17</v>
      </c>
      <c r="F4" s="11">
        <v>10</v>
      </c>
      <c r="G4" s="10">
        <v>13</v>
      </c>
      <c r="H4" s="10">
        <v>70</v>
      </c>
      <c r="I4" s="10">
        <v>25</v>
      </c>
      <c r="J4" s="12" t="b">
        <v>0</v>
      </c>
      <c r="K4" s="13">
        <f t="shared" si="0"/>
        <v>130</v>
      </c>
      <c r="L4" s="13">
        <f t="shared" si="1"/>
        <v>10.3</v>
      </c>
    </row>
    <row r="5" spans="1:12" x14ac:dyDescent="0.25">
      <c r="A5" s="14">
        <v>4</v>
      </c>
      <c r="B5" s="15" t="s">
        <v>18</v>
      </c>
      <c r="C5" s="15">
        <v>2</v>
      </c>
      <c r="D5" s="15">
        <v>2</v>
      </c>
      <c r="E5" s="15" t="s">
        <v>19</v>
      </c>
      <c r="F5" s="16">
        <v>22</v>
      </c>
      <c r="G5" s="15">
        <v>53</v>
      </c>
      <c r="H5" s="15">
        <v>0</v>
      </c>
      <c r="I5" s="15">
        <v>0</v>
      </c>
      <c r="J5" s="17" t="b">
        <v>0</v>
      </c>
      <c r="K5" s="18">
        <f t="shared" si="0"/>
        <v>1166</v>
      </c>
      <c r="L5" s="13">
        <f t="shared" si="1"/>
        <v>22.66</v>
      </c>
    </row>
    <row r="6" spans="1:12" x14ac:dyDescent="0.25">
      <c r="A6" s="9">
        <v>5</v>
      </c>
      <c r="B6" s="10" t="s">
        <v>20</v>
      </c>
      <c r="C6" s="10">
        <v>2</v>
      </c>
      <c r="D6" s="10">
        <v>2</v>
      </c>
      <c r="E6" s="10" t="s">
        <v>21</v>
      </c>
      <c r="F6" s="11">
        <v>21.35</v>
      </c>
      <c r="G6" s="10">
        <v>0</v>
      </c>
      <c r="H6" s="10">
        <v>0</v>
      </c>
      <c r="I6" s="10">
        <v>0</v>
      </c>
      <c r="J6" s="12" t="b">
        <v>1</v>
      </c>
      <c r="K6" s="13">
        <f t="shared" si="0"/>
        <v>0</v>
      </c>
      <c r="L6" s="13">
        <f t="shared" si="1"/>
        <v>21.990500000000001</v>
      </c>
    </row>
    <row r="7" spans="1:12" x14ac:dyDescent="0.25">
      <c r="A7" s="14">
        <v>6</v>
      </c>
      <c r="B7" s="15" t="s">
        <v>22</v>
      </c>
      <c r="C7" s="15">
        <v>3</v>
      </c>
      <c r="D7" s="15">
        <v>2</v>
      </c>
      <c r="E7" s="15" t="s">
        <v>23</v>
      </c>
      <c r="F7" s="16">
        <v>25</v>
      </c>
      <c r="G7" s="15">
        <v>120</v>
      </c>
      <c r="H7" s="15">
        <v>0</v>
      </c>
      <c r="I7" s="15">
        <v>25</v>
      </c>
      <c r="J7" s="17" t="b">
        <v>0</v>
      </c>
      <c r="K7" s="18">
        <f t="shared" si="0"/>
        <v>3000</v>
      </c>
      <c r="L7" s="13">
        <f t="shared" si="1"/>
        <v>25.75</v>
      </c>
    </row>
    <row r="8" spans="1:12" x14ac:dyDescent="0.25">
      <c r="A8" s="9">
        <v>7</v>
      </c>
      <c r="B8" s="10" t="s">
        <v>24</v>
      </c>
      <c r="C8" s="10">
        <v>3</v>
      </c>
      <c r="D8" s="10">
        <v>7</v>
      </c>
      <c r="E8" s="10" t="s">
        <v>25</v>
      </c>
      <c r="F8" s="11">
        <v>30</v>
      </c>
      <c r="G8" s="10">
        <v>15</v>
      </c>
      <c r="H8" s="10">
        <v>0</v>
      </c>
      <c r="I8" s="10">
        <v>10</v>
      </c>
      <c r="J8" s="12" t="b">
        <v>0</v>
      </c>
      <c r="K8" s="13">
        <f t="shared" si="0"/>
        <v>450</v>
      </c>
      <c r="L8" s="13">
        <f t="shared" si="1"/>
        <v>30.900000000000002</v>
      </c>
    </row>
    <row r="9" spans="1:12" x14ac:dyDescent="0.25">
      <c r="A9" s="14">
        <v>8</v>
      </c>
      <c r="B9" s="15" t="s">
        <v>26</v>
      </c>
      <c r="C9" s="15">
        <v>3</v>
      </c>
      <c r="D9" s="15">
        <v>2</v>
      </c>
      <c r="E9" s="15" t="s">
        <v>27</v>
      </c>
      <c r="F9" s="16">
        <v>40</v>
      </c>
      <c r="G9" s="15">
        <v>6</v>
      </c>
      <c r="H9" s="15">
        <v>0</v>
      </c>
      <c r="I9" s="15">
        <v>0</v>
      </c>
      <c r="J9" s="17" t="b">
        <v>0</v>
      </c>
      <c r="K9" s="18">
        <f t="shared" si="0"/>
        <v>240</v>
      </c>
      <c r="L9" s="13">
        <f t="shared" si="1"/>
        <v>41.2</v>
      </c>
    </row>
    <row r="10" spans="1:12" x14ac:dyDescent="0.25">
      <c r="A10" s="9">
        <v>9</v>
      </c>
      <c r="B10" s="10" t="s">
        <v>28</v>
      </c>
      <c r="C10" s="10">
        <v>4</v>
      </c>
      <c r="D10" s="10">
        <v>6</v>
      </c>
      <c r="E10" s="10" t="s">
        <v>29</v>
      </c>
      <c r="F10" s="11">
        <v>97</v>
      </c>
      <c r="G10" s="10">
        <v>29</v>
      </c>
      <c r="H10" s="10">
        <v>0</v>
      </c>
      <c r="I10" s="10">
        <v>0</v>
      </c>
      <c r="J10" s="12" t="b">
        <v>1</v>
      </c>
      <c r="K10" s="13">
        <f t="shared" si="0"/>
        <v>2813</v>
      </c>
      <c r="L10" s="13">
        <f t="shared" si="1"/>
        <v>87.3</v>
      </c>
    </row>
    <row r="11" spans="1:12" x14ac:dyDescent="0.25">
      <c r="A11" s="14">
        <v>10</v>
      </c>
      <c r="B11" s="15" t="s">
        <v>30</v>
      </c>
      <c r="C11" s="15">
        <v>4</v>
      </c>
      <c r="D11" s="15">
        <v>8</v>
      </c>
      <c r="E11" s="15" t="s">
        <v>31</v>
      </c>
      <c r="F11" s="16">
        <v>31</v>
      </c>
      <c r="G11" s="15">
        <v>31</v>
      </c>
      <c r="H11" s="15">
        <v>0</v>
      </c>
      <c r="I11" s="15">
        <v>0</v>
      </c>
      <c r="J11" s="17" t="b">
        <v>0</v>
      </c>
      <c r="K11" s="18">
        <f t="shared" si="0"/>
        <v>961</v>
      </c>
      <c r="L11" s="13">
        <f t="shared" si="1"/>
        <v>31.93</v>
      </c>
    </row>
    <row r="12" spans="1:12" x14ac:dyDescent="0.25">
      <c r="A12" s="9">
        <v>11</v>
      </c>
      <c r="B12" s="10" t="s">
        <v>32</v>
      </c>
      <c r="C12" s="10">
        <v>5</v>
      </c>
      <c r="D12" s="10">
        <v>4</v>
      </c>
      <c r="E12" s="10" t="s">
        <v>33</v>
      </c>
      <c r="F12" s="11">
        <v>21</v>
      </c>
      <c r="G12" s="10">
        <v>22</v>
      </c>
      <c r="H12" s="10">
        <v>30</v>
      </c>
      <c r="I12" s="10">
        <v>30</v>
      </c>
      <c r="J12" s="12" t="b">
        <v>0</v>
      </c>
      <c r="K12" s="13">
        <f t="shared" si="0"/>
        <v>462</v>
      </c>
      <c r="L12" s="13">
        <f t="shared" si="1"/>
        <v>21.63</v>
      </c>
    </row>
    <row r="13" spans="1:12" x14ac:dyDescent="0.25">
      <c r="A13" s="14">
        <v>12</v>
      </c>
      <c r="B13" s="15" t="s">
        <v>34</v>
      </c>
      <c r="C13" s="15">
        <v>5</v>
      </c>
      <c r="D13" s="15">
        <v>4</v>
      </c>
      <c r="E13" s="15" t="s">
        <v>35</v>
      </c>
      <c r="F13" s="16">
        <v>38</v>
      </c>
      <c r="G13" s="15">
        <v>86</v>
      </c>
      <c r="H13" s="15">
        <v>0</v>
      </c>
      <c r="I13" s="15">
        <v>0</v>
      </c>
      <c r="J13" s="17" t="b">
        <v>0</v>
      </c>
      <c r="K13" s="18">
        <f t="shared" si="0"/>
        <v>3268</v>
      </c>
      <c r="L13" s="13">
        <f t="shared" si="1"/>
        <v>39.14</v>
      </c>
    </row>
    <row r="14" spans="1:12" x14ac:dyDescent="0.25">
      <c r="A14" s="9">
        <v>13</v>
      </c>
      <c r="B14" s="10" t="s">
        <v>36</v>
      </c>
      <c r="C14" s="10">
        <v>6</v>
      </c>
      <c r="D14" s="10">
        <v>8</v>
      </c>
      <c r="E14" s="10" t="s">
        <v>37</v>
      </c>
      <c r="F14" s="11">
        <v>6</v>
      </c>
      <c r="G14" s="10">
        <v>24</v>
      </c>
      <c r="H14" s="10">
        <v>0</v>
      </c>
      <c r="I14" s="10">
        <v>5</v>
      </c>
      <c r="J14" s="12" t="b">
        <v>0</v>
      </c>
      <c r="K14" s="13">
        <f t="shared" si="0"/>
        <v>144</v>
      </c>
      <c r="L14" s="13">
        <f t="shared" si="1"/>
        <v>6.18</v>
      </c>
    </row>
    <row r="15" spans="1:12" x14ac:dyDescent="0.25">
      <c r="A15" s="14">
        <v>14</v>
      </c>
      <c r="B15" s="15" t="s">
        <v>38</v>
      </c>
      <c r="C15" s="15">
        <v>6</v>
      </c>
      <c r="D15" s="15">
        <v>7</v>
      </c>
      <c r="E15" s="15" t="s">
        <v>39</v>
      </c>
      <c r="F15" s="16">
        <v>23.25</v>
      </c>
      <c r="G15" s="15">
        <v>35</v>
      </c>
      <c r="H15" s="15">
        <v>0</v>
      </c>
      <c r="I15" s="15">
        <v>0</v>
      </c>
      <c r="J15" s="17" t="b">
        <v>0</v>
      </c>
      <c r="K15" s="18">
        <f t="shared" si="0"/>
        <v>813.75</v>
      </c>
      <c r="L15" s="13">
        <f t="shared" si="1"/>
        <v>23.947500000000002</v>
      </c>
    </row>
    <row r="16" spans="1:12" x14ac:dyDescent="0.25">
      <c r="A16" s="9">
        <v>15</v>
      </c>
      <c r="B16" s="10" t="s">
        <v>40</v>
      </c>
      <c r="C16" s="10">
        <v>6</v>
      </c>
      <c r="D16" s="10">
        <v>2</v>
      </c>
      <c r="E16" s="10" t="s">
        <v>41</v>
      </c>
      <c r="F16" s="11">
        <v>15.5</v>
      </c>
      <c r="G16" s="10">
        <v>39</v>
      </c>
      <c r="H16" s="10">
        <v>0</v>
      </c>
      <c r="I16" s="10">
        <v>5</v>
      </c>
      <c r="J16" s="12" t="b">
        <v>0</v>
      </c>
      <c r="K16" s="13">
        <f t="shared" si="0"/>
        <v>604.5</v>
      </c>
      <c r="L16" s="13">
        <f t="shared" si="1"/>
        <v>15.965</v>
      </c>
    </row>
    <row r="17" spans="1:12" x14ac:dyDescent="0.25">
      <c r="A17" s="14">
        <v>16</v>
      </c>
      <c r="B17" s="15" t="s">
        <v>42</v>
      </c>
      <c r="C17" s="15">
        <v>7</v>
      </c>
      <c r="D17" s="15">
        <v>3</v>
      </c>
      <c r="E17" s="15" t="s">
        <v>43</v>
      </c>
      <c r="F17" s="16">
        <v>17.45</v>
      </c>
      <c r="G17" s="15">
        <v>29</v>
      </c>
      <c r="H17" s="15">
        <v>0</v>
      </c>
      <c r="I17" s="15">
        <v>10</v>
      </c>
      <c r="J17" s="17" t="b">
        <v>0</v>
      </c>
      <c r="K17" s="18">
        <f t="shared" si="0"/>
        <v>506.04999999999995</v>
      </c>
      <c r="L17" s="13">
        <f t="shared" si="1"/>
        <v>17.973500000000001</v>
      </c>
    </row>
    <row r="18" spans="1:12" x14ac:dyDescent="0.25">
      <c r="A18" s="9">
        <v>17</v>
      </c>
      <c r="B18" s="10" t="s">
        <v>44</v>
      </c>
      <c r="C18" s="10">
        <v>7</v>
      </c>
      <c r="D18" s="10">
        <v>6</v>
      </c>
      <c r="E18" s="10" t="s">
        <v>45</v>
      </c>
      <c r="F18" s="11">
        <v>39</v>
      </c>
      <c r="G18" s="10">
        <v>0</v>
      </c>
      <c r="H18" s="10">
        <v>0</v>
      </c>
      <c r="I18" s="10">
        <v>0</v>
      </c>
      <c r="J18" s="12" t="b">
        <v>1</v>
      </c>
      <c r="K18" s="13">
        <f t="shared" si="0"/>
        <v>0</v>
      </c>
      <c r="L18" s="13">
        <f t="shared" si="1"/>
        <v>40.17</v>
      </c>
    </row>
    <row r="19" spans="1:12" x14ac:dyDescent="0.25">
      <c r="A19" s="14">
        <v>18</v>
      </c>
      <c r="B19" s="15" t="s">
        <v>46</v>
      </c>
      <c r="C19" s="15">
        <v>7</v>
      </c>
      <c r="D19" s="15">
        <v>8</v>
      </c>
      <c r="E19" s="15" t="s">
        <v>47</v>
      </c>
      <c r="F19" s="16">
        <v>62.5</v>
      </c>
      <c r="G19" s="15">
        <v>42</v>
      </c>
      <c r="H19" s="15">
        <v>0</v>
      </c>
      <c r="I19" s="15">
        <v>0</v>
      </c>
      <c r="J19" s="17" t="b">
        <v>0</v>
      </c>
      <c r="K19" s="18">
        <f t="shared" si="0"/>
        <v>2625</v>
      </c>
      <c r="L19" s="13">
        <f t="shared" si="1"/>
        <v>64.375</v>
      </c>
    </row>
    <row r="20" spans="1:12" x14ac:dyDescent="0.25">
      <c r="A20" s="9">
        <v>19</v>
      </c>
      <c r="B20" s="10" t="s">
        <v>48</v>
      </c>
      <c r="C20" s="10">
        <v>8</v>
      </c>
      <c r="D20" s="10">
        <v>3</v>
      </c>
      <c r="E20" s="10" t="s">
        <v>49</v>
      </c>
      <c r="F20" s="11">
        <v>9.1999999999999993</v>
      </c>
      <c r="G20" s="10">
        <v>25</v>
      </c>
      <c r="H20" s="10">
        <v>0</v>
      </c>
      <c r="I20" s="10">
        <v>5</v>
      </c>
      <c r="J20" s="12" t="b">
        <v>0</v>
      </c>
      <c r="K20" s="13">
        <f t="shared" si="0"/>
        <v>229.99999999999997</v>
      </c>
      <c r="L20" s="13">
        <f t="shared" si="1"/>
        <v>9.4759999999999991</v>
      </c>
    </row>
    <row r="21" spans="1:12" ht="15.75" customHeight="1" x14ac:dyDescent="0.25">
      <c r="A21" s="14">
        <v>20</v>
      </c>
      <c r="B21" s="15" t="s">
        <v>50</v>
      </c>
      <c r="C21" s="15">
        <v>8</v>
      </c>
      <c r="D21" s="15">
        <v>3</v>
      </c>
      <c r="E21" s="15" t="s">
        <v>51</v>
      </c>
      <c r="F21" s="16">
        <v>81</v>
      </c>
      <c r="G21" s="15">
        <v>40</v>
      </c>
      <c r="H21" s="15">
        <v>0</v>
      </c>
      <c r="I21" s="15">
        <v>0</v>
      </c>
      <c r="J21" s="17" t="b">
        <v>0</v>
      </c>
      <c r="K21" s="18">
        <f t="shared" si="0"/>
        <v>3240</v>
      </c>
      <c r="L21" s="13">
        <f t="shared" si="1"/>
        <v>83.43</v>
      </c>
    </row>
    <row r="22" spans="1:12" ht="15.75" customHeight="1" x14ac:dyDescent="0.25">
      <c r="A22" s="9">
        <v>21</v>
      </c>
      <c r="B22" s="10" t="s">
        <v>52</v>
      </c>
      <c r="C22" s="10">
        <v>8</v>
      </c>
      <c r="D22" s="10">
        <v>3</v>
      </c>
      <c r="E22" s="10" t="s">
        <v>53</v>
      </c>
      <c r="F22" s="11">
        <v>10</v>
      </c>
      <c r="G22" s="10">
        <v>3</v>
      </c>
      <c r="H22" s="10">
        <v>40</v>
      </c>
      <c r="I22" s="10">
        <v>5</v>
      </c>
      <c r="J22" s="12" t="b">
        <v>0</v>
      </c>
      <c r="K22" s="13">
        <f t="shared" si="0"/>
        <v>30</v>
      </c>
      <c r="L22" s="13">
        <f t="shared" si="1"/>
        <v>10.3</v>
      </c>
    </row>
    <row r="23" spans="1:12" ht="15.75" customHeight="1" x14ac:dyDescent="0.25">
      <c r="A23" s="14">
        <v>22</v>
      </c>
      <c r="B23" s="15" t="s">
        <v>54</v>
      </c>
      <c r="C23" s="15">
        <v>9</v>
      </c>
      <c r="D23" s="15">
        <v>5</v>
      </c>
      <c r="E23" s="15" t="s">
        <v>55</v>
      </c>
      <c r="F23" s="16">
        <v>21</v>
      </c>
      <c r="G23" s="15">
        <v>104</v>
      </c>
      <c r="H23" s="15">
        <v>0</v>
      </c>
      <c r="I23" s="15">
        <v>25</v>
      </c>
      <c r="J23" s="17" t="b">
        <v>0</v>
      </c>
      <c r="K23" s="18">
        <f t="shared" si="0"/>
        <v>2184</v>
      </c>
      <c r="L23" s="13">
        <f t="shared" si="1"/>
        <v>21.63</v>
      </c>
    </row>
    <row r="24" spans="1:12" ht="15.75" customHeight="1" x14ac:dyDescent="0.25">
      <c r="A24" s="9">
        <v>23</v>
      </c>
      <c r="B24" s="10" t="s">
        <v>56</v>
      </c>
      <c r="C24" s="10">
        <v>9</v>
      </c>
      <c r="D24" s="10">
        <v>5</v>
      </c>
      <c r="E24" s="10" t="s">
        <v>57</v>
      </c>
      <c r="F24" s="11">
        <v>9</v>
      </c>
      <c r="G24" s="10">
        <v>61</v>
      </c>
      <c r="H24" s="10">
        <v>0</v>
      </c>
      <c r="I24" s="10">
        <v>25</v>
      </c>
      <c r="J24" s="12" t="b">
        <v>0</v>
      </c>
      <c r="K24" s="13">
        <f t="shared" si="0"/>
        <v>549</v>
      </c>
      <c r="L24" s="13">
        <f t="shared" si="1"/>
        <v>9.27</v>
      </c>
    </row>
    <row r="25" spans="1:12" ht="15.75" customHeight="1" x14ac:dyDescent="0.25">
      <c r="A25" s="14">
        <v>24</v>
      </c>
      <c r="B25" s="15" t="s">
        <v>58</v>
      </c>
      <c r="C25" s="15">
        <v>10</v>
      </c>
      <c r="D25" s="15">
        <v>1</v>
      </c>
      <c r="E25" s="15" t="s">
        <v>59</v>
      </c>
      <c r="F25" s="16">
        <v>4.5</v>
      </c>
      <c r="G25" s="15">
        <v>20</v>
      </c>
      <c r="H25" s="15">
        <v>0</v>
      </c>
      <c r="I25" s="15">
        <v>0</v>
      </c>
      <c r="J25" s="17" t="b">
        <v>1</v>
      </c>
      <c r="K25" s="18">
        <f t="shared" si="0"/>
        <v>90</v>
      </c>
      <c r="L25" s="13">
        <f t="shared" si="1"/>
        <v>4.05</v>
      </c>
    </row>
    <row r="26" spans="1:12" ht="15.75" customHeight="1" x14ac:dyDescent="0.25">
      <c r="A26" s="9">
        <v>25</v>
      </c>
      <c r="B26" s="10" t="s">
        <v>60</v>
      </c>
      <c r="C26" s="10">
        <v>11</v>
      </c>
      <c r="D26" s="10">
        <v>3</v>
      </c>
      <c r="E26" s="10" t="s">
        <v>61</v>
      </c>
      <c r="F26" s="11">
        <v>14</v>
      </c>
      <c r="G26" s="10">
        <v>76</v>
      </c>
      <c r="H26" s="10">
        <v>0</v>
      </c>
      <c r="I26" s="10">
        <v>30</v>
      </c>
      <c r="J26" s="12" t="b">
        <v>0</v>
      </c>
      <c r="K26" s="13">
        <f t="shared" si="0"/>
        <v>1064</v>
      </c>
      <c r="L26" s="13">
        <f t="shared" si="1"/>
        <v>14.42</v>
      </c>
    </row>
    <row r="27" spans="1:12" ht="15.75" customHeight="1" x14ac:dyDescent="0.25">
      <c r="A27" s="14">
        <v>26</v>
      </c>
      <c r="B27" s="15" t="s">
        <v>62</v>
      </c>
      <c r="C27" s="15">
        <v>11</v>
      </c>
      <c r="D27" s="15">
        <v>3</v>
      </c>
      <c r="E27" s="15" t="s">
        <v>63</v>
      </c>
      <c r="F27" s="16">
        <v>31.23</v>
      </c>
      <c r="G27" s="15">
        <v>15</v>
      </c>
      <c r="H27" s="15">
        <v>0</v>
      </c>
      <c r="I27" s="15">
        <v>0</v>
      </c>
      <c r="J27" s="17" t="b">
        <v>0</v>
      </c>
      <c r="K27" s="18">
        <f t="shared" si="0"/>
        <v>468.45</v>
      </c>
      <c r="L27" s="13">
        <f t="shared" si="1"/>
        <v>32.166899999999998</v>
      </c>
    </row>
    <row r="28" spans="1:12" ht="15.75" customHeight="1" x14ac:dyDescent="0.25">
      <c r="A28" s="9">
        <v>27</v>
      </c>
      <c r="B28" s="10" t="s">
        <v>64</v>
      </c>
      <c r="C28" s="10">
        <v>11</v>
      </c>
      <c r="D28" s="10">
        <v>3</v>
      </c>
      <c r="E28" s="10" t="s">
        <v>65</v>
      </c>
      <c r="F28" s="11">
        <v>43.9</v>
      </c>
      <c r="G28" s="10">
        <v>49</v>
      </c>
      <c r="H28" s="10">
        <v>0</v>
      </c>
      <c r="I28" s="10">
        <v>30</v>
      </c>
      <c r="J28" s="12" t="b">
        <v>0</v>
      </c>
      <c r="K28" s="13">
        <f t="shared" si="0"/>
        <v>2151.1</v>
      </c>
      <c r="L28" s="13">
        <f t="shared" si="1"/>
        <v>45.216999999999999</v>
      </c>
    </row>
    <row r="29" spans="1:12" ht="15.75" customHeight="1" x14ac:dyDescent="0.25">
      <c r="A29" s="14">
        <v>28</v>
      </c>
      <c r="B29" s="15" t="s">
        <v>66</v>
      </c>
      <c r="C29" s="15">
        <v>12</v>
      </c>
      <c r="D29" s="15">
        <v>7</v>
      </c>
      <c r="E29" s="15" t="s">
        <v>67</v>
      </c>
      <c r="F29" s="16">
        <v>45.6</v>
      </c>
      <c r="G29" s="15">
        <v>26</v>
      </c>
      <c r="H29" s="15">
        <v>0</v>
      </c>
      <c r="I29" s="15">
        <v>0</v>
      </c>
      <c r="J29" s="17" t="b">
        <v>1</v>
      </c>
      <c r="K29" s="18">
        <f t="shared" si="0"/>
        <v>1185.6000000000001</v>
      </c>
      <c r="L29" s="13">
        <f t="shared" si="1"/>
        <v>41.04</v>
      </c>
    </row>
    <row r="30" spans="1:12" ht="15.75" customHeight="1" x14ac:dyDescent="0.25">
      <c r="A30" s="9">
        <v>29</v>
      </c>
      <c r="B30" s="10" t="s">
        <v>68</v>
      </c>
      <c r="C30" s="10">
        <v>12</v>
      </c>
      <c r="D30" s="10">
        <v>6</v>
      </c>
      <c r="E30" s="10" t="s">
        <v>69</v>
      </c>
      <c r="F30" s="11">
        <v>123.79</v>
      </c>
      <c r="G30" s="10">
        <v>0</v>
      </c>
      <c r="H30" s="10">
        <v>0</v>
      </c>
      <c r="I30" s="10">
        <v>0</v>
      </c>
      <c r="J30" s="12" t="b">
        <v>1</v>
      </c>
      <c r="K30" s="13">
        <f t="shared" si="0"/>
        <v>0</v>
      </c>
      <c r="L30" s="13">
        <f t="shared" si="1"/>
        <v>127.50370000000001</v>
      </c>
    </row>
    <row r="31" spans="1:12" ht="15.75" customHeight="1" x14ac:dyDescent="0.25">
      <c r="A31" s="14">
        <v>30</v>
      </c>
      <c r="B31" s="15" t="s">
        <v>70</v>
      </c>
      <c r="C31" s="15">
        <v>13</v>
      </c>
      <c r="D31" s="15">
        <v>8</v>
      </c>
      <c r="E31" s="15" t="s">
        <v>71</v>
      </c>
      <c r="F31" s="16">
        <v>25.89</v>
      </c>
      <c r="G31" s="15">
        <v>10</v>
      </c>
      <c r="H31" s="15">
        <v>0</v>
      </c>
      <c r="I31" s="15">
        <v>15</v>
      </c>
      <c r="J31" s="17" t="b">
        <v>0</v>
      </c>
      <c r="K31" s="18">
        <f t="shared" si="0"/>
        <v>258.89999999999998</v>
      </c>
      <c r="L31" s="13">
        <f t="shared" si="1"/>
        <v>26.666700000000002</v>
      </c>
    </row>
    <row r="32" spans="1:12" ht="15.75" customHeight="1" x14ac:dyDescent="0.25">
      <c r="A32" s="9">
        <v>31</v>
      </c>
      <c r="B32" s="10" t="s">
        <v>72</v>
      </c>
      <c r="C32" s="10">
        <v>14</v>
      </c>
      <c r="D32" s="10">
        <v>4</v>
      </c>
      <c r="E32" s="10" t="s">
        <v>73</v>
      </c>
      <c r="F32" s="11">
        <v>12.5</v>
      </c>
      <c r="G32" s="10">
        <v>0</v>
      </c>
      <c r="H32" s="10">
        <v>70</v>
      </c>
      <c r="I32" s="10">
        <v>20</v>
      </c>
      <c r="J32" s="12" t="b">
        <v>0</v>
      </c>
      <c r="K32" s="13">
        <f t="shared" si="0"/>
        <v>0</v>
      </c>
      <c r="L32" s="13">
        <f t="shared" si="1"/>
        <v>12.875</v>
      </c>
    </row>
    <row r="33" spans="1:12" ht="15.75" customHeight="1" x14ac:dyDescent="0.25">
      <c r="A33" s="14">
        <v>32</v>
      </c>
      <c r="B33" s="15" t="s">
        <v>74</v>
      </c>
      <c r="C33" s="15">
        <v>14</v>
      </c>
      <c r="D33" s="15">
        <v>4</v>
      </c>
      <c r="E33" s="15" t="s">
        <v>75</v>
      </c>
      <c r="F33" s="16">
        <v>32</v>
      </c>
      <c r="G33" s="15">
        <v>9</v>
      </c>
      <c r="H33" s="15">
        <v>40</v>
      </c>
      <c r="I33" s="15">
        <v>25</v>
      </c>
      <c r="J33" s="17" t="b">
        <v>0</v>
      </c>
      <c r="K33" s="18">
        <f t="shared" si="0"/>
        <v>288</v>
      </c>
      <c r="L33" s="13">
        <f t="shared" si="1"/>
        <v>32.96</v>
      </c>
    </row>
    <row r="34" spans="1:12" ht="15.75" customHeight="1" x14ac:dyDescent="0.25">
      <c r="A34" s="9">
        <v>33</v>
      </c>
      <c r="B34" s="10" t="s">
        <v>76</v>
      </c>
      <c r="C34" s="10">
        <v>15</v>
      </c>
      <c r="D34" s="10">
        <v>4</v>
      </c>
      <c r="E34" s="10" t="s">
        <v>77</v>
      </c>
      <c r="F34" s="11">
        <v>2.5</v>
      </c>
      <c r="G34" s="10">
        <v>112</v>
      </c>
      <c r="H34" s="10">
        <v>0</v>
      </c>
      <c r="I34" s="10">
        <v>20</v>
      </c>
      <c r="J34" s="12" t="b">
        <v>0</v>
      </c>
      <c r="K34" s="13">
        <f t="shared" si="0"/>
        <v>280</v>
      </c>
      <c r="L34" s="13">
        <f t="shared" si="1"/>
        <v>2.5750000000000002</v>
      </c>
    </row>
    <row r="35" spans="1:12" ht="15.75" customHeight="1" x14ac:dyDescent="0.25">
      <c r="A35" s="14">
        <v>34</v>
      </c>
      <c r="B35" s="15" t="s">
        <v>78</v>
      </c>
      <c r="C35" s="15">
        <v>16</v>
      </c>
      <c r="D35" s="15">
        <v>1</v>
      </c>
      <c r="E35" s="15" t="s">
        <v>15</v>
      </c>
      <c r="F35" s="16">
        <v>14</v>
      </c>
      <c r="G35" s="15">
        <v>111</v>
      </c>
      <c r="H35" s="15">
        <v>0</v>
      </c>
      <c r="I35" s="15">
        <v>15</v>
      </c>
      <c r="J35" s="17" t="b">
        <v>0</v>
      </c>
      <c r="K35" s="18">
        <f t="shared" si="0"/>
        <v>1554</v>
      </c>
      <c r="L35" s="13">
        <f t="shared" si="1"/>
        <v>14.42</v>
      </c>
    </row>
    <row r="36" spans="1:12" ht="15.75" customHeight="1" x14ac:dyDescent="0.25">
      <c r="A36" s="9">
        <v>35</v>
      </c>
      <c r="B36" s="10" t="s">
        <v>79</v>
      </c>
      <c r="C36" s="10">
        <v>16</v>
      </c>
      <c r="D36" s="10">
        <v>1</v>
      </c>
      <c r="E36" s="10" t="s">
        <v>15</v>
      </c>
      <c r="F36" s="11">
        <v>18</v>
      </c>
      <c r="G36" s="10">
        <v>20</v>
      </c>
      <c r="H36" s="10">
        <v>0</v>
      </c>
      <c r="I36" s="10">
        <v>15</v>
      </c>
      <c r="J36" s="12" t="b">
        <v>0</v>
      </c>
      <c r="K36" s="13">
        <f t="shared" si="0"/>
        <v>360</v>
      </c>
      <c r="L36" s="13">
        <f t="shared" si="1"/>
        <v>18.54</v>
      </c>
    </row>
    <row r="37" spans="1:12" ht="15.75" customHeight="1" x14ac:dyDescent="0.25">
      <c r="A37" s="14">
        <v>36</v>
      </c>
      <c r="B37" s="15" t="s">
        <v>80</v>
      </c>
      <c r="C37" s="15">
        <v>17</v>
      </c>
      <c r="D37" s="15">
        <v>8</v>
      </c>
      <c r="E37" s="15" t="s">
        <v>81</v>
      </c>
      <c r="F37" s="16">
        <v>19</v>
      </c>
      <c r="G37" s="15">
        <v>112</v>
      </c>
      <c r="H37" s="15">
        <v>0</v>
      </c>
      <c r="I37" s="15">
        <v>20</v>
      </c>
      <c r="J37" s="17" t="b">
        <v>0</v>
      </c>
      <c r="K37" s="18">
        <f t="shared" si="0"/>
        <v>2128</v>
      </c>
      <c r="L37" s="13">
        <f t="shared" si="1"/>
        <v>19.57</v>
      </c>
    </row>
    <row r="38" spans="1:12" ht="15.75" customHeight="1" x14ac:dyDescent="0.25">
      <c r="A38" s="9">
        <v>37</v>
      </c>
      <c r="B38" s="10" t="s">
        <v>82</v>
      </c>
      <c r="C38" s="10">
        <v>17</v>
      </c>
      <c r="D38" s="10">
        <v>8</v>
      </c>
      <c r="E38" s="10" t="s">
        <v>83</v>
      </c>
      <c r="F38" s="11">
        <v>26</v>
      </c>
      <c r="G38" s="10">
        <v>11</v>
      </c>
      <c r="H38" s="10">
        <v>50</v>
      </c>
      <c r="I38" s="10">
        <v>25</v>
      </c>
      <c r="J38" s="12" t="b">
        <v>0</v>
      </c>
      <c r="K38" s="13">
        <f t="shared" si="0"/>
        <v>286</v>
      </c>
      <c r="L38" s="13">
        <f t="shared" si="1"/>
        <v>26.78</v>
      </c>
    </row>
    <row r="39" spans="1:12" ht="15.75" customHeight="1" x14ac:dyDescent="0.25">
      <c r="A39" s="14">
        <v>38</v>
      </c>
      <c r="B39" s="15" t="s">
        <v>84</v>
      </c>
      <c r="C39" s="15">
        <v>18</v>
      </c>
      <c r="D39" s="15">
        <v>1</v>
      </c>
      <c r="E39" s="15" t="s">
        <v>85</v>
      </c>
      <c r="F39" s="16">
        <v>263.5</v>
      </c>
      <c r="G39" s="15">
        <v>17</v>
      </c>
      <c r="H39" s="15">
        <v>0</v>
      </c>
      <c r="I39" s="15">
        <v>15</v>
      </c>
      <c r="J39" s="17" t="b">
        <v>0</v>
      </c>
      <c r="K39" s="18">
        <f t="shared" si="0"/>
        <v>4479.5</v>
      </c>
      <c r="L39" s="13">
        <f t="shared" si="1"/>
        <v>271.40500000000003</v>
      </c>
    </row>
    <row r="40" spans="1:12" ht="15.75" customHeight="1" x14ac:dyDescent="0.25">
      <c r="A40" s="9">
        <v>39</v>
      </c>
      <c r="B40" s="10" t="s">
        <v>86</v>
      </c>
      <c r="C40" s="10">
        <v>18</v>
      </c>
      <c r="D40" s="10">
        <v>1</v>
      </c>
      <c r="E40" s="10" t="s">
        <v>87</v>
      </c>
      <c r="F40" s="11">
        <v>18</v>
      </c>
      <c r="G40" s="10">
        <v>69</v>
      </c>
      <c r="H40" s="10">
        <v>0</v>
      </c>
      <c r="I40" s="10">
        <v>5</v>
      </c>
      <c r="J40" s="12" t="b">
        <v>0</v>
      </c>
      <c r="K40" s="13">
        <f t="shared" si="0"/>
        <v>1242</v>
      </c>
      <c r="L40" s="13">
        <f t="shared" si="1"/>
        <v>18.54</v>
      </c>
    </row>
    <row r="41" spans="1:12" ht="15.75" customHeight="1" x14ac:dyDescent="0.25">
      <c r="A41" s="14">
        <v>40</v>
      </c>
      <c r="B41" s="15" t="s">
        <v>88</v>
      </c>
      <c r="C41" s="15">
        <v>19</v>
      </c>
      <c r="D41" s="15">
        <v>8</v>
      </c>
      <c r="E41" s="15" t="s">
        <v>89</v>
      </c>
      <c r="F41" s="16">
        <v>18.399999999999999</v>
      </c>
      <c r="G41" s="15">
        <v>123</v>
      </c>
      <c r="H41" s="15">
        <v>0</v>
      </c>
      <c r="I41" s="15">
        <v>30</v>
      </c>
      <c r="J41" s="17" t="b">
        <v>0</v>
      </c>
      <c r="K41" s="18">
        <f t="shared" si="0"/>
        <v>2263.1999999999998</v>
      </c>
      <c r="L41" s="13">
        <f t="shared" si="1"/>
        <v>18.951999999999998</v>
      </c>
    </row>
    <row r="42" spans="1:12" ht="15.75" customHeight="1" x14ac:dyDescent="0.25">
      <c r="A42" s="9">
        <v>41</v>
      </c>
      <c r="B42" s="10" t="s">
        <v>90</v>
      </c>
      <c r="C42" s="10">
        <v>19</v>
      </c>
      <c r="D42" s="10">
        <v>8</v>
      </c>
      <c r="E42" s="10" t="s">
        <v>91</v>
      </c>
      <c r="F42" s="11">
        <v>9.65</v>
      </c>
      <c r="G42" s="10">
        <v>85</v>
      </c>
      <c r="H42" s="10">
        <v>0</v>
      </c>
      <c r="I42" s="10">
        <v>10</v>
      </c>
      <c r="J42" s="12" t="b">
        <v>0</v>
      </c>
      <c r="K42" s="13">
        <f t="shared" si="0"/>
        <v>820.25</v>
      </c>
      <c r="L42" s="13">
        <f t="shared" si="1"/>
        <v>9.9395000000000007</v>
      </c>
    </row>
    <row r="43" spans="1:12" ht="15.75" customHeight="1" x14ac:dyDescent="0.25">
      <c r="A43" s="14">
        <v>42</v>
      </c>
      <c r="B43" s="15" t="s">
        <v>92</v>
      </c>
      <c r="C43" s="15">
        <v>20</v>
      </c>
      <c r="D43" s="15">
        <v>5</v>
      </c>
      <c r="E43" s="15" t="s">
        <v>93</v>
      </c>
      <c r="F43" s="16">
        <v>14</v>
      </c>
      <c r="G43" s="15">
        <v>26</v>
      </c>
      <c r="H43" s="15">
        <v>0</v>
      </c>
      <c r="I43" s="15">
        <v>0</v>
      </c>
      <c r="J43" s="17" t="b">
        <v>1</v>
      </c>
      <c r="K43" s="18">
        <f t="shared" si="0"/>
        <v>364</v>
      </c>
      <c r="L43" s="13">
        <f t="shared" si="1"/>
        <v>12.6</v>
      </c>
    </row>
    <row r="44" spans="1:12" ht="15.75" customHeight="1" x14ac:dyDescent="0.25">
      <c r="A44" s="9">
        <v>43</v>
      </c>
      <c r="B44" s="10" t="s">
        <v>94</v>
      </c>
      <c r="C44" s="10">
        <v>20</v>
      </c>
      <c r="D44" s="10">
        <v>1</v>
      </c>
      <c r="E44" s="10" t="s">
        <v>95</v>
      </c>
      <c r="F44" s="11">
        <v>46</v>
      </c>
      <c r="G44" s="10">
        <v>17</v>
      </c>
      <c r="H44" s="10">
        <v>10</v>
      </c>
      <c r="I44" s="10">
        <v>25</v>
      </c>
      <c r="J44" s="12" t="b">
        <v>0</v>
      </c>
      <c r="K44" s="13">
        <f t="shared" si="0"/>
        <v>782</v>
      </c>
      <c r="L44" s="13">
        <f t="shared" si="1"/>
        <v>47.38</v>
      </c>
    </row>
    <row r="45" spans="1:12" ht="15.75" customHeight="1" x14ac:dyDescent="0.25">
      <c r="A45" s="14">
        <v>44</v>
      </c>
      <c r="B45" s="15" t="s">
        <v>96</v>
      </c>
      <c r="C45" s="15">
        <v>20</v>
      </c>
      <c r="D45" s="15">
        <v>2</v>
      </c>
      <c r="E45" s="15" t="s">
        <v>97</v>
      </c>
      <c r="F45" s="16">
        <v>19.45</v>
      </c>
      <c r="G45" s="15">
        <v>27</v>
      </c>
      <c r="H45" s="15">
        <v>0</v>
      </c>
      <c r="I45" s="15">
        <v>15</v>
      </c>
      <c r="J45" s="17" t="b">
        <v>0</v>
      </c>
      <c r="K45" s="18">
        <f t="shared" si="0"/>
        <v>525.15</v>
      </c>
      <c r="L45" s="13">
        <f t="shared" si="1"/>
        <v>20.0335</v>
      </c>
    </row>
    <row r="46" spans="1:12" ht="15.75" customHeight="1" x14ac:dyDescent="0.25">
      <c r="A46" s="9">
        <v>45</v>
      </c>
      <c r="B46" s="10" t="s">
        <v>98</v>
      </c>
      <c r="C46" s="10">
        <v>21</v>
      </c>
      <c r="D46" s="10">
        <v>8</v>
      </c>
      <c r="E46" s="10" t="s">
        <v>99</v>
      </c>
      <c r="F46" s="11">
        <v>9.5</v>
      </c>
      <c r="G46" s="10">
        <v>5</v>
      </c>
      <c r="H46" s="10">
        <v>70</v>
      </c>
      <c r="I46" s="10">
        <v>15</v>
      </c>
      <c r="J46" s="12" t="b">
        <v>0</v>
      </c>
      <c r="K46" s="13">
        <f t="shared" si="0"/>
        <v>47.5</v>
      </c>
      <c r="L46" s="13">
        <f t="shared" si="1"/>
        <v>9.7850000000000001</v>
      </c>
    </row>
    <row r="47" spans="1:12" ht="15.75" customHeight="1" x14ac:dyDescent="0.25">
      <c r="A47" s="14">
        <v>46</v>
      </c>
      <c r="B47" s="15" t="s">
        <v>100</v>
      </c>
      <c r="C47" s="15">
        <v>21</v>
      </c>
      <c r="D47" s="15">
        <v>8</v>
      </c>
      <c r="E47" s="15" t="s">
        <v>101</v>
      </c>
      <c r="F47" s="16">
        <v>12</v>
      </c>
      <c r="G47" s="15">
        <v>95</v>
      </c>
      <c r="H47" s="15">
        <v>0</v>
      </c>
      <c r="I47" s="15">
        <v>0</v>
      </c>
      <c r="J47" s="17" t="b">
        <v>0</v>
      </c>
      <c r="K47" s="18">
        <f t="shared" si="0"/>
        <v>1140</v>
      </c>
      <c r="L47" s="13">
        <f t="shared" si="1"/>
        <v>12.36</v>
      </c>
    </row>
    <row r="48" spans="1:12" ht="15.75" customHeight="1" x14ac:dyDescent="0.25">
      <c r="A48" s="9">
        <v>47</v>
      </c>
      <c r="B48" s="10" t="s">
        <v>102</v>
      </c>
      <c r="C48" s="10">
        <v>22</v>
      </c>
      <c r="D48" s="10">
        <v>3</v>
      </c>
      <c r="E48" s="10" t="s">
        <v>103</v>
      </c>
      <c r="F48" s="11">
        <v>9.5</v>
      </c>
      <c r="G48" s="10">
        <v>36</v>
      </c>
      <c r="H48" s="10">
        <v>0</v>
      </c>
      <c r="I48" s="10">
        <v>0</v>
      </c>
      <c r="J48" s="12" t="b">
        <v>0</v>
      </c>
      <c r="K48" s="13">
        <f t="shared" si="0"/>
        <v>342</v>
      </c>
      <c r="L48" s="13">
        <f t="shared" si="1"/>
        <v>9.7850000000000001</v>
      </c>
    </row>
    <row r="49" spans="1:12" ht="15.75" customHeight="1" x14ac:dyDescent="0.25">
      <c r="A49" s="14">
        <v>48</v>
      </c>
      <c r="B49" s="15" t="s">
        <v>104</v>
      </c>
      <c r="C49" s="15">
        <v>22</v>
      </c>
      <c r="D49" s="15">
        <v>3</v>
      </c>
      <c r="E49" s="15" t="s">
        <v>105</v>
      </c>
      <c r="F49" s="16">
        <v>12.75</v>
      </c>
      <c r="G49" s="15">
        <v>15</v>
      </c>
      <c r="H49" s="15">
        <v>70</v>
      </c>
      <c r="I49" s="15">
        <v>25</v>
      </c>
      <c r="J49" s="17" t="b">
        <v>0</v>
      </c>
      <c r="K49" s="18">
        <f t="shared" si="0"/>
        <v>191.25</v>
      </c>
      <c r="L49" s="13">
        <f t="shared" si="1"/>
        <v>13.1325</v>
      </c>
    </row>
    <row r="50" spans="1:12" ht="15.75" customHeight="1" x14ac:dyDescent="0.25">
      <c r="A50" s="9">
        <v>49</v>
      </c>
      <c r="B50" s="10" t="s">
        <v>106</v>
      </c>
      <c r="C50" s="10">
        <v>23</v>
      </c>
      <c r="D50" s="10">
        <v>3</v>
      </c>
      <c r="E50" s="10" t="s">
        <v>107</v>
      </c>
      <c r="F50" s="11">
        <v>20</v>
      </c>
      <c r="G50" s="10">
        <v>10</v>
      </c>
      <c r="H50" s="10">
        <v>60</v>
      </c>
      <c r="I50" s="10">
        <v>15</v>
      </c>
      <c r="J50" s="12" t="b">
        <v>0</v>
      </c>
      <c r="K50" s="13">
        <f t="shared" si="0"/>
        <v>200</v>
      </c>
      <c r="L50" s="13">
        <f t="shared" si="1"/>
        <v>20.6</v>
      </c>
    </row>
    <row r="51" spans="1:12" ht="15.75" customHeight="1" x14ac:dyDescent="0.25">
      <c r="A51" s="14">
        <v>50</v>
      </c>
      <c r="B51" s="15" t="s">
        <v>108</v>
      </c>
      <c r="C51" s="15">
        <v>23</v>
      </c>
      <c r="D51" s="15">
        <v>3</v>
      </c>
      <c r="E51" s="15" t="s">
        <v>109</v>
      </c>
      <c r="F51" s="16">
        <v>16.25</v>
      </c>
      <c r="G51" s="15">
        <v>65</v>
      </c>
      <c r="H51" s="15">
        <v>0</v>
      </c>
      <c r="I51" s="15">
        <v>30</v>
      </c>
      <c r="J51" s="17" t="b">
        <v>0</v>
      </c>
      <c r="K51" s="18">
        <f t="shared" si="0"/>
        <v>1056.25</v>
      </c>
      <c r="L51" s="13">
        <f t="shared" si="1"/>
        <v>16.737500000000001</v>
      </c>
    </row>
    <row r="52" spans="1:12" ht="15.75" customHeight="1" x14ac:dyDescent="0.25">
      <c r="A52" s="9">
        <v>51</v>
      </c>
      <c r="B52" s="10" t="s">
        <v>110</v>
      </c>
      <c r="C52" s="10">
        <v>24</v>
      </c>
      <c r="D52" s="10">
        <v>7</v>
      </c>
      <c r="E52" s="10" t="s">
        <v>111</v>
      </c>
      <c r="F52" s="11">
        <v>53</v>
      </c>
      <c r="G52" s="10">
        <v>20</v>
      </c>
      <c r="H52" s="10">
        <v>0</v>
      </c>
      <c r="I52" s="10">
        <v>10</v>
      </c>
      <c r="J52" s="12" t="b">
        <v>0</v>
      </c>
      <c r="K52" s="13">
        <f t="shared" si="0"/>
        <v>1060</v>
      </c>
      <c r="L52" s="13">
        <f t="shared" si="1"/>
        <v>54.59</v>
      </c>
    </row>
    <row r="53" spans="1:12" ht="15.75" customHeight="1" x14ac:dyDescent="0.25">
      <c r="A53" s="14">
        <v>52</v>
      </c>
      <c r="B53" s="15" t="s">
        <v>112</v>
      </c>
      <c r="C53" s="15">
        <v>24</v>
      </c>
      <c r="D53" s="15">
        <v>5</v>
      </c>
      <c r="E53" s="15" t="s">
        <v>113</v>
      </c>
      <c r="F53" s="16">
        <v>7</v>
      </c>
      <c r="G53" s="15">
        <v>38</v>
      </c>
      <c r="H53" s="15">
        <v>0</v>
      </c>
      <c r="I53" s="15">
        <v>25</v>
      </c>
      <c r="J53" s="17" t="b">
        <v>0</v>
      </c>
      <c r="K53" s="18">
        <f t="shared" si="0"/>
        <v>266</v>
      </c>
      <c r="L53" s="13">
        <f t="shared" si="1"/>
        <v>7.21</v>
      </c>
    </row>
    <row r="54" spans="1:12" ht="15.75" customHeight="1" x14ac:dyDescent="0.25">
      <c r="A54" s="9">
        <v>53</v>
      </c>
      <c r="B54" s="10" t="s">
        <v>114</v>
      </c>
      <c r="C54" s="10">
        <v>24</v>
      </c>
      <c r="D54" s="10">
        <v>6</v>
      </c>
      <c r="E54" s="10" t="s">
        <v>115</v>
      </c>
      <c r="F54" s="11">
        <v>32.799999999999997</v>
      </c>
      <c r="G54" s="10">
        <v>0</v>
      </c>
      <c r="H54" s="10">
        <v>0</v>
      </c>
      <c r="I54" s="10">
        <v>0</v>
      </c>
      <c r="J54" s="12" t="b">
        <v>1</v>
      </c>
      <c r="K54" s="13">
        <f t="shared" si="0"/>
        <v>0</v>
      </c>
      <c r="L54" s="13">
        <f t="shared" si="1"/>
        <v>33.783999999999999</v>
      </c>
    </row>
    <row r="55" spans="1:12" ht="15.75" customHeight="1" x14ac:dyDescent="0.25">
      <c r="A55" s="14">
        <v>54</v>
      </c>
      <c r="B55" s="15" t="s">
        <v>116</v>
      </c>
      <c r="C55" s="15">
        <v>25</v>
      </c>
      <c r="D55" s="15">
        <v>6</v>
      </c>
      <c r="E55" s="15" t="s">
        <v>117</v>
      </c>
      <c r="F55" s="16">
        <v>7.45</v>
      </c>
      <c r="G55" s="15">
        <v>21</v>
      </c>
      <c r="H55" s="15">
        <v>0</v>
      </c>
      <c r="I55" s="15">
        <v>10</v>
      </c>
      <c r="J55" s="17" t="b">
        <v>0</v>
      </c>
      <c r="K55" s="18">
        <f t="shared" si="0"/>
        <v>156.45000000000002</v>
      </c>
      <c r="L55" s="13">
        <f t="shared" si="1"/>
        <v>7.6735000000000007</v>
      </c>
    </row>
    <row r="56" spans="1:12" ht="15.75" customHeight="1" x14ac:dyDescent="0.25">
      <c r="A56" s="9">
        <v>55</v>
      </c>
      <c r="B56" s="10" t="s">
        <v>118</v>
      </c>
      <c r="C56" s="10">
        <v>25</v>
      </c>
      <c r="D56" s="10">
        <v>6</v>
      </c>
      <c r="E56" s="10" t="s">
        <v>119</v>
      </c>
      <c r="F56" s="11">
        <v>24</v>
      </c>
      <c r="G56" s="10">
        <v>115</v>
      </c>
      <c r="H56" s="10">
        <v>0</v>
      </c>
      <c r="I56" s="10">
        <v>20</v>
      </c>
      <c r="J56" s="12" t="b">
        <v>0</v>
      </c>
      <c r="K56" s="13">
        <f t="shared" si="0"/>
        <v>2760</v>
      </c>
      <c r="L56" s="13">
        <f t="shared" si="1"/>
        <v>24.72</v>
      </c>
    </row>
    <row r="57" spans="1:12" ht="15.75" customHeight="1" x14ac:dyDescent="0.25">
      <c r="A57" s="14">
        <v>56</v>
      </c>
      <c r="B57" s="15" t="s">
        <v>120</v>
      </c>
      <c r="C57" s="15">
        <v>26</v>
      </c>
      <c r="D57" s="15">
        <v>5</v>
      </c>
      <c r="E57" s="15" t="s">
        <v>121</v>
      </c>
      <c r="F57" s="16">
        <v>38</v>
      </c>
      <c r="G57" s="15">
        <v>21</v>
      </c>
      <c r="H57" s="15">
        <v>10</v>
      </c>
      <c r="I57" s="15">
        <v>30</v>
      </c>
      <c r="J57" s="17" t="b">
        <v>0</v>
      </c>
      <c r="K57" s="18">
        <f t="shared" si="0"/>
        <v>798</v>
      </c>
      <c r="L57" s="13">
        <f t="shared" si="1"/>
        <v>39.14</v>
      </c>
    </row>
    <row r="58" spans="1:12" ht="15.75" customHeight="1" x14ac:dyDescent="0.25">
      <c r="A58" s="9">
        <v>57</v>
      </c>
      <c r="B58" s="10" t="s">
        <v>122</v>
      </c>
      <c r="C58" s="10">
        <v>26</v>
      </c>
      <c r="D58" s="10">
        <v>5</v>
      </c>
      <c r="E58" s="10" t="s">
        <v>121</v>
      </c>
      <c r="F58" s="11">
        <v>19.5</v>
      </c>
      <c r="G58" s="10">
        <v>36</v>
      </c>
      <c r="H58" s="10">
        <v>0</v>
      </c>
      <c r="I58" s="10">
        <v>20</v>
      </c>
      <c r="J58" s="12" t="b">
        <v>0</v>
      </c>
      <c r="K58" s="13">
        <f t="shared" si="0"/>
        <v>702</v>
      </c>
      <c r="L58" s="13">
        <f t="shared" si="1"/>
        <v>20.085000000000001</v>
      </c>
    </row>
    <row r="59" spans="1:12" ht="15.75" customHeight="1" x14ac:dyDescent="0.25">
      <c r="A59" s="14">
        <v>58</v>
      </c>
      <c r="B59" s="15" t="s">
        <v>123</v>
      </c>
      <c r="C59" s="15">
        <v>27</v>
      </c>
      <c r="D59" s="15">
        <v>8</v>
      </c>
      <c r="E59" s="15" t="s">
        <v>124</v>
      </c>
      <c r="F59" s="16">
        <v>13.25</v>
      </c>
      <c r="G59" s="15">
        <v>62</v>
      </c>
      <c r="H59" s="15">
        <v>0</v>
      </c>
      <c r="I59" s="15">
        <v>20</v>
      </c>
      <c r="J59" s="17" t="b">
        <v>0</v>
      </c>
      <c r="K59" s="18">
        <f t="shared" si="0"/>
        <v>821.5</v>
      </c>
      <c r="L59" s="13">
        <f t="shared" si="1"/>
        <v>13.647500000000001</v>
      </c>
    </row>
    <row r="60" spans="1:12" ht="15.75" customHeight="1" x14ac:dyDescent="0.25">
      <c r="A60" s="9">
        <v>59</v>
      </c>
      <c r="B60" s="10" t="s">
        <v>125</v>
      </c>
      <c r="C60" s="10">
        <v>28</v>
      </c>
      <c r="D60" s="10">
        <v>4</v>
      </c>
      <c r="E60" s="10" t="s">
        <v>126</v>
      </c>
      <c r="F60" s="11">
        <v>55</v>
      </c>
      <c r="G60" s="10">
        <v>79</v>
      </c>
      <c r="H60" s="10">
        <v>0</v>
      </c>
      <c r="I60" s="10">
        <v>0</v>
      </c>
      <c r="J60" s="12" t="b">
        <v>0</v>
      </c>
      <c r="K60" s="13">
        <f t="shared" si="0"/>
        <v>4345</v>
      </c>
      <c r="L60" s="13">
        <f t="shared" si="1"/>
        <v>56.65</v>
      </c>
    </row>
    <row r="61" spans="1:12" ht="15.75" customHeight="1" x14ac:dyDescent="0.25">
      <c r="A61" s="14">
        <v>60</v>
      </c>
      <c r="B61" s="15" t="s">
        <v>127</v>
      </c>
      <c r="C61" s="15">
        <v>28</v>
      </c>
      <c r="D61" s="15">
        <v>4</v>
      </c>
      <c r="E61" s="15" t="s">
        <v>128</v>
      </c>
      <c r="F61" s="16">
        <v>34</v>
      </c>
      <c r="G61" s="15">
        <v>19</v>
      </c>
      <c r="H61" s="15">
        <v>0</v>
      </c>
      <c r="I61" s="15">
        <v>0</v>
      </c>
      <c r="J61" s="17" t="b">
        <v>0</v>
      </c>
      <c r="K61" s="18">
        <f t="shared" si="0"/>
        <v>646</v>
      </c>
      <c r="L61" s="13">
        <f t="shared" si="1"/>
        <v>35.020000000000003</v>
      </c>
    </row>
    <row r="62" spans="1:12" ht="15.75" customHeight="1" x14ac:dyDescent="0.25">
      <c r="A62" s="9">
        <v>61</v>
      </c>
      <c r="B62" s="10" t="s">
        <v>129</v>
      </c>
      <c r="C62" s="10">
        <v>29</v>
      </c>
      <c r="D62" s="10">
        <v>2</v>
      </c>
      <c r="E62" s="10" t="s">
        <v>130</v>
      </c>
      <c r="F62" s="11">
        <v>28.5</v>
      </c>
      <c r="G62" s="10">
        <v>113</v>
      </c>
      <c r="H62" s="10">
        <v>0</v>
      </c>
      <c r="I62" s="10">
        <v>25</v>
      </c>
      <c r="J62" s="12" t="b">
        <v>0</v>
      </c>
      <c r="K62" s="13">
        <f t="shared" si="0"/>
        <v>3220.5</v>
      </c>
      <c r="L62" s="13">
        <f t="shared" si="1"/>
        <v>29.355</v>
      </c>
    </row>
    <row r="63" spans="1:12" ht="15.75" customHeight="1" x14ac:dyDescent="0.25">
      <c r="A63" s="14">
        <v>62</v>
      </c>
      <c r="B63" s="15" t="s">
        <v>131</v>
      </c>
      <c r="C63" s="15">
        <v>29</v>
      </c>
      <c r="D63" s="15">
        <v>3</v>
      </c>
      <c r="E63" s="15" t="s">
        <v>132</v>
      </c>
      <c r="F63" s="16">
        <v>49.3</v>
      </c>
      <c r="G63" s="15">
        <v>17</v>
      </c>
      <c r="H63" s="15">
        <v>0</v>
      </c>
      <c r="I63" s="15">
        <v>0</v>
      </c>
      <c r="J63" s="17" t="b">
        <v>0</v>
      </c>
      <c r="K63" s="18">
        <f t="shared" si="0"/>
        <v>838.09999999999991</v>
      </c>
      <c r="L63" s="13">
        <f t="shared" si="1"/>
        <v>50.778999999999996</v>
      </c>
    </row>
    <row r="64" spans="1:12" ht="15.75" customHeight="1" x14ac:dyDescent="0.25">
      <c r="A64" s="9">
        <v>63</v>
      </c>
      <c r="B64" s="10" t="s">
        <v>133</v>
      </c>
      <c r="C64" s="10">
        <v>7</v>
      </c>
      <c r="D64" s="10">
        <v>2</v>
      </c>
      <c r="E64" s="10" t="s">
        <v>134</v>
      </c>
      <c r="F64" s="11">
        <v>43.9</v>
      </c>
      <c r="G64" s="10">
        <v>24</v>
      </c>
      <c r="H64" s="10">
        <v>0</v>
      </c>
      <c r="I64" s="10">
        <v>5</v>
      </c>
      <c r="J64" s="12" t="b">
        <v>0</v>
      </c>
      <c r="K64" s="13">
        <f t="shared" si="0"/>
        <v>1053.5999999999999</v>
      </c>
      <c r="L64" s="13">
        <f t="shared" si="1"/>
        <v>45.216999999999999</v>
      </c>
    </row>
    <row r="65" spans="1:12" ht="15.75" customHeight="1" x14ac:dyDescent="0.25">
      <c r="A65" s="14">
        <v>64</v>
      </c>
      <c r="B65" s="15" t="s">
        <v>135</v>
      </c>
      <c r="C65" s="15">
        <v>12</v>
      </c>
      <c r="D65" s="15">
        <v>5</v>
      </c>
      <c r="E65" s="15" t="s">
        <v>136</v>
      </c>
      <c r="F65" s="16">
        <v>33.25</v>
      </c>
      <c r="G65" s="15">
        <v>22</v>
      </c>
      <c r="H65" s="15">
        <v>80</v>
      </c>
      <c r="I65" s="15">
        <v>30</v>
      </c>
      <c r="J65" s="17" t="b">
        <v>0</v>
      </c>
      <c r="K65" s="18">
        <f t="shared" si="0"/>
        <v>731.5</v>
      </c>
      <c r="L65" s="13">
        <f t="shared" si="1"/>
        <v>34.247500000000002</v>
      </c>
    </row>
    <row r="66" spans="1:12" ht="15.75" customHeight="1" x14ac:dyDescent="0.25">
      <c r="A66" s="9">
        <v>65</v>
      </c>
      <c r="B66" s="10" t="s">
        <v>137</v>
      </c>
      <c r="C66" s="10">
        <v>2</v>
      </c>
      <c r="D66" s="10">
        <v>2</v>
      </c>
      <c r="E66" s="10" t="s">
        <v>138</v>
      </c>
      <c r="F66" s="11">
        <v>21.05</v>
      </c>
      <c r="G66" s="10">
        <v>76</v>
      </c>
      <c r="H66" s="10">
        <v>0</v>
      </c>
      <c r="I66" s="10">
        <v>0</v>
      </c>
      <c r="J66" s="12" t="b">
        <v>0</v>
      </c>
      <c r="K66" s="13">
        <f t="shared" si="0"/>
        <v>1599.8</v>
      </c>
      <c r="L66" s="13">
        <f t="shared" si="1"/>
        <v>21.6815</v>
      </c>
    </row>
    <row r="67" spans="1:12" ht="15.75" customHeight="1" x14ac:dyDescent="0.25">
      <c r="A67" s="14">
        <v>66</v>
      </c>
      <c r="B67" s="15" t="s">
        <v>139</v>
      </c>
      <c r="C67" s="15">
        <v>2</v>
      </c>
      <c r="D67" s="15">
        <v>2</v>
      </c>
      <c r="E67" s="15" t="s">
        <v>140</v>
      </c>
      <c r="F67" s="16">
        <v>17</v>
      </c>
      <c r="G67" s="15">
        <v>4</v>
      </c>
      <c r="H67" s="15">
        <v>100</v>
      </c>
      <c r="I67" s="15">
        <v>20</v>
      </c>
      <c r="J67" s="17" t="b">
        <v>0</v>
      </c>
      <c r="K67" s="18">
        <f t="shared" si="0"/>
        <v>68</v>
      </c>
      <c r="L67" s="13">
        <f t="shared" ref="L67:L78" si="2">IF(AND(J67=TRUE, G67&gt;10), F67*0.9, F67*1.03)</f>
        <v>17.510000000000002</v>
      </c>
    </row>
    <row r="68" spans="1:12" ht="15.75" customHeight="1" x14ac:dyDescent="0.25">
      <c r="A68" s="9">
        <v>67</v>
      </c>
      <c r="B68" s="10" t="s">
        <v>141</v>
      </c>
      <c r="C68" s="10">
        <v>16</v>
      </c>
      <c r="D68" s="10">
        <v>1</v>
      </c>
      <c r="E68" s="10" t="s">
        <v>15</v>
      </c>
      <c r="F68" s="11">
        <v>14</v>
      </c>
      <c r="G68" s="10">
        <v>52</v>
      </c>
      <c r="H68" s="10">
        <v>0</v>
      </c>
      <c r="I68" s="10">
        <v>10</v>
      </c>
      <c r="J68" s="12" t="b">
        <v>0</v>
      </c>
      <c r="K68" s="13">
        <f t="shared" si="0"/>
        <v>728</v>
      </c>
      <c r="L68" s="13">
        <f t="shared" si="2"/>
        <v>14.42</v>
      </c>
    </row>
    <row r="69" spans="1:12" ht="15.75" customHeight="1" x14ac:dyDescent="0.25">
      <c r="A69" s="14">
        <v>68</v>
      </c>
      <c r="B69" s="15" t="s">
        <v>142</v>
      </c>
      <c r="C69" s="15">
        <v>8</v>
      </c>
      <c r="D69" s="15">
        <v>3</v>
      </c>
      <c r="E69" s="15" t="s">
        <v>143</v>
      </c>
      <c r="F69" s="16">
        <v>12.5</v>
      </c>
      <c r="G69" s="15">
        <v>6</v>
      </c>
      <c r="H69" s="15">
        <v>10</v>
      </c>
      <c r="I69" s="15">
        <v>15</v>
      </c>
      <c r="J69" s="17" t="b">
        <v>0</v>
      </c>
      <c r="K69" s="18">
        <f t="shared" si="0"/>
        <v>75</v>
      </c>
      <c r="L69" s="13">
        <f t="shared" si="2"/>
        <v>12.875</v>
      </c>
    </row>
    <row r="70" spans="1:12" ht="15.75" customHeight="1" x14ac:dyDescent="0.25">
      <c r="A70" s="9">
        <v>69</v>
      </c>
      <c r="B70" s="10" t="s">
        <v>144</v>
      </c>
      <c r="C70" s="10">
        <v>15</v>
      </c>
      <c r="D70" s="10">
        <v>4</v>
      </c>
      <c r="E70" s="10" t="s">
        <v>145</v>
      </c>
      <c r="F70" s="11">
        <v>36</v>
      </c>
      <c r="G70" s="10">
        <v>26</v>
      </c>
      <c r="H70" s="10">
        <v>0</v>
      </c>
      <c r="I70" s="10">
        <v>15</v>
      </c>
      <c r="J70" s="12" t="b">
        <v>0</v>
      </c>
      <c r="K70" s="13">
        <f t="shared" si="0"/>
        <v>936</v>
      </c>
      <c r="L70" s="13">
        <f t="shared" si="2"/>
        <v>37.08</v>
      </c>
    </row>
    <row r="71" spans="1:12" ht="15.75" customHeight="1" x14ac:dyDescent="0.25">
      <c r="A71" s="14">
        <v>70</v>
      </c>
      <c r="B71" s="15" t="s">
        <v>146</v>
      </c>
      <c r="C71" s="15">
        <v>7</v>
      </c>
      <c r="D71" s="15">
        <v>1</v>
      </c>
      <c r="E71" s="15" t="s">
        <v>147</v>
      </c>
      <c r="F71" s="16">
        <v>15</v>
      </c>
      <c r="G71" s="15">
        <v>15</v>
      </c>
      <c r="H71" s="15">
        <v>10</v>
      </c>
      <c r="I71" s="15">
        <v>30</v>
      </c>
      <c r="J71" s="17" t="b">
        <v>0</v>
      </c>
      <c r="K71" s="18">
        <f t="shared" si="0"/>
        <v>225</v>
      </c>
      <c r="L71" s="13">
        <f t="shared" si="2"/>
        <v>15.450000000000001</v>
      </c>
    </row>
    <row r="72" spans="1:12" ht="15.75" customHeight="1" x14ac:dyDescent="0.25">
      <c r="A72" s="9">
        <v>71</v>
      </c>
      <c r="B72" s="10" t="s">
        <v>148</v>
      </c>
      <c r="C72" s="10">
        <v>15</v>
      </c>
      <c r="D72" s="10">
        <v>4</v>
      </c>
      <c r="E72" s="10" t="s">
        <v>35</v>
      </c>
      <c r="F72" s="11">
        <v>21.5</v>
      </c>
      <c r="G72" s="10">
        <v>26</v>
      </c>
      <c r="H72" s="10">
        <v>0</v>
      </c>
      <c r="I72" s="10">
        <v>0</v>
      </c>
      <c r="J72" s="12" t="b">
        <v>0</v>
      </c>
      <c r="K72" s="13">
        <f t="shared" si="0"/>
        <v>559</v>
      </c>
      <c r="L72" s="13">
        <f t="shared" si="2"/>
        <v>22.145</v>
      </c>
    </row>
    <row r="73" spans="1:12" ht="15.75" customHeight="1" x14ac:dyDescent="0.25">
      <c r="A73" s="14">
        <v>72</v>
      </c>
      <c r="B73" s="15" t="s">
        <v>149</v>
      </c>
      <c r="C73" s="15">
        <v>14</v>
      </c>
      <c r="D73" s="15">
        <v>4</v>
      </c>
      <c r="E73" s="15" t="s">
        <v>75</v>
      </c>
      <c r="F73" s="16">
        <v>34.799999999999997</v>
      </c>
      <c r="G73" s="15">
        <v>14</v>
      </c>
      <c r="H73" s="15">
        <v>0</v>
      </c>
      <c r="I73" s="15">
        <v>0</v>
      </c>
      <c r="J73" s="17" t="b">
        <v>0</v>
      </c>
      <c r="K73" s="18">
        <f t="shared" si="0"/>
        <v>487.19999999999993</v>
      </c>
      <c r="L73" s="13">
        <f t="shared" si="2"/>
        <v>35.844000000000001</v>
      </c>
    </row>
    <row r="74" spans="1:12" ht="15.75" customHeight="1" x14ac:dyDescent="0.25">
      <c r="A74" s="9">
        <v>73</v>
      </c>
      <c r="B74" s="10" t="s">
        <v>150</v>
      </c>
      <c r="C74" s="10">
        <v>17</v>
      </c>
      <c r="D74" s="10">
        <v>8</v>
      </c>
      <c r="E74" s="10" t="s">
        <v>151</v>
      </c>
      <c r="F74" s="11">
        <v>15</v>
      </c>
      <c r="G74" s="10">
        <v>101</v>
      </c>
      <c r="H74" s="10">
        <v>0</v>
      </c>
      <c r="I74" s="10">
        <v>5</v>
      </c>
      <c r="J74" s="12" t="b">
        <v>0</v>
      </c>
      <c r="K74" s="13">
        <f t="shared" si="0"/>
        <v>1515</v>
      </c>
      <c r="L74" s="13">
        <f t="shared" si="2"/>
        <v>15.450000000000001</v>
      </c>
    </row>
    <row r="75" spans="1:12" ht="15.75" customHeight="1" x14ac:dyDescent="0.25">
      <c r="A75" s="14">
        <v>74</v>
      </c>
      <c r="B75" s="15" t="s">
        <v>152</v>
      </c>
      <c r="C75" s="15">
        <v>4</v>
      </c>
      <c r="D75" s="15">
        <v>7</v>
      </c>
      <c r="E75" s="15" t="s">
        <v>126</v>
      </c>
      <c r="F75" s="16">
        <v>10</v>
      </c>
      <c r="G75" s="15">
        <v>4</v>
      </c>
      <c r="H75" s="15">
        <v>20</v>
      </c>
      <c r="I75" s="15">
        <v>5</v>
      </c>
      <c r="J75" s="17" t="b">
        <v>0</v>
      </c>
      <c r="K75" s="18">
        <f t="shared" si="0"/>
        <v>40</v>
      </c>
      <c r="L75" s="13">
        <f t="shared" si="2"/>
        <v>10.3</v>
      </c>
    </row>
    <row r="76" spans="1:12" ht="15.75" customHeight="1" x14ac:dyDescent="0.25">
      <c r="A76" s="9">
        <v>75</v>
      </c>
      <c r="B76" s="10" t="s">
        <v>153</v>
      </c>
      <c r="C76" s="10">
        <v>12</v>
      </c>
      <c r="D76" s="10">
        <v>1</v>
      </c>
      <c r="E76" s="10" t="s">
        <v>154</v>
      </c>
      <c r="F76" s="11">
        <v>7.75</v>
      </c>
      <c r="G76" s="10">
        <v>125</v>
      </c>
      <c r="H76" s="10">
        <v>0</v>
      </c>
      <c r="I76" s="10">
        <v>25</v>
      </c>
      <c r="J76" s="12" t="b">
        <v>0</v>
      </c>
      <c r="K76" s="13">
        <f t="shared" si="0"/>
        <v>968.75</v>
      </c>
      <c r="L76" s="13">
        <f t="shared" si="2"/>
        <v>7.9824999999999999</v>
      </c>
    </row>
    <row r="77" spans="1:12" ht="15.75" customHeight="1" x14ac:dyDescent="0.25">
      <c r="A77" s="14">
        <v>76</v>
      </c>
      <c r="B77" s="15" t="s">
        <v>155</v>
      </c>
      <c r="C77" s="15">
        <v>23</v>
      </c>
      <c r="D77" s="15">
        <v>1</v>
      </c>
      <c r="E77" s="15" t="s">
        <v>156</v>
      </c>
      <c r="F77" s="16">
        <v>18</v>
      </c>
      <c r="G77" s="15">
        <v>57</v>
      </c>
      <c r="H77" s="15">
        <v>0</v>
      </c>
      <c r="I77" s="15">
        <v>20</v>
      </c>
      <c r="J77" s="17" t="b">
        <v>0</v>
      </c>
      <c r="K77" s="18">
        <f t="shared" si="0"/>
        <v>1026</v>
      </c>
      <c r="L77" s="13">
        <f t="shared" si="2"/>
        <v>18.54</v>
      </c>
    </row>
    <row r="78" spans="1:12" ht="15.75" customHeight="1" x14ac:dyDescent="0.25">
      <c r="A78" s="19">
        <v>77</v>
      </c>
      <c r="B78" s="20" t="s">
        <v>157</v>
      </c>
      <c r="C78" s="20">
        <v>12</v>
      </c>
      <c r="D78" s="20">
        <v>2</v>
      </c>
      <c r="E78" s="20" t="s">
        <v>158</v>
      </c>
      <c r="F78" s="21">
        <v>13</v>
      </c>
      <c r="G78" s="20">
        <v>32</v>
      </c>
      <c r="H78" s="20">
        <v>0</v>
      </c>
      <c r="I78" s="20">
        <v>15</v>
      </c>
      <c r="J78" s="22" t="b">
        <v>0</v>
      </c>
      <c r="K78" s="23">
        <f t="shared" si="0"/>
        <v>416</v>
      </c>
      <c r="L78" s="13">
        <f t="shared" si="2"/>
        <v>13.39</v>
      </c>
    </row>
    <row r="79" spans="1:12" ht="15.75" customHeight="1" x14ac:dyDescent="0.25"/>
    <row r="80" spans="1:1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topLeftCell="A76" workbookViewId="0">
      <selection activeCell="G19" sqref="G19"/>
    </sheetView>
  </sheetViews>
  <sheetFormatPr baseColWidth="10" defaultColWidth="14.42578125" defaultRowHeight="15" customHeight="1" outlineLevelRow="2" x14ac:dyDescent="0.25"/>
  <cols>
    <col min="1" max="1" width="12" customWidth="1"/>
    <col min="2" max="2" width="31.7109375" customWidth="1"/>
    <col min="3" max="3" width="12.5703125" customWidth="1"/>
    <col min="4" max="4" width="13" customWidth="1"/>
    <col min="5" max="5" width="18.85546875" customWidth="1"/>
    <col min="6" max="6" width="11.5703125" customWidth="1"/>
    <col min="7" max="7" width="14.42578125" customWidth="1"/>
    <col min="8" max="8" width="15.7109375" customWidth="1"/>
    <col min="9" max="9" width="15.140625" customWidth="1"/>
    <col min="10" max="10" width="15" customWidth="1"/>
    <col min="11" max="11" width="13.140625" bestFit="1" customWidth="1"/>
    <col min="12" max="26" width="10.7109375" customWidth="1"/>
  </cols>
  <sheetData>
    <row r="1" spans="1:11" x14ac:dyDescent="0.25">
      <c r="A1" s="24" t="s">
        <v>1</v>
      </c>
      <c r="B1" s="2" t="s">
        <v>2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3</v>
      </c>
      <c r="H1" s="2" t="s">
        <v>9</v>
      </c>
      <c r="I1" s="2" t="s">
        <v>10</v>
      </c>
      <c r="J1" s="25" t="s">
        <v>11</v>
      </c>
      <c r="K1" s="26" t="s">
        <v>4</v>
      </c>
    </row>
    <row r="2" spans="1:11" outlineLevel="2" x14ac:dyDescent="0.25">
      <c r="A2" s="9">
        <v>1</v>
      </c>
      <c r="B2" s="10" t="s">
        <v>12</v>
      </c>
      <c r="C2" s="10">
        <v>1</v>
      </c>
      <c r="D2" s="10">
        <v>1</v>
      </c>
      <c r="E2" s="10" t="s">
        <v>13</v>
      </c>
      <c r="F2" s="11">
        <v>18</v>
      </c>
      <c r="G2" s="10">
        <v>39</v>
      </c>
      <c r="H2" s="10">
        <v>0</v>
      </c>
      <c r="I2" s="10">
        <v>10</v>
      </c>
      <c r="J2" s="12" t="b">
        <v>0</v>
      </c>
      <c r="K2" s="13">
        <f t="shared" ref="K2:K13" si="0">F2*G2</f>
        <v>702</v>
      </c>
    </row>
    <row r="3" spans="1:11" outlineLevel="2" x14ac:dyDescent="0.25">
      <c r="A3" s="14">
        <v>2</v>
      </c>
      <c r="B3" s="15" t="s">
        <v>14</v>
      </c>
      <c r="C3" s="15">
        <v>1</v>
      </c>
      <c r="D3" s="15">
        <v>1</v>
      </c>
      <c r="E3" s="15" t="s">
        <v>15</v>
      </c>
      <c r="F3" s="16">
        <v>19</v>
      </c>
      <c r="G3" s="15">
        <v>17</v>
      </c>
      <c r="H3" s="15">
        <v>40</v>
      </c>
      <c r="I3" s="15">
        <v>25</v>
      </c>
      <c r="J3" s="17" t="b">
        <v>0</v>
      </c>
      <c r="K3" s="18">
        <f t="shared" si="0"/>
        <v>323</v>
      </c>
    </row>
    <row r="4" spans="1:11" outlineLevel="2" x14ac:dyDescent="0.25">
      <c r="A4" s="38">
        <v>24</v>
      </c>
      <c r="B4" s="39" t="s">
        <v>58</v>
      </c>
      <c r="C4" s="39">
        <v>10</v>
      </c>
      <c r="D4" s="39">
        <v>1</v>
      </c>
      <c r="E4" s="39" t="s">
        <v>59</v>
      </c>
      <c r="F4" s="40">
        <v>4.5</v>
      </c>
      <c r="G4" s="39">
        <v>20</v>
      </c>
      <c r="H4" s="39">
        <v>0</v>
      </c>
      <c r="I4" s="39">
        <v>0</v>
      </c>
      <c r="J4" s="41" t="b">
        <v>1</v>
      </c>
      <c r="K4" s="42">
        <f t="shared" si="0"/>
        <v>90</v>
      </c>
    </row>
    <row r="5" spans="1:11" outlineLevel="2" x14ac:dyDescent="0.25">
      <c r="A5" s="14">
        <v>34</v>
      </c>
      <c r="B5" s="15" t="s">
        <v>78</v>
      </c>
      <c r="C5" s="15">
        <v>16</v>
      </c>
      <c r="D5" s="15">
        <v>1</v>
      </c>
      <c r="E5" s="15" t="s">
        <v>15</v>
      </c>
      <c r="F5" s="16">
        <v>14</v>
      </c>
      <c r="G5" s="15">
        <v>111</v>
      </c>
      <c r="H5" s="15">
        <v>0</v>
      </c>
      <c r="I5" s="15">
        <v>15</v>
      </c>
      <c r="J5" s="17" t="b">
        <v>0</v>
      </c>
      <c r="K5" s="18">
        <f t="shared" si="0"/>
        <v>1554</v>
      </c>
    </row>
    <row r="6" spans="1:11" outlineLevel="2" x14ac:dyDescent="0.25">
      <c r="A6" s="9">
        <v>35</v>
      </c>
      <c r="B6" s="10" t="s">
        <v>79</v>
      </c>
      <c r="C6" s="10">
        <v>16</v>
      </c>
      <c r="D6" s="10">
        <v>1</v>
      </c>
      <c r="E6" s="10" t="s">
        <v>15</v>
      </c>
      <c r="F6" s="11">
        <v>18</v>
      </c>
      <c r="G6" s="10">
        <v>20</v>
      </c>
      <c r="H6" s="10">
        <v>0</v>
      </c>
      <c r="I6" s="10">
        <v>15</v>
      </c>
      <c r="J6" s="12" t="b">
        <v>0</v>
      </c>
      <c r="K6" s="13">
        <f t="shared" si="0"/>
        <v>360</v>
      </c>
    </row>
    <row r="7" spans="1:11" outlineLevel="2" x14ac:dyDescent="0.25">
      <c r="A7" s="14">
        <v>38</v>
      </c>
      <c r="B7" s="15" t="s">
        <v>84</v>
      </c>
      <c r="C7" s="15">
        <v>18</v>
      </c>
      <c r="D7" s="15">
        <v>1</v>
      </c>
      <c r="E7" s="15" t="s">
        <v>85</v>
      </c>
      <c r="F7" s="16">
        <v>263.5</v>
      </c>
      <c r="G7" s="15">
        <v>17</v>
      </c>
      <c r="H7" s="15">
        <v>0</v>
      </c>
      <c r="I7" s="15">
        <v>15</v>
      </c>
      <c r="J7" s="17" t="b">
        <v>0</v>
      </c>
      <c r="K7" s="18">
        <f t="shared" si="0"/>
        <v>4479.5</v>
      </c>
    </row>
    <row r="8" spans="1:11" outlineLevel="2" x14ac:dyDescent="0.25">
      <c r="A8" s="9">
        <v>39</v>
      </c>
      <c r="B8" s="10" t="s">
        <v>86</v>
      </c>
      <c r="C8" s="10">
        <v>18</v>
      </c>
      <c r="D8" s="10">
        <v>1</v>
      </c>
      <c r="E8" s="10" t="s">
        <v>87</v>
      </c>
      <c r="F8" s="11">
        <v>18</v>
      </c>
      <c r="G8" s="10">
        <v>69</v>
      </c>
      <c r="H8" s="10">
        <v>0</v>
      </c>
      <c r="I8" s="10">
        <v>5</v>
      </c>
      <c r="J8" s="12" t="b">
        <v>0</v>
      </c>
      <c r="K8" s="13">
        <f t="shared" si="0"/>
        <v>1242</v>
      </c>
    </row>
    <row r="9" spans="1:11" outlineLevel="2" x14ac:dyDescent="0.25">
      <c r="A9" s="29">
        <v>43</v>
      </c>
      <c r="B9" s="30" t="s">
        <v>94</v>
      </c>
      <c r="C9" s="30">
        <v>20</v>
      </c>
      <c r="D9" s="30">
        <v>1</v>
      </c>
      <c r="E9" s="30" t="s">
        <v>95</v>
      </c>
      <c r="F9" s="31">
        <v>46</v>
      </c>
      <c r="G9" s="30">
        <v>17</v>
      </c>
      <c r="H9" s="30">
        <v>10</v>
      </c>
      <c r="I9" s="30">
        <v>25</v>
      </c>
      <c r="J9" s="32" t="b">
        <v>0</v>
      </c>
      <c r="K9" s="33">
        <f t="shared" si="0"/>
        <v>782</v>
      </c>
    </row>
    <row r="10" spans="1:11" outlineLevel="2" x14ac:dyDescent="0.25">
      <c r="A10" s="9">
        <v>67</v>
      </c>
      <c r="B10" s="10" t="s">
        <v>141</v>
      </c>
      <c r="C10" s="10">
        <v>16</v>
      </c>
      <c r="D10" s="10">
        <v>1</v>
      </c>
      <c r="E10" s="10" t="s">
        <v>15</v>
      </c>
      <c r="F10" s="11">
        <v>14</v>
      </c>
      <c r="G10" s="10">
        <v>52</v>
      </c>
      <c r="H10" s="10">
        <v>0</v>
      </c>
      <c r="I10" s="10">
        <v>10</v>
      </c>
      <c r="J10" s="12" t="b">
        <v>0</v>
      </c>
      <c r="K10" s="13">
        <f t="shared" si="0"/>
        <v>728</v>
      </c>
    </row>
    <row r="11" spans="1:11" outlineLevel="2" x14ac:dyDescent="0.25">
      <c r="A11" s="14">
        <v>70</v>
      </c>
      <c r="B11" s="15" t="s">
        <v>146</v>
      </c>
      <c r="C11" s="15">
        <v>7</v>
      </c>
      <c r="D11" s="15">
        <v>1</v>
      </c>
      <c r="E11" s="15" t="s">
        <v>147</v>
      </c>
      <c r="F11" s="16">
        <v>15</v>
      </c>
      <c r="G11" s="15">
        <v>15</v>
      </c>
      <c r="H11" s="15">
        <v>10</v>
      </c>
      <c r="I11" s="15">
        <v>30</v>
      </c>
      <c r="J11" s="17" t="b">
        <v>0</v>
      </c>
      <c r="K11" s="18">
        <f t="shared" si="0"/>
        <v>225</v>
      </c>
    </row>
    <row r="12" spans="1:11" outlineLevel="2" x14ac:dyDescent="0.25">
      <c r="A12" s="9">
        <v>75</v>
      </c>
      <c r="B12" s="10" t="s">
        <v>153</v>
      </c>
      <c r="C12" s="10">
        <v>12</v>
      </c>
      <c r="D12" s="10">
        <v>1</v>
      </c>
      <c r="E12" s="10" t="s">
        <v>154</v>
      </c>
      <c r="F12" s="11">
        <v>7.75</v>
      </c>
      <c r="G12" s="10">
        <v>125</v>
      </c>
      <c r="H12" s="10">
        <v>0</v>
      </c>
      <c r="I12" s="10">
        <v>25</v>
      </c>
      <c r="J12" s="12" t="b">
        <v>0</v>
      </c>
      <c r="K12" s="13">
        <f t="shared" si="0"/>
        <v>968.75</v>
      </c>
    </row>
    <row r="13" spans="1:11" outlineLevel="2" x14ac:dyDescent="0.25">
      <c r="A13" s="14">
        <v>76</v>
      </c>
      <c r="B13" s="15" t="s">
        <v>155</v>
      </c>
      <c r="C13" s="15">
        <v>23</v>
      </c>
      <c r="D13" s="15">
        <v>1</v>
      </c>
      <c r="E13" s="15" t="s">
        <v>156</v>
      </c>
      <c r="F13" s="16">
        <v>18</v>
      </c>
      <c r="G13" s="15">
        <v>57</v>
      </c>
      <c r="H13" s="15">
        <v>0</v>
      </c>
      <c r="I13" s="15">
        <v>20</v>
      </c>
      <c r="J13" s="17" t="b">
        <v>0</v>
      </c>
      <c r="K13" s="18">
        <f t="shared" si="0"/>
        <v>1026</v>
      </c>
    </row>
    <row r="14" spans="1:11" outlineLevel="1" x14ac:dyDescent="0.25">
      <c r="A14" s="14"/>
      <c r="B14" s="15"/>
      <c r="C14" s="15"/>
      <c r="D14" s="28" t="s">
        <v>160</v>
      </c>
      <c r="E14" s="15"/>
      <c r="F14" s="16"/>
      <c r="G14" s="15">
        <f>SUBTOTAL(9,G2:G13)</f>
        <v>559</v>
      </c>
      <c r="H14" s="15"/>
      <c r="I14" s="15"/>
      <c r="J14" s="17"/>
      <c r="K14" s="18">
        <f>SUBTOTAL(9,K2:K13)</f>
        <v>12480.25</v>
      </c>
    </row>
    <row r="15" spans="1:11" outlineLevel="2" x14ac:dyDescent="0.25">
      <c r="A15" s="9">
        <v>3</v>
      </c>
      <c r="B15" s="10" t="s">
        <v>16</v>
      </c>
      <c r="C15" s="10">
        <v>1</v>
      </c>
      <c r="D15" s="10">
        <v>2</v>
      </c>
      <c r="E15" s="10" t="s">
        <v>17</v>
      </c>
      <c r="F15" s="11">
        <v>10</v>
      </c>
      <c r="G15" s="10">
        <v>13</v>
      </c>
      <c r="H15" s="10">
        <v>70</v>
      </c>
      <c r="I15" s="10">
        <v>25</v>
      </c>
      <c r="J15" s="12" t="b">
        <v>0</v>
      </c>
      <c r="K15" s="13">
        <f t="shared" ref="K15:K26" si="1">F15*G15</f>
        <v>130</v>
      </c>
    </row>
    <row r="16" spans="1:11" outlineLevel="2" x14ac:dyDescent="0.25">
      <c r="A16" s="14">
        <v>4</v>
      </c>
      <c r="B16" s="15" t="s">
        <v>18</v>
      </c>
      <c r="C16" s="15">
        <v>2</v>
      </c>
      <c r="D16" s="15">
        <v>2</v>
      </c>
      <c r="E16" s="15" t="s">
        <v>19</v>
      </c>
      <c r="F16" s="16">
        <v>22</v>
      </c>
      <c r="G16" s="15">
        <v>53</v>
      </c>
      <c r="H16" s="15">
        <v>0</v>
      </c>
      <c r="I16" s="15">
        <v>0</v>
      </c>
      <c r="J16" s="17" t="b">
        <v>0</v>
      </c>
      <c r="K16" s="18">
        <f t="shared" si="1"/>
        <v>1166</v>
      </c>
    </row>
    <row r="17" spans="1:11" outlineLevel="2" x14ac:dyDescent="0.25">
      <c r="A17" s="9">
        <v>5</v>
      </c>
      <c r="B17" s="10" t="s">
        <v>20</v>
      </c>
      <c r="C17" s="10">
        <v>2</v>
      </c>
      <c r="D17" s="10">
        <v>2</v>
      </c>
      <c r="E17" s="10" t="s">
        <v>21</v>
      </c>
      <c r="F17" s="11">
        <v>21.35</v>
      </c>
      <c r="G17" s="10">
        <v>0</v>
      </c>
      <c r="H17" s="10">
        <v>0</v>
      </c>
      <c r="I17" s="10">
        <v>0</v>
      </c>
      <c r="J17" s="12" t="b">
        <v>1</v>
      </c>
      <c r="K17" s="13">
        <f t="shared" si="1"/>
        <v>0</v>
      </c>
    </row>
    <row r="18" spans="1:11" outlineLevel="2" x14ac:dyDescent="0.25">
      <c r="A18" s="14">
        <v>6</v>
      </c>
      <c r="B18" s="15" t="s">
        <v>22</v>
      </c>
      <c r="C18" s="15">
        <v>3</v>
      </c>
      <c r="D18" s="15">
        <v>2</v>
      </c>
      <c r="E18" s="15" t="s">
        <v>23</v>
      </c>
      <c r="F18" s="16">
        <v>25</v>
      </c>
      <c r="G18" s="15">
        <v>120</v>
      </c>
      <c r="H18" s="15">
        <v>0</v>
      </c>
      <c r="I18" s="15">
        <v>25</v>
      </c>
      <c r="J18" s="17" t="b">
        <v>0</v>
      </c>
      <c r="K18" s="18">
        <f t="shared" si="1"/>
        <v>3000</v>
      </c>
    </row>
    <row r="19" spans="1:11" outlineLevel="2" x14ac:dyDescent="0.25">
      <c r="A19" s="38">
        <v>8</v>
      </c>
      <c r="B19" s="39" t="s">
        <v>26</v>
      </c>
      <c r="C19" s="39">
        <v>3</v>
      </c>
      <c r="D19" s="39">
        <v>2</v>
      </c>
      <c r="E19" s="39" t="s">
        <v>27</v>
      </c>
      <c r="F19" s="40">
        <v>40</v>
      </c>
      <c r="G19" s="39">
        <v>6</v>
      </c>
      <c r="H19" s="39">
        <v>0</v>
      </c>
      <c r="I19" s="39">
        <v>0</v>
      </c>
      <c r="J19" s="41" t="b">
        <v>0</v>
      </c>
      <c r="K19" s="42">
        <f t="shared" si="1"/>
        <v>240</v>
      </c>
    </row>
    <row r="20" spans="1:11" outlineLevel="2" x14ac:dyDescent="0.25">
      <c r="A20" s="29">
        <v>15</v>
      </c>
      <c r="B20" s="30" t="s">
        <v>40</v>
      </c>
      <c r="C20" s="30">
        <v>6</v>
      </c>
      <c r="D20" s="30">
        <v>2</v>
      </c>
      <c r="E20" s="30" t="s">
        <v>41</v>
      </c>
      <c r="F20" s="31">
        <v>15.5</v>
      </c>
      <c r="G20" s="30">
        <v>39</v>
      </c>
      <c r="H20" s="30">
        <v>0</v>
      </c>
      <c r="I20" s="30">
        <v>5</v>
      </c>
      <c r="J20" s="32" t="b">
        <v>0</v>
      </c>
      <c r="K20" s="33">
        <f t="shared" si="1"/>
        <v>604.5</v>
      </c>
    </row>
    <row r="21" spans="1:11" outlineLevel="2" x14ac:dyDescent="0.25">
      <c r="A21" s="38">
        <v>44</v>
      </c>
      <c r="B21" s="39" t="s">
        <v>96</v>
      </c>
      <c r="C21" s="39">
        <v>20</v>
      </c>
      <c r="D21" s="39">
        <v>2</v>
      </c>
      <c r="E21" s="39" t="s">
        <v>97</v>
      </c>
      <c r="F21" s="40">
        <v>19.45</v>
      </c>
      <c r="G21" s="39">
        <v>27</v>
      </c>
      <c r="H21" s="39">
        <v>0</v>
      </c>
      <c r="I21" s="39">
        <v>15</v>
      </c>
      <c r="J21" s="41" t="b">
        <v>0</v>
      </c>
      <c r="K21" s="42">
        <f t="shared" si="1"/>
        <v>525.15</v>
      </c>
    </row>
    <row r="22" spans="1:11" ht="15.75" customHeight="1" outlineLevel="2" x14ac:dyDescent="0.25">
      <c r="A22" s="29">
        <v>61</v>
      </c>
      <c r="B22" s="30" t="s">
        <v>129</v>
      </c>
      <c r="C22" s="30">
        <v>29</v>
      </c>
      <c r="D22" s="30">
        <v>2</v>
      </c>
      <c r="E22" s="30" t="s">
        <v>130</v>
      </c>
      <c r="F22" s="31">
        <v>28.5</v>
      </c>
      <c r="G22" s="30">
        <v>113</v>
      </c>
      <c r="H22" s="30">
        <v>0</v>
      </c>
      <c r="I22" s="30">
        <v>25</v>
      </c>
      <c r="J22" s="32" t="b">
        <v>0</v>
      </c>
      <c r="K22" s="33">
        <f t="shared" si="1"/>
        <v>3220.5</v>
      </c>
    </row>
    <row r="23" spans="1:11" ht="15.75" customHeight="1" outlineLevel="2" x14ac:dyDescent="0.25">
      <c r="A23" s="9">
        <v>63</v>
      </c>
      <c r="B23" s="10" t="s">
        <v>133</v>
      </c>
      <c r="C23" s="10">
        <v>7</v>
      </c>
      <c r="D23" s="10">
        <v>2</v>
      </c>
      <c r="E23" s="10" t="s">
        <v>134</v>
      </c>
      <c r="F23" s="11">
        <v>43.9</v>
      </c>
      <c r="G23" s="10">
        <v>24</v>
      </c>
      <c r="H23" s="10">
        <v>0</v>
      </c>
      <c r="I23" s="10">
        <v>5</v>
      </c>
      <c r="J23" s="12" t="b">
        <v>0</v>
      </c>
      <c r="K23" s="13">
        <f t="shared" si="1"/>
        <v>1053.5999999999999</v>
      </c>
    </row>
    <row r="24" spans="1:11" ht="15.75" customHeight="1" outlineLevel="2" x14ac:dyDescent="0.25">
      <c r="A24" s="29">
        <v>65</v>
      </c>
      <c r="B24" s="30" t="s">
        <v>137</v>
      </c>
      <c r="C24" s="30">
        <v>2</v>
      </c>
      <c r="D24" s="30">
        <v>2</v>
      </c>
      <c r="E24" s="30" t="s">
        <v>138</v>
      </c>
      <c r="F24" s="31">
        <v>21.05</v>
      </c>
      <c r="G24" s="30">
        <v>76</v>
      </c>
      <c r="H24" s="30">
        <v>0</v>
      </c>
      <c r="I24" s="30">
        <v>0</v>
      </c>
      <c r="J24" s="32" t="b">
        <v>0</v>
      </c>
      <c r="K24" s="33">
        <f t="shared" si="1"/>
        <v>1599.8</v>
      </c>
    </row>
    <row r="25" spans="1:11" ht="15.75" customHeight="1" outlineLevel="2" x14ac:dyDescent="0.25">
      <c r="A25" s="38">
        <v>66</v>
      </c>
      <c r="B25" s="39" t="s">
        <v>139</v>
      </c>
      <c r="C25" s="39">
        <v>2</v>
      </c>
      <c r="D25" s="39">
        <v>2</v>
      </c>
      <c r="E25" s="39" t="s">
        <v>140</v>
      </c>
      <c r="F25" s="40">
        <v>17</v>
      </c>
      <c r="G25" s="39">
        <v>4</v>
      </c>
      <c r="H25" s="39">
        <v>100</v>
      </c>
      <c r="I25" s="39">
        <v>20</v>
      </c>
      <c r="J25" s="41" t="b">
        <v>0</v>
      </c>
      <c r="K25" s="42">
        <f t="shared" si="1"/>
        <v>68</v>
      </c>
    </row>
    <row r="26" spans="1:11" ht="15.75" customHeight="1" outlineLevel="2" x14ac:dyDescent="0.25">
      <c r="A26" s="29">
        <v>77</v>
      </c>
      <c r="B26" s="30" t="s">
        <v>157</v>
      </c>
      <c r="C26" s="30">
        <v>12</v>
      </c>
      <c r="D26" s="30">
        <v>2</v>
      </c>
      <c r="E26" s="30" t="s">
        <v>158</v>
      </c>
      <c r="F26" s="31">
        <v>13</v>
      </c>
      <c r="G26" s="30">
        <v>32</v>
      </c>
      <c r="H26" s="30">
        <v>0</v>
      </c>
      <c r="I26" s="30">
        <v>15</v>
      </c>
      <c r="J26" s="32" t="b">
        <v>0</v>
      </c>
      <c r="K26" s="33">
        <f t="shared" si="1"/>
        <v>416</v>
      </c>
    </row>
    <row r="27" spans="1:11" ht="15.75" customHeight="1" outlineLevel="1" x14ac:dyDescent="0.25">
      <c r="A27" s="29"/>
      <c r="B27" s="30"/>
      <c r="C27" s="30"/>
      <c r="D27" s="34" t="s">
        <v>161</v>
      </c>
      <c r="E27" s="30"/>
      <c r="F27" s="31"/>
      <c r="G27" s="30">
        <f>SUBTOTAL(9,G15:G26)</f>
        <v>507</v>
      </c>
      <c r="H27" s="30"/>
      <c r="I27" s="30"/>
      <c r="J27" s="32"/>
      <c r="K27" s="33">
        <f>SUBTOTAL(9,K15:K26)</f>
        <v>12023.55</v>
      </c>
    </row>
    <row r="28" spans="1:11" ht="15.75" customHeight="1" outlineLevel="2" x14ac:dyDescent="0.25">
      <c r="A28" s="38">
        <v>16</v>
      </c>
      <c r="B28" s="39" t="s">
        <v>42</v>
      </c>
      <c r="C28" s="39">
        <v>7</v>
      </c>
      <c r="D28" s="39">
        <v>3</v>
      </c>
      <c r="E28" s="39" t="s">
        <v>43</v>
      </c>
      <c r="F28" s="40">
        <v>17.45</v>
      </c>
      <c r="G28" s="39">
        <v>29</v>
      </c>
      <c r="H28" s="39">
        <v>0</v>
      </c>
      <c r="I28" s="39">
        <v>10</v>
      </c>
      <c r="J28" s="41" t="b">
        <v>0</v>
      </c>
      <c r="K28" s="42">
        <f t="shared" ref="K28:K40" si="2">F28*G28</f>
        <v>506.04999999999995</v>
      </c>
    </row>
    <row r="29" spans="1:11" ht="15.75" customHeight="1" outlineLevel="2" x14ac:dyDescent="0.25">
      <c r="A29" s="29">
        <v>19</v>
      </c>
      <c r="B29" s="30" t="s">
        <v>48</v>
      </c>
      <c r="C29" s="30">
        <v>8</v>
      </c>
      <c r="D29" s="30">
        <v>3</v>
      </c>
      <c r="E29" s="30" t="s">
        <v>49</v>
      </c>
      <c r="F29" s="31">
        <v>9.1999999999999993</v>
      </c>
      <c r="G29" s="30">
        <v>25</v>
      </c>
      <c r="H29" s="30">
        <v>0</v>
      </c>
      <c r="I29" s="30">
        <v>5</v>
      </c>
      <c r="J29" s="32" t="b">
        <v>0</v>
      </c>
      <c r="K29" s="33">
        <f t="shared" si="2"/>
        <v>229.99999999999997</v>
      </c>
    </row>
    <row r="30" spans="1:11" ht="15.75" customHeight="1" outlineLevel="2" x14ac:dyDescent="0.25">
      <c r="A30" s="38">
        <v>20</v>
      </c>
      <c r="B30" s="39" t="s">
        <v>50</v>
      </c>
      <c r="C30" s="39">
        <v>8</v>
      </c>
      <c r="D30" s="39">
        <v>3</v>
      </c>
      <c r="E30" s="39" t="s">
        <v>51</v>
      </c>
      <c r="F30" s="40">
        <v>81</v>
      </c>
      <c r="G30" s="39">
        <v>40</v>
      </c>
      <c r="H30" s="39">
        <v>0</v>
      </c>
      <c r="I30" s="39">
        <v>0</v>
      </c>
      <c r="J30" s="41" t="b">
        <v>0</v>
      </c>
      <c r="K30" s="42">
        <f t="shared" si="2"/>
        <v>3240</v>
      </c>
    </row>
    <row r="31" spans="1:11" ht="15.75" customHeight="1" outlineLevel="2" x14ac:dyDescent="0.25">
      <c r="A31" s="29">
        <v>21</v>
      </c>
      <c r="B31" s="30" t="s">
        <v>52</v>
      </c>
      <c r="C31" s="30">
        <v>8</v>
      </c>
      <c r="D31" s="30">
        <v>3</v>
      </c>
      <c r="E31" s="30" t="s">
        <v>53</v>
      </c>
      <c r="F31" s="31">
        <v>10</v>
      </c>
      <c r="G31" s="30">
        <v>3</v>
      </c>
      <c r="H31" s="30">
        <v>40</v>
      </c>
      <c r="I31" s="30">
        <v>5</v>
      </c>
      <c r="J31" s="32" t="b">
        <v>0</v>
      </c>
      <c r="K31" s="33">
        <f t="shared" si="2"/>
        <v>30</v>
      </c>
    </row>
    <row r="32" spans="1:11" ht="15.75" customHeight="1" outlineLevel="2" x14ac:dyDescent="0.25">
      <c r="A32" s="9">
        <v>25</v>
      </c>
      <c r="B32" s="10" t="s">
        <v>60</v>
      </c>
      <c r="C32" s="10">
        <v>11</v>
      </c>
      <c r="D32" s="10">
        <v>3</v>
      </c>
      <c r="E32" s="10" t="s">
        <v>61</v>
      </c>
      <c r="F32" s="11">
        <v>14</v>
      </c>
      <c r="G32" s="10">
        <v>76</v>
      </c>
      <c r="H32" s="10">
        <v>0</v>
      </c>
      <c r="I32" s="10">
        <v>30</v>
      </c>
      <c r="J32" s="12" t="b">
        <v>0</v>
      </c>
      <c r="K32" s="13">
        <f t="shared" si="2"/>
        <v>1064</v>
      </c>
    </row>
    <row r="33" spans="1:11" ht="15.75" customHeight="1" outlineLevel="2" x14ac:dyDescent="0.25">
      <c r="A33" s="14">
        <v>26</v>
      </c>
      <c r="B33" s="15" t="s">
        <v>62</v>
      </c>
      <c r="C33" s="15">
        <v>11</v>
      </c>
      <c r="D33" s="15">
        <v>3</v>
      </c>
      <c r="E33" s="15" t="s">
        <v>63</v>
      </c>
      <c r="F33" s="16">
        <v>31.23</v>
      </c>
      <c r="G33" s="15">
        <v>15</v>
      </c>
      <c r="H33" s="15">
        <v>0</v>
      </c>
      <c r="I33" s="15">
        <v>0</v>
      </c>
      <c r="J33" s="17" t="b">
        <v>0</v>
      </c>
      <c r="K33" s="18">
        <f t="shared" si="2"/>
        <v>468.45</v>
      </c>
    </row>
    <row r="34" spans="1:11" ht="15.75" customHeight="1" outlineLevel="2" x14ac:dyDescent="0.25">
      <c r="A34" s="9">
        <v>27</v>
      </c>
      <c r="B34" s="10" t="s">
        <v>64</v>
      </c>
      <c r="C34" s="10">
        <v>11</v>
      </c>
      <c r="D34" s="10">
        <v>3</v>
      </c>
      <c r="E34" s="10" t="s">
        <v>65</v>
      </c>
      <c r="F34" s="11">
        <v>43.9</v>
      </c>
      <c r="G34" s="10">
        <v>49</v>
      </c>
      <c r="H34" s="10">
        <v>0</v>
      </c>
      <c r="I34" s="10">
        <v>30</v>
      </c>
      <c r="J34" s="12" t="b">
        <v>0</v>
      </c>
      <c r="K34" s="13">
        <f t="shared" si="2"/>
        <v>2151.1</v>
      </c>
    </row>
    <row r="35" spans="1:11" ht="15.75" customHeight="1" outlineLevel="2" x14ac:dyDescent="0.25">
      <c r="A35" s="29">
        <v>47</v>
      </c>
      <c r="B35" s="30" t="s">
        <v>102</v>
      </c>
      <c r="C35" s="30">
        <v>22</v>
      </c>
      <c r="D35" s="30">
        <v>3</v>
      </c>
      <c r="E35" s="30" t="s">
        <v>103</v>
      </c>
      <c r="F35" s="31">
        <v>9.5</v>
      </c>
      <c r="G35" s="30">
        <v>36</v>
      </c>
      <c r="H35" s="30">
        <v>0</v>
      </c>
      <c r="I35" s="30">
        <v>0</v>
      </c>
      <c r="J35" s="32" t="b">
        <v>0</v>
      </c>
      <c r="K35" s="33">
        <f t="shared" si="2"/>
        <v>342</v>
      </c>
    </row>
    <row r="36" spans="1:11" ht="15.75" customHeight="1" outlineLevel="2" x14ac:dyDescent="0.25">
      <c r="A36" s="38">
        <v>48</v>
      </c>
      <c r="B36" s="39" t="s">
        <v>104</v>
      </c>
      <c r="C36" s="39">
        <v>22</v>
      </c>
      <c r="D36" s="39">
        <v>3</v>
      </c>
      <c r="E36" s="39" t="s">
        <v>105</v>
      </c>
      <c r="F36" s="40">
        <v>12.75</v>
      </c>
      <c r="G36" s="39">
        <v>15</v>
      </c>
      <c r="H36" s="39">
        <v>70</v>
      </c>
      <c r="I36" s="39">
        <v>25</v>
      </c>
      <c r="J36" s="41" t="b">
        <v>0</v>
      </c>
      <c r="K36" s="42">
        <f t="shared" si="2"/>
        <v>191.25</v>
      </c>
    </row>
    <row r="37" spans="1:11" ht="15.75" customHeight="1" outlineLevel="2" x14ac:dyDescent="0.25">
      <c r="A37" s="29">
        <v>49</v>
      </c>
      <c r="B37" s="30" t="s">
        <v>106</v>
      </c>
      <c r="C37" s="30">
        <v>23</v>
      </c>
      <c r="D37" s="30">
        <v>3</v>
      </c>
      <c r="E37" s="30" t="s">
        <v>107</v>
      </c>
      <c r="F37" s="31">
        <v>20</v>
      </c>
      <c r="G37" s="30">
        <v>10</v>
      </c>
      <c r="H37" s="30">
        <v>60</v>
      </c>
      <c r="I37" s="30">
        <v>15</v>
      </c>
      <c r="J37" s="32" t="b">
        <v>0</v>
      </c>
      <c r="K37" s="33">
        <f t="shared" si="2"/>
        <v>200</v>
      </c>
    </row>
    <row r="38" spans="1:11" ht="15.75" customHeight="1" outlineLevel="2" x14ac:dyDescent="0.25">
      <c r="A38" s="38">
        <v>50</v>
      </c>
      <c r="B38" s="39" t="s">
        <v>108</v>
      </c>
      <c r="C38" s="39">
        <v>23</v>
      </c>
      <c r="D38" s="39">
        <v>3</v>
      </c>
      <c r="E38" s="39" t="s">
        <v>109</v>
      </c>
      <c r="F38" s="40">
        <v>16.25</v>
      </c>
      <c r="G38" s="39">
        <v>65</v>
      </c>
      <c r="H38" s="39">
        <v>0</v>
      </c>
      <c r="I38" s="39">
        <v>30</v>
      </c>
      <c r="J38" s="41" t="b">
        <v>0</v>
      </c>
      <c r="K38" s="42">
        <f t="shared" si="2"/>
        <v>1056.25</v>
      </c>
    </row>
    <row r="39" spans="1:11" ht="15.75" customHeight="1" outlineLevel="2" x14ac:dyDescent="0.25">
      <c r="A39" s="14">
        <v>62</v>
      </c>
      <c r="B39" s="15" t="s">
        <v>131</v>
      </c>
      <c r="C39" s="15">
        <v>29</v>
      </c>
      <c r="D39" s="15">
        <v>3</v>
      </c>
      <c r="E39" s="15" t="s">
        <v>132</v>
      </c>
      <c r="F39" s="16">
        <v>49.3</v>
      </c>
      <c r="G39" s="15">
        <v>17</v>
      </c>
      <c r="H39" s="15">
        <v>0</v>
      </c>
      <c r="I39" s="15">
        <v>0</v>
      </c>
      <c r="J39" s="17" t="b">
        <v>0</v>
      </c>
      <c r="K39" s="18">
        <f t="shared" si="2"/>
        <v>838.09999999999991</v>
      </c>
    </row>
    <row r="40" spans="1:11" ht="15.75" customHeight="1" outlineLevel="2" x14ac:dyDescent="0.25">
      <c r="A40" s="38">
        <v>68</v>
      </c>
      <c r="B40" s="39" t="s">
        <v>142</v>
      </c>
      <c r="C40" s="39">
        <v>8</v>
      </c>
      <c r="D40" s="39">
        <v>3</v>
      </c>
      <c r="E40" s="39" t="s">
        <v>143</v>
      </c>
      <c r="F40" s="40">
        <v>12.5</v>
      </c>
      <c r="G40" s="39">
        <v>6</v>
      </c>
      <c r="H40" s="39">
        <v>10</v>
      </c>
      <c r="I40" s="39">
        <v>15</v>
      </c>
      <c r="J40" s="41" t="b">
        <v>0</v>
      </c>
      <c r="K40" s="42">
        <f t="shared" si="2"/>
        <v>75</v>
      </c>
    </row>
    <row r="41" spans="1:11" ht="15.75" customHeight="1" outlineLevel="1" x14ac:dyDescent="0.25">
      <c r="A41" s="14"/>
      <c r="B41" s="15"/>
      <c r="C41" s="15"/>
      <c r="D41" s="28" t="s">
        <v>166</v>
      </c>
      <c r="E41" s="15"/>
      <c r="F41" s="16"/>
      <c r="G41" s="15">
        <f>SUBTOTAL(9,G28:G40)</f>
        <v>386</v>
      </c>
      <c r="H41" s="15"/>
      <c r="I41" s="15"/>
      <c r="J41" s="17"/>
      <c r="K41" s="18">
        <f>SUBTOTAL(9,K28:K40)</f>
        <v>10392.200000000001</v>
      </c>
    </row>
    <row r="42" spans="1:11" ht="15.75" customHeight="1" outlineLevel="2" x14ac:dyDescent="0.25">
      <c r="A42" s="29">
        <v>11</v>
      </c>
      <c r="B42" s="30" t="s">
        <v>32</v>
      </c>
      <c r="C42" s="30">
        <v>5</v>
      </c>
      <c r="D42" s="30">
        <v>4</v>
      </c>
      <c r="E42" s="30" t="s">
        <v>33</v>
      </c>
      <c r="F42" s="31">
        <v>21</v>
      </c>
      <c r="G42" s="30">
        <v>22</v>
      </c>
      <c r="H42" s="30">
        <v>30</v>
      </c>
      <c r="I42" s="30">
        <v>30</v>
      </c>
      <c r="J42" s="32" t="b">
        <v>0</v>
      </c>
      <c r="K42" s="33">
        <f t="shared" ref="K42:K51" si="3">F42*G42</f>
        <v>462</v>
      </c>
    </row>
    <row r="43" spans="1:11" ht="15.75" customHeight="1" outlineLevel="2" x14ac:dyDescent="0.25">
      <c r="A43" s="38">
        <v>12</v>
      </c>
      <c r="B43" s="39" t="s">
        <v>34</v>
      </c>
      <c r="C43" s="39">
        <v>5</v>
      </c>
      <c r="D43" s="39">
        <v>4</v>
      </c>
      <c r="E43" s="39" t="s">
        <v>35</v>
      </c>
      <c r="F43" s="40">
        <v>38</v>
      </c>
      <c r="G43" s="39">
        <v>86</v>
      </c>
      <c r="H43" s="39">
        <v>0</v>
      </c>
      <c r="I43" s="39">
        <v>0</v>
      </c>
      <c r="J43" s="41" t="b">
        <v>0</v>
      </c>
      <c r="K43" s="42">
        <f t="shared" si="3"/>
        <v>3268</v>
      </c>
    </row>
    <row r="44" spans="1:11" ht="15.75" customHeight="1" outlineLevel="2" x14ac:dyDescent="0.25">
      <c r="A44" s="29">
        <v>31</v>
      </c>
      <c r="B44" s="30" t="s">
        <v>72</v>
      </c>
      <c r="C44" s="30">
        <v>14</v>
      </c>
      <c r="D44" s="30">
        <v>4</v>
      </c>
      <c r="E44" s="30" t="s">
        <v>73</v>
      </c>
      <c r="F44" s="31">
        <v>12.5</v>
      </c>
      <c r="G44" s="30">
        <v>0</v>
      </c>
      <c r="H44" s="30">
        <v>70</v>
      </c>
      <c r="I44" s="30">
        <v>20</v>
      </c>
      <c r="J44" s="32" t="b">
        <v>0</v>
      </c>
      <c r="K44" s="33">
        <f t="shared" si="3"/>
        <v>0</v>
      </c>
    </row>
    <row r="45" spans="1:11" ht="15.75" customHeight="1" outlineLevel="2" x14ac:dyDescent="0.25">
      <c r="A45" s="38">
        <v>32</v>
      </c>
      <c r="B45" s="39" t="s">
        <v>74</v>
      </c>
      <c r="C45" s="39">
        <v>14</v>
      </c>
      <c r="D45" s="39">
        <v>4</v>
      </c>
      <c r="E45" s="39" t="s">
        <v>75</v>
      </c>
      <c r="F45" s="40">
        <v>32</v>
      </c>
      <c r="G45" s="39">
        <v>9</v>
      </c>
      <c r="H45" s="39">
        <v>40</v>
      </c>
      <c r="I45" s="39">
        <v>25</v>
      </c>
      <c r="J45" s="41" t="b">
        <v>0</v>
      </c>
      <c r="K45" s="42">
        <f t="shared" si="3"/>
        <v>288</v>
      </c>
    </row>
    <row r="46" spans="1:11" ht="15.75" customHeight="1" outlineLevel="2" x14ac:dyDescent="0.25">
      <c r="A46" s="29">
        <v>33</v>
      </c>
      <c r="B46" s="30" t="s">
        <v>76</v>
      </c>
      <c r="C46" s="30">
        <v>15</v>
      </c>
      <c r="D46" s="30">
        <v>4</v>
      </c>
      <c r="E46" s="30" t="s">
        <v>77</v>
      </c>
      <c r="F46" s="31">
        <v>2.5</v>
      </c>
      <c r="G46" s="30">
        <v>112</v>
      </c>
      <c r="H46" s="30">
        <v>0</v>
      </c>
      <c r="I46" s="30">
        <v>20</v>
      </c>
      <c r="J46" s="32" t="b">
        <v>0</v>
      </c>
      <c r="K46" s="33">
        <f t="shared" si="3"/>
        <v>280</v>
      </c>
    </row>
    <row r="47" spans="1:11" ht="15.75" customHeight="1" outlineLevel="2" x14ac:dyDescent="0.25">
      <c r="A47" s="9">
        <v>59</v>
      </c>
      <c r="B47" s="10" t="s">
        <v>125</v>
      </c>
      <c r="C47" s="10">
        <v>28</v>
      </c>
      <c r="D47" s="10">
        <v>4</v>
      </c>
      <c r="E47" s="10" t="s">
        <v>126</v>
      </c>
      <c r="F47" s="11">
        <v>55</v>
      </c>
      <c r="G47" s="10">
        <v>79</v>
      </c>
      <c r="H47" s="10">
        <v>0</v>
      </c>
      <c r="I47" s="10">
        <v>0</v>
      </c>
      <c r="J47" s="12" t="b">
        <v>0</v>
      </c>
      <c r="K47" s="13">
        <f t="shared" si="3"/>
        <v>4345</v>
      </c>
    </row>
    <row r="48" spans="1:11" ht="15.75" customHeight="1" outlineLevel="2" x14ac:dyDescent="0.25">
      <c r="A48" s="14">
        <v>60</v>
      </c>
      <c r="B48" s="15" t="s">
        <v>127</v>
      </c>
      <c r="C48" s="15">
        <v>28</v>
      </c>
      <c r="D48" s="15">
        <v>4</v>
      </c>
      <c r="E48" s="15" t="s">
        <v>128</v>
      </c>
      <c r="F48" s="16">
        <v>34</v>
      </c>
      <c r="G48" s="15">
        <v>19</v>
      </c>
      <c r="H48" s="15">
        <v>0</v>
      </c>
      <c r="I48" s="15">
        <v>0</v>
      </c>
      <c r="J48" s="17" t="b">
        <v>0</v>
      </c>
      <c r="K48" s="18">
        <f t="shared" si="3"/>
        <v>646</v>
      </c>
    </row>
    <row r="49" spans="1:11" ht="15.75" customHeight="1" outlineLevel="2" x14ac:dyDescent="0.25">
      <c r="A49" s="9">
        <v>69</v>
      </c>
      <c r="B49" s="10" t="s">
        <v>144</v>
      </c>
      <c r="C49" s="10">
        <v>15</v>
      </c>
      <c r="D49" s="10">
        <v>4</v>
      </c>
      <c r="E49" s="10" t="s">
        <v>145</v>
      </c>
      <c r="F49" s="11">
        <v>36</v>
      </c>
      <c r="G49" s="10">
        <v>26</v>
      </c>
      <c r="H49" s="10">
        <v>0</v>
      </c>
      <c r="I49" s="10">
        <v>15</v>
      </c>
      <c r="J49" s="12" t="b">
        <v>0</v>
      </c>
      <c r="K49" s="13">
        <f t="shared" si="3"/>
        <v>936</v>
      </c>
    </row>
    <row r="50" spans="1:11" ht="15.75" customHeight="1" outlineLevel="2" x14ac:dyDescent="0.25">
      <c r="A50" s="29">
        <v>71</v>
      </c>
      <c r="B50" s="30" t="s">
        <v>148</v>
      </c>
      <c r="C50" s="30">
        <v>15</v>
      </c>
      <c r="D50" s="30">
        <v>4</v>
      </c>
      <c r="E50" s="30" t="s">
        <v>35</v>
      </c>
      <c r="F50" s="31">
        <v>21.5</v>
      </c>
      <c r="G50" s="30">
        <v>26</v>
      </c>
      <c r="H50" s="30">
        <v>0</v>
      </c>
      <c r="I50" s="30">
        <v>0</v>
      </c>
      <c r="J50" s="32" t="b">
        <v>0</v>
      </c>
      <c r="K50" s="33">
        <f t="shared" si="3"/>
        <v>559</v>
      </c>
    </row>
    <row r="51" spans="1:11" ht="15.75" customHeight="1" outlineLevel="2" x14ac:dyDescent="0.25">
      <c r="A51" s="38">
        <v>72</v>
      </c>
      <c r="B51" s="39" t="s">
        <v>149</v>
      </c>
      <c r="C51" s="39">
        <v>14</v>
      </c>
      <c r="D51" s="39">
        <v>4</v>
      </c>
      <c r="E51" s="39" t="s">
        <v>75</v>
      </c>
      <c r="F51" s="40">
        <v>34.799999999999997</v>
      </c>
      <c r="G51" s="39">
        <v>14</v>
      </c>
      <c r="H51" s="39">
        <v>0</v>
      </c>
      <c r="I51" s="39">
        <v>0</v>
      </c>
      <c r="J51" s="41" t="b">
        <v>0</v>
      </c>
      <c r="K51" s="42">
        <f t="shared" si="3"/>
        <v>487.19999999999993</v>
      </c>
    </row>
    <row r="52" spans="1:11" ht="15.75" customHeight="1" outlineLevel="1" x14ac:dyDescent="0.25">
      <c r="A52" s="14"/>
      <c r="B52" s="15"/>
      <c r="C52" s="15"/>
      <c r="D52" s="28" t="s">
        <v>165</v>
      </c>
      <c r="E52" s="15"/>
      <c r="F52" s="16"/>
      <c r="G52" s="15">
        <f>SUBTOTAL(9,G42:G51)</f>
        <v>393</v>
      </c>
      <c r="H52" s="15"/>
      <c r="I52" s="15"/>
      <c r="J52" s="17"/>
      <c r="K52" s="18">
        <f>SUBTOTAL(9,K42:K51)</f>
        <v>11271.2</v>
      </c>
    </row>
    <row r="53" spans="1:11" ht="15.75" customHeight="1" outlineLevel="2" x14ac:dyDescent="0.25">
      <c r="A53" s="14">
        <v>22</v>
      </c>
      <c r="B53" s="15" t="s">
        <v>54</v>
      </c>
      <c r="C53" s="15">
        <v>9</v>
      </c>
      <c r="D53" s="15">
        <v>5</v>
      </c>
      <c r="E53" s="15" t="s">
        <v>55</v>
      </c>
      <c r="F53" s="16">
        <v>21</v>
      </c>
      <c r="G53" s="15">
        <v>104</v>
      </c>
      <c r="H53" s="15">
        <v>0</v>
      </c>
      <c r="I53" s="15">
        <v>25</v>
      </c>
      <c r="J53" s="17" t="b">
        <v>0</v>
      </c>
      <c r="K53" s="18">
        <f t="shared" ref="K53:K59" si="4">F53*G53</f>
        <v>2184</v>
      </c>
    </row>
    <row r="54" spans="1:11" ht="15.75" customHeight="1" outlineLevel="2" x14ac:dyDescent="0.25">
      <c r="A54" s="9">
        <v>23</v>
      </c>
      <c r="B54" s="10" t="s">
        <v>56</v>
      </c>
      <c r="C54" s="10">
        <v>9</v>
      </c>
      <c r="D54" s="10">
        <v>5</v>
      </c>
      <c r="E54" s="10" t="s">
        <v>57</v>
      </c>
      <c r="F54" s="11">
        <v>9</v>
      </c>
      <c r="G54" s="10">
        <v>61</v>
      </c>
      <c r="H54" s="10">
        <v>0</v>
      </c>
      <c r="I54" s="10">
        <v>25</v>
      </c>
      <c r="J54" s="12" t="b">
        <v>0</v>
      </c>
      <c r="K54" s="13">
        <f t="shared" si="4"/>
        <v>549</v>
      </c>
    </row>
    <row r="55" spans="1:11" ht="15.75" customHeight="1" outlineLevel="2" x14ac:dyDescent="0.25">
      <c r="A55" s="14">
        <v>42</v>
      </c>
      <c r="B55" s="15" t="s">
        <v>92</v>
      </c>
      <c r="C55" s="15">
        <v>20</v>
      </c>
      <c r="D55" s="15">
        <v>5</v>
      </c>
      <c r="E55" s="15" t="s">
        <v>93</v>
      </c>
      <c r="F55" s="16">
        <v>14</v>
      </c>
      <c r="G55" s="15">
        <v>26</v>
      </c>
      <c r="H55" s="15">
        <v>0</v>
      </c>
      <c r="I55" s="15">
        <v>0</v>
      </c>
      <c r="J55" s="17" t="b">
        <v>1</v>
      </c>
      <c r="K55" s="18">
        <f t="shared" si="4"/>
        <v>364</v>
      </c>
    </row>
    <row r="56" spans="1:11" ht="15.75" customHeight="1" outlineLevel="2" x14ac:dyDescent="0.25">
      <c r="A56" s="38">
        <v>52</v>
      </c>
      <c r="B56" s="39" t="s">
        <v>112</v>
      </c>
      <c r="C56" s="39">
        <v>24</v>
      </c>
      <c r="D56" s="39">
        <v>5</v>
      </c>
      <c r="E56" s="39" t="s">
        <v>113</v>
      </c>
      <c r="F56" s="40">
        <v>7</v>
      </c>
      <c r="G56" s="39">
        <v>38</v>
      </c>
      <c r="H56" s="39">
        <v>0</v>
      </c>
      <c r="I56" s="39">
        <v>25</v>
      </c>
      <c r="J56" s="41" t="b">
        <v>0</v>
      </c>
      <c r="K56" s="42">
        <f t="shared" si="4"/>
        <v>266</v>
      </c>
    </row>
    <row r="57" spans="1:11" ht="15.75" customHeight="1" outlineLevel="2" x14ac:dyDescent="0.25">
      <c r="A57" s="14">
        <v>56</v>
      </c>
      <c r="B57" s="15" t="s">
        <v>120</v>
      </c>
      <c r="C57" s="15">
        <v>26</v>
      </c>
      <c r="D57" s="15">
        <v>5</v>
      </c>
      <c r="E57" s="15" t="s">
        <v>121</v>
      </c>
      <c r="F57" s="16">
        <v>38</v>
      </c>
      <c r="G57" s="15">
        <v>21</v>
      </c>
      <c r="H57" s="15">
        <v>10</v>
      </c>
      <c r="I57" s="15">
        <v>30</v>
      </c>
      <c r="J57" s="17" t="b">
        <v>0</v>
      </c>
      <c r="K57" s="18">
        <f t="shared" si="4"/>
        <v>798</v>
      </c>
    </row>
    <row r="58" spans="1:11" ht="15.75" customHeight="1" outlineLevel="2" x14ac:dyDescent="0.25">
      <c r="A58" s="9">
        <v>57</v>
      </c>
      <c r="B58" s="10" t="s">
        <v>122</v>
      </c>
      <c r="C58" s="10">
        <v>26</v>
      </c>
      <c r="D58" s="10">
        <v>5</v>
      </c>
      <c r="E58" s="10" t="s">
        <v>121</v>
      </c>
      <c r="F58" s="11">
        <v>19.5</v>
      </c>
      <c r="G58" s="10">
        <v>36</v>
      </c>
      <c r="H58" s="10">
        <v>0</v>
      </c>
      <c r="I58" s="10">
        <v>20</v>
      </c>
      <c r="J58" s="12" t="b">
        <v>0</v>
      </c>
      <c r="K58" s="13">
        <f t="shared" si="4"/>
        <v>702</v>
      </c>
    </row>
    <row r="59" spans="1:11" ht="15.75" customHeight="1" outlineLevel="2" x14ac:dyDescent="0.25">
      <c r="A59" s="14">
        <v>64</v>
      </c>
      <c r="B59" s="15" t="s">
        <v>135</v>
      </c>
      <c r="C59" s="15">
        <v>12</v>
      </c>
      <c r="D59" s="15">
        <v>5</v>
      </c>
      <c r="E59" s="15" t="s">
        <v>136</v>
      </c>
      <c r="F59" s="16">
        <v>33.25</v>
      </c>
      <c r="G59" s="15">
        <v>22</v>
      </c>
      <c r="H59" s="15">
        <v>80</v>
      </c>
      <c r="I59" s="15">
        <v>30</v>
      </c>
      <c r="J59" s="17" t="b">
        <v>0</v>
      </c>
      <c r="K59" s="18">
        <f t="shared" si="4"/>
        <v>731.5</v>
      </c>
    </row>
    <row r="60" spans="1:11" ht="15.75" customHeight="1" outlineLevel="1" x14ac:dyDescent="0.25">
      <c r="A60" s="14"/>
      <c r="B60" s="15"/>
      <c r="C60" s="15"/>
      <c r="D60" s="28" t="s">
        <v>167</v>
      </c>
      <c r="E60" s="15"/>
      <c r="F60" s="16"/>
      <c r="G60" s="15">
        <f>SUBTOTAL(9,G53:G59)</f>
        <v>308</v>
      </c>
      <c r="H60" s="15"/>
      <c r="I60" s="15"/>
      <c r="J60" s="17"/>
      <c r="K60" s="18">
        <f>SUBTOTAL(9,K53:K59)</f>
        <v>5594.5</v>
      </c>
    </row>
    <row r="61" spans="1:11" ht="15.75" customHeight="1" outlineLevel="2" x14ac:dyDescent="0.25">
      <c r="A61" s="9">
        <v>9</v>
      </c>
      <c r="B61" s="10" t="s">
        <v>28</v>
      </c>
      <c r="C61" s="10">
        <v>4</v>
      </c>
      <c r="D61" s="10">
        <v>6</v>
      </c>
      <c r="E61" s="10" t="s">
        <v>29</v>
      </c>
      <c r="F61" s="11">
        <v>97</v>
      </c>
      <c r="G61" s="10">
        <v>29</v>
      </c>
      <c r="H61" s="10">
        <v>0</v>
      </c>
      <c r="I61" s="10">
        <v>0</v>
      </c>
      <c r="J61" s="12" t="b">
        <v>1</v>
      </c>
      <c r="K61" s="13">
        <f t="shared" ref="K61:K66" si="5">F61*G61</f>
        <v>2813</v>
      </c>
    </row>
    <row r="62" spans="1:11" ht="15.75" customHeight="1" outlineLevel="2" x14ac:dyDescent="0.25">
      <c r="A62" s="29">
        <v>17</v>
      </c>
      <c r="B62" s="30" t="s">
        <v>44</v>
      </c>
      <c r="C62" s="30">
        <v>7</v>
      </c>
      <c r="D62" s="30">
        <v>6</v>
      </c>
      <c r="E62" s="30" t="s">
        <v>45</v>
      </c>
      <c r="F62" s="31">
        <v>39</v>
      </c>
      <c r="G62" s="30">
        <v>0</v>
      </c>
      <c r="H62" s="30">
        <v>0</v>
      </c>
      <c r="I62" s="30">
        <v>0</v>
      </c>
      <c r="J62" s="32" t="b">
        <v>1</v>
      </c>
      <c r="K62" s="33">
        <f t="shared" si="5"/>
        <v>0</v>
      </c>
    </row>
    <row r="63" spans="1:11" ht="15.75" customHeight="1" outlineLevel="2" x14ac:dyDescent="0.25">
      <c r="A63" s="9">
        <v>29</v>
      </c>
      <c r="B63" s="10" t="s">
        <v>68</v>
      </c>
      <c r="C63" s="10">
        <v>12</v>
      </c>
      <c r="D63" s="10">
        <v>6</v>
      </c>
      <c r="E63" s="10" t="s">
        <v>69</v>
      </c>
      <c r="F63" s="11">
        <v>123.79</v>
      </c>
      <c r="G63" s="10">
        <v>0</v>
      </c>
      <c r="H63" s="10">
        <v>0</v>
      </c>
      <c r="I63" s="10">
        <v>0</v>
      </c>
      <c r="J63" s="12" t="b">
        <v>1</v>
      </c>
      <c r="K63" s="13">
        <f t="shared" si="5"/>
        <v>0</v>
      </c>
    </row>
    <row r="64" spans="1:11" ht="15.75" customHeight="1" outlineLevel="2" x14ac:dyDescent="0.25">
      <c r="A64" s="29">
        <v>53</v>
      </c>
      <c r="B64" s="30" t="s">
        <v>114</v>
      </c>
      <c r="C64" s="30">
        <v>24</v>
      </c>
      <c r="D64" s="30">
        <v>6</v>
      </c>
      <c r="E64" s="30" t="s">
        <v>115</v>
      </c>
      <c r="F64" s="31">
        <v>32.799999999999997</v>
      </c>
      <c r="G64" s="30">
        <v>0</v>
      </c>
      <c r="H64" s="30">
        <v>0</v>
      </c>
      <c r="I64" s="30">
        <v>0</v>
      </c>
      <c r="J64" s="32" t="b">
        <v>1</v>
      </c>
      <c r="K64" s="33">
        <f t="shared" si="5"/>
        <v>0</v>
      </c>
    </row>
    <row r="65" spans="1:11" ht="15.75" customHeight="1" outlineLevel="2" x14ac:dyDescent="0.25">
      <c r="A65" s="38">
        <v>54</v>
      </c>
      <c r="B65" s="39" t="s">
        <v>116</v>
      </c>
      <c r="C65" s="39">
        <v>25</v>
      </c>
      <c r="D65" s="39">
        <v>6</v>
      </c>
      <c r="E65" s="39" t="s">
        <v>117</v>
      </c>
      <c r="F65" s="40">
        <v>7.45</v>
      </c>
      <c r="G65" s="39">
        <v>21</v>
      </c>
      <c r="H65" s="39">
        <v>0</v>
      </c>
      <c r="I65" s="39">
        <v>10</v>
      </c>
      <c r="J65" s="41" t="b">
        <v>0</v>
      </c>
      <c r="K65" s="42">
        <f t="shared" si="5"/>
        <v>156.45000000000002</v>
      </c>
    </row>
    <row r="66" spans="1:11" ht="15.75" customHeight="1" outlineLevel="2" x14ac:dyDescent="0.25">
      <c r="A66" s="29">
        <v>55</v>
      </c>
      <c r="B66" s="30" t="s">
        <v>118</v>
      </c>
      <c r="C66" s="30">
        <v>25</v>
      </c>
      <c r="D66" s="30">
        <v>6</v>
      </c>
      <c r="E66" s="30" t="s">
        <v>119</v>
      </c>
      <c r="F66" s="31">
        <v>24</v>
      </c>
      <c r="G66" s="30">
        <v>115</v>
      </c>
      <c r="H66" s="30">
        <v>0</v>
      </c>
      <c r="I66" s="30">
        <v>20</v>
      </c>
      <c r="J66" s="32" t="b">
        <v>0</v>
      </c>
      <c r="K66" s="33">
        <f t="shared" si="5"/>
        <v>2760</v>
      </c>
    </row>
    <row r="67" spans="1:11" ht="15.75" customHeight="1" outlineLevel="1" x14ac:dyDescent="0.25">
      <c r="A67" s="29"/>
      <c r="B67" s="30"/>
      <c r="C67" s="30"/>
      <c r="D67" s="34" t="s">
        <v>163</v>
      </c>
      <c r="E67" s="30"/>
      <c r="F67" s="31"/>
      <c r="G67" s="30">
        <f>SUBTOTAL(9,G61:G66)</f>
        <v>165</v>
      </c>
      <c r="H67" s="30"/>
      <c r="I67" s="30"/>
      <c r="J67" s="32"/>
      <c r="K67" s="33">
        <f>SUBTOTAL(9,K61:K66)</f>
        <v>5729.45</v>
      </c>
    </row>
    <row r="68" spans="1:11" ht="15.75" customHeight="1" outlineLevel="2" x14ac:dyDescent="0.25">
      <c r="A68" s="9">
        <v>7</v>
      </c>
      <c r="B68" s="10" t="s">
        <v>24</v>
      </c>
      <c r="C68" s="10">
        <v>3</v>
      </c>
      <c r="D68" s="10">
        <v>7</v>
      </c>
      <c r="E68" s="10" t="s">
        <v>25</v>
      </c>
      <c r="F68" s="11">
        <v>30</v>
      </c>
      <c r="G68" s="10">
        <v>15</v>
      </c>
      <c r="H68" s="10">
        <v>0</v>
      </c>
      <c r="I68" s="10">
        <v>10</v>
      </c>
      <c r="J68" s="12" t="b">
        <v>0</v>
      </c>
      <c r="K68" s="13">
        <f>F68*G68</f>
        <v>450</v>
      </c>
    </row>
    <row r="69" spans="1:11" ht="15.75" customHeight="1" outlineLevel="2" x14ac:dyDescent="0.25">
      <c r="A69" s="14">
        <v>14</v>
      </c>
      <c r="B69" s="15" t="s">
        <v>38</v>
      </c>
      <c r="C69" s="15">
        <v>6</v>
      </c>
      <c r="D69" s="15">
        <v>7</v>
      </c>
      <c r="E69" s="15" t="s">
        <v>39</v>
      </c>
      <c r="F69" s="16">
        <v>23.25</v>
      </c>
      <c r="G69" s="15">
        <v>35</v>
      </c>
      <c r="H69" s="15">
        <v>0</v>
      </c>
      <c r="I69" s="15">
        <v>0</v>
      </c>
      <c r="J69" s="17" t="b">
        <v>0</v>
      </c>
      <c r="K69" s="18">
        <f>F69*G69</f>
        <v>813.75</v>
      </c>
    </row>
    <row r="70" spans="1:11" ht="15.75" customHeight="1" outlineLevel="2" x14ac:dyDescent="0.25">
      <c r="A70" s="38">
        <v>28</v>
      </c>
      <c r="B70" s="39" t="s">
        <v>66</v>
      </c>
      <c r="C70" s="39">
        <v>12</v>
      </c>
      <c r="D70" s="39">
        <v>7</v>
      </c>
      <c r="E70" s="39" t="s">
        <v>67</v>
      </c>
      <c r="F70" s="40">
        <v>45.6</v>
      </c>
      <c r="G70" s="39">
        <v>26</v>
      </c>
      <c r="H70" s="39">
        <v>0</v>
      </c>
      <c r="I70" s="39">
        <v>0</v>
      </c>
      <c r="J70" s="41" t="b">
        <v>1</v>
      </c>
      <c r="K70" s="42">
        <f>F70*G70</f>
        <v>1185.6000000000001</v>
      </c>
    </row>
    <row r="71" spans="1:11" ht="15.75" customHeight="1" outlineLevel="2" x14ac:dyDescent="0.25">
      <c r="A71" s="29">
        <v>51</v>
      </c>
      <c r="B71" s="30" t="s">
        <v>110</v>
      </c>
      <c r="C71" s="30">
        <v>24</v>
      </c>
      <c r="D71" s="30">
        <v>7</v>
      </c>
      <c r="E71" s="30" t="s">
        <v>111</v>
      </c>
      <c r="F71" s="31">
        <v>53</v>
      </c>
      <c r="G71" s="30">
        <v>20</v>
      </c>
      <c r="H71" s="30">
        <v>0</v>
      </c>
      <c r="I71" s="30">
        <v>10</v>
      </c>
      <c r="J71" s="32" t="b">
        <v>0</v>
      </c>
      <c r="K71" s="33">
        <f>F71*G71</f>
        <v>1060</v>
      </c>
    </row>
    <row r="72" spans="1:11" ht="15.75" customHeight="1" outlineLevel="2" x14ac:dyDescent="0.25">
      <c r="A72" s="38">
        <v>74</v>
      </c>
      <c r="B72" s="39" t="s">
        <v>152</v>
      </c>
      <c r="C72" s="39">
        <v>4</v>
      </c>
      <c r="D72" s="39">
        <v>7</v>
      </c>
      <c r="E72" s="39" t="s">
        <v>126</v>
      </c>
      <c r="F72" s="40">
        <v>10</v>
      </c>
      <c r="G72" s="39">
        <v>4</v>
      </c>
      <c r="H72" s="39">
        <v>20</v>
      </c>
      <c r="I72" s="39">
        <v>5</v>
      </c>
      <c r="J72" s="41" t="b">
        <v>0</v>
      </c>
      <c r="K72" s="42">
        <f>F72*G72</f>
        <v>40</v>
      </c>
    </row>
    <row r="73" spans="1:11" ht="15.75" customHeight="1" outlineLevel="1" x14ac:dyDescent="0.25">
      <c r="A73" s="14"/>
      <c r="B73" s="15"/>
      <c r="C73" s="15"/>
      <c r="D73" s="28" t="s">
        <v>162</v>
      </c>
      <c r="E73" s="15"/>
      <c r="F73" s="16"/>
      <c r="G73" s="15">
        <f>SUBTOTAL(9,G68:G72)</f>
        <v>100</v>
      </c>
      <c r="H73" s="15"/>
      <c r="I73" s="15"/>
      <c r="J73" s="17"/>
      <c r="K73" s="18">
        <f>SUBTOTAL(9,K68:K72)</f>
        <v>3549.3500000000004</v>
      </c>
    </row>
    <row r="74" spans="1:11" ht="15.75" customHeight="1" outlineLevel="2" x14ac:dyDescent="0.25">
      <c r="A74" s="14">
        <v>10</v>
      </c>
      <c r="B74" s="15" t="s">
        <v>30</v>
      </c>
      <c r="C74" s="15">
        <v>4</v>
      </c>
      <c r="D74" s="15">
        <v>8</v>
      </c>
      <c r="E74" s="15" t="s">
        <v>31</v>
      </c>
      <c r="F74" s="16">
        <v>31</v>
      </c>
      <c r="G74" s="15">
        <v>31</v>
      </c>
      <c r="H74" s="15">
        <v>0</v>
      </c>
      <c r="I74" s="15">
        <v>0</v>
      </c>
      <c r="J74" s="17" t="b">
        <v>0</v>
      </c>
      <c r="K74" s="18">
        <f t="shared" ref="K74:K85" si="6">F74*G74</f>
        <v>961</v>
      </c>
    </row>
    <row r="75" spans="1:11" ht="15.75" customHeight="1" outlineLevel="2" x14ac:dyDescent="0.25">
      <c r="A75" s="9">
        <v>13</v>
      </c>
      <c r="B75" s="10" t="s">
        <v>36</v>
      </c>
      <c r="C75" s="10">
        <v>6</v>
      </c>
      <c r="D75" s="10">
        <v>8</v>
      </c>
      <c r="E75" s="10" t="s">
        <v>37</v>
      </c>
      <c r="F75" s="11">
        <v>6</v>
      </c>
      <c r="G75" s="10">
        <v>24</v>
      </c>
      <c r="H75" s="10">
        <v>0</v>
      </c>
      <c r="I75" s="10">
        <v>5</v>
      </c>
      <c r="J75" s="12" t="b">
        <v>0</v>
      </c>
      <c r="K75" s="13">
        <f t="shared" si="6"/>
        <v>144</v>
      </c>
    </row>
    <row r="76" spans="1:11" ht="15.75" customHeight="1" outlineLevel="2" x14ac:dyDescent="0.25">
      <c r="A76" s="14">
        <v>18</v>
      </c>
      <c r="B76" s="15" t="s">
        <v>46</v>
      </c>
      <c r="C76" s="15">
        <v>7</v>
      </c>
      <c r="D76" s="15">
        <v>8</v>
      </c>
      <c r="E76" s="15" t="s">
        <v>47</v>
      </c>
      <c r="F76" s="16">
        <v>62.5</v>
      </c>
      <c r="G76" s="15">
        <v>42</v>
      </c>
      <c r="H76" s="15">
        <v>0</v>
      </c>
      <c r="I76" s="15">
        <v>0</v>
      </c>
      <c r="J76" s="17" t="b">
        <v>0</v>
      </c>
      <c r="K76" s="18">
        <f t="shared" si="6"/>
        <v>2625</v>
      </c>
    </row>
    <row r="77" spans="1:11" ht="15.75" customHeight="1" outlineLevel="2" x14ac:dyDescent="0.25">
      <c r="A77" s="38">
        <v>30</v>
      </c>
      <c r="B77" s="39" t="s">
        <v>70</v>
      </c>
      <c r="C77" s="39">
        <v>13</v>
      </c>
      <c r="D77" s="39">
        <v>8</v>
      </c>
      <c r="E77" s="39" t="s">
        <v>71</v>
      </c>
      <c r="F77" s="40">
        <v>25.89</v>
      </c>
      <c r="G77" s="39">
        <v>10</v>
      </c>
      <c r="H77" s="39">
        <v>0</v>
      </c>
      <c r="I77" s="39">
        <v>15</v>
      </c>
      <c r="J77" s="41" t="b">
        <v>0</v>
      </c>
      <c r="K77" s="42">
        <f t="shared" si="6"/>
        <v>258.89999999999998</v>
      </c>
    </row>
    <row r="78" spans="1:11" ht="15.75" customHeight="1" outlineLevel="2" x14ac:dyDescent="0.25">
      <c r="A78" s="14">
        <v>36</v>
      </c>
      <c r="B78" s="15" t="s">
        <v>80</v>
      </c>
      <c r="C78" s="15">
        <v>17</v>
      </c>
      <c r="D78" s="15">
        <v>8</v>
      </c>
      <c r="E78" s="15" t="s">
        <v>81</v>
      </c>
      <c r="F78" s="16">
        <v>19</v>
      </c>
      <c r="G78" s="15">
        <v>112</v>
      </c>
      <c r="H78" s="15">
        <v>0</v>
      </c>
      <c r="I78" s="15">
        <v>20</v>
      </c>
      <c r="J78" s="17" t="b">
        <v>0</v>
      </c>
      <c r="K78" s="18">
        <f t="shared" si="6"/>
        <v>2128</v>
      </c>
    </row>
    <row r="79" spans="1:11" ht="15.75" customHeight="1" outlineLevel="2" x14ac:dyDescent="0.25">
      <c r="A79" s="9">
        <v>37</v>
      </c>
      <c r="B79" s="10" t="s">
        <v>82</v>
      </c>
      <c r="C79" s="10">
        <v>17</v>
      </c>
      <c r="D79" s="10">
        <v>8</v>
      </c>
      <c r="E79" s="10" t="s">
        <v>83</v>
      </c>
      <c r="F79" s="11">
        <v>26</v>
      </c>
      <c r="G79" s="10">
        <v>11</v>
      </c>
      <c r="H79" s="10">
        <v>50</v>
      </c>
      <c r="I79" s="10">
        <v>25</v>
      </c>
      <c r="J79" s="12" t="b">
        <v>0</v>
      </c>
      <c r="K79" s="13">
        <f t="shared" si="6"/>
        <v>286</v>
      </c>
    </row>
    <row r="80" spans="1:11" ht="15.75" customHeight="1" outlineLevel="2" x14ac:dyDescent="0.25">
      <c r="A80" s="14">
        <v>40</v>
      </c>
      <c r="B80" s="15" t="s">
        <v>88</v>
      </c>
      <c r="C80" s="15">
        <v>19</v>
      </c>
      <c r="D80" s="15">
        <v>8</v>
      </c>
      <c r="E80" s="15" t="s">
        <v>89</v>
      </c>
      <c r="F80" s="16">
        <v>18.399999999999999</v>
      </c>
      <c r="G80" s="15">
        <v>123</v>
      </c>
      <c r="H80" s="15">
        <v>0</v>
      </c>
      <c r="I80" s="15">
        <v>30</v>
      </c>
      <c r="J80" s="17" t="b">
        <v>0</v>
      </c>
      <c r="K80" s="18">
        <f t="shared" si="6"/>
        <v>2263.1999999999998</v>
      </c>
    </row>
    <row r="81" spans="1:11" ht="15.75" customHeight="1" outlineLevel="2" x14ac:dyDescent="0.25">
      <c r="A81" s="9">
        <v>41</v>
      </c>
      <c r="B81" s="10" t="s">
        <v>90</v>
      </c>
      <c r="C81" s="10">
        <v>19</v>
      </c>
      <c r="D81" s="10">
        <v>8</v>
      </c>
      <c r="E81" s="10" t="s">
        <v>91</v>
      </c>
      <c r="F81" s="11">
        <v>9.65</v>
      </c>
      <c r="G81" s="10">
        <v>85</v>
      </c>
      <c r="H81" s="10">
        <v>0</v>
      </c>
      <c r="I81" s="10">
        <v>10</v>
      </c>
      <c r="J81" s="12" t="b">
        <v>0</v>
      </c>
      <c r="K81" s="13">
        <f t="shared" si="6"/>
        <v>820.25</v>
      </c>
    </row>
    <row r="82" spans="1:11" ht="15.75" customHeight="1" outlineLevel="2" x14ac:dyDescent="0.25">
      <c r="A82" s="29">
        <v>45</v>
      </c>
      <c r="B82" s="30" t="s">
        <v>98</v>
      </c>
      <c r="C82" s="30">
        <v>21</v>
      </c>
      <c r="D82" s="30">
        <v>8</v>
      </c>
      <c r="E82" s="30" t="s">
        <v>99</v>
      </c>
      <c r="F82" s="31">
        <v>9.5</v>
      </c>
      <c r="G82" s="30">
        <v>5</v>
      </c>
      <c r="H82" s="30">
        <v>70</v>
      </c>
      <c r="I82" s="30">
        <v>15</v>
      </c>
      <c r="J82" s="32" t="b">
        <v>0</v>
      </c>
      <c r="K82" s="33">
        <f t="shared" si="6"/>
        <v>47.5</v>
      </c>
    </row>
    <row r="83" spans="1:11" ht="15.75" customHeight="1" outlineLevel="2" x14ac:dyDescent="0.25">
      <c r="A83" s="38">
        <v>46</v>
      </c>
      <c r="B83" s="39" t="s">
        <v>100</v>
      </c>
      <c r="C83" s="39">
        <v>21</v>
      </c>
      <c r="D83" s="39">
        <v>8</v>
      </c>
      <c r="E83" s="39" t="s">
        <v>101</v>
      </c>
      <c r="F83" s="40">
        <v>12</v>
      </c>
      <c r="G83" s="39">
        <v>95</v>
      </c>
      <c r="H83" s="39">
        <v>0</v>
      </c>
      <c r="I83" s="39">
        <v>0</v>
      </c>
      <c r="J83" s="41" t="b">
        <v>0</v>
      </c>
      <c r="K83" s="42">
        <f t="shared" si="6"/>
        <v>1140</v>
      </c>
    </row>
    <row r="84" spans="1:11" ht="15.75" customHeight="1" outlineLevel="2" x14ac:dyDescent="0.25">
      <c r="A84" s="14">
        <v>58</v>
      </c>
      <c r="B84" s="15" t="s">
        <v>123</v>
      </c>
      <c r="C84" s="15">
        <v>27</v>
      </c>
      <c r="D84" s="15">
        <v>8</v>
      </c>
      <c r="E84" s="15" t="s">
        <v>124</v>
      </c>
      <c r="F84" s="16">
        <v>13.25</v>
      </c>
      <c r="G84" s="15">
        <v>62</v>
      </c>
      <c r="H84" s="15">
        <v>0</v>
      </c>
      <c r="I84" s="15">
        <v>20</v>
      </c>
      <c r="J84" s="17" t="b">
        <v>0</v>
      </c>
      <c r="K84" s="18">
        <f t="shared" si="6"/>
        <v>821.5</v>
      </c>
    </row>
    <row r="85" spans="1:11" ht="15.75" customHeight="1" outlineLevel="2" x14ac:dyDescent="0.25">
      <c r="A85" s="19">
        <v>73</v>
      </c>
      <c r="B85" s="20" t="s">
        <v>150</v>
      </c>
      <c r="C85" s="20">
        <v>17</v>
      </c>
      <c r="D85" s="20">
        <v>8</v>
      </c>
      <c r="E85" s="20" t="s">
        <v>151</v>
      </c>
      <c r="F85" s="21">
        <v>15</v>
      </c>
      <c r="G85" s="20">
        <v>101</v>
      </c>
      <c r="H85" s="20">
        <v>0</v>
      </c>
      <c r="I85" s="20">
        <v>5</v>
      </c>
      <c r="J85" s="22" t="b">
        <v>0</v>
      </c>
      <c r="K85" s="23">
        <f t="shared" si="6"/>
        <v>1515</v>
      </c>
    </row>
    <row r="86" spans="1:11" ht="15.75" customHeight="1" outlineLevel="1" x14ac:dyDescent="0.25">
      <c r="A86" s="35"/>
      <c r="B86" s="35"/>
      <c r="C86" s="35"/>
      <c r="D86" s="37" t="s">
        <v>164</v>
      </c>
      <c r="E86" s="35"/>
      <c r="F86" s="36"/>
      <c r="G86" s="35">
        <f>SUBTOTAL(9,G74:G85)</f>
        <v>701</v>
      </c>
      <c r="H86" s="35"/>
      <c r="I86" s="35"/>
      <c r="J86" s="35"/>
      <c r="K86" s="36">
        <f>SUBTOTAL(9,K74:K85)</f>
        <v>13010.349999999999</v>
      </c>
    </row>
    <row r="87" spans="1:11" ht="15.75" customHeight="1" x14ac:dyDescent="0.25">
      <c r="A87" s="35"/>
      <c r="B87" s="35"/>
      <c r="C87" s="35"/>
      <c r="D87" s="37" t="s">
        <v>168</v>
      </c>
      <c r="E87" s="35"/>
      <c r="F87" s="36"/>
      <c r="G87" s="35">
        <f>SUBTOTAL(9,G2:G85)</f>
        <v>3119</v>
      </c>
      <c r="H87" s="35"/>
      <c r="I87" s="35"/>
      <c r="J87" s="35"/>
      <c r="K87" s="36">
        <f>SUBTOTAL(9,K2:K85)</f>
        <v>74050.849999999991</v>
      </c>
    </row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autoFilter ref="A1:K1">
    <sortState ref="A2:K78">
      <sortCondition ref="D1"/>
    </sortState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3"/>
  <sheetViews>
    <sheetView topLeftCell="A148" workbookViewId="0">
      <selection activeCell="C170" sqref="C170"/>
    </sheetView>
  </sheetViews>
  <sheetFormatPr baseColWidth="10" defaultColWidth="14.42578125" defaultRowHeight="15" customHeight="1" outlineLevelRow="7" x14ac:dyDescent="0.25"/>
  <cols>
    <col min="1" max="1" width="12" customWidth="1"/>
    <col min="2" max="2" width="31.7109375" customWidth="1"/>
    <col min="3" max="3" width="12.5703125" customWidth="1"/>
    <col min="4" max="4" width="13" customWidth="1"/>
    <col min="5" max="5" width="18.85546875" customWidth="1"/>
    <col min="6" max="6" width="11.5703125" customWidth="1"/>
    <col min="7" max="7" width="14.42578125" customWidth="1"/>
    <col min="8" max="8" width="15.7109375" customWidth="1"/>
    <col min="9" max="9" width="19.5703125" customWidth="1"/>
    <col min="10" max="10" width="15" customWidth="1"/>
    <col min="11" max="11" width="13.140625" bestFit="1" customWidth="1"/>
    <col min="12" max="26" width="10.7109375" customWidth="1"/>
  </cols>
  <sheetData>
    <row r="1" spans="1:11" x14ac:dyDescent="0.25">
      <c r="A1" s="24" t="s">
        <v>1</v>
      </c>
      <c r="B1" s="2" t="s">
        <v>2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3</v>
      </c>
      <c r="H1" s="2" t="s">
        <v>9</v>
      </c>
      <c r="I1" s="2" t="s">
        <v>10</v>
      </c>
      <c r="J1" s="25" t="s">
        <v>11</v>
      </c>
      <c r="K1" s="26" t="s">
        <v>4</v>
      </c>
    </row>
    <row r="2" spans="1:11" outlineLevel="7" x14ac:dyDescent="0.25">
      <c r="A2" s="9">
        <v>1</v>
      </c>
      <c r="B2" s="10" t="s">
        <v>12</v>
      </c>
      <c r="C2" s="10">
        <v>1</v>
      </c>
      <c r="D2" s="10">
        <v>1</v>
      </c>
      <c r="E2" s="10" t="s">
        <v>13</v>
      </c>
      <c r="F2" s="11">
        <v>18</v>
      </c>
      <c r="G2" s="10">
        <v>39</v>
      </c>
      <c r="H2" s="10">
        <v>0</v>
      </c>
      <c r="I2" s="10">
        <v>10</v>
      </c>
      <c r="J2" s="12" t="b">
        <v>0</v>
      </c>
      <c r="K2" s="13">
        <f>F2*G2</f>
        <v>702</v>
      </c>
    </row>
    <row r="3" spans="1:11" outlineLevel="7" x14ac:dyDescent="0.25">
      <c r="A3" s="14">
        <v>2</v>
      </c>
      <c r="B3" s="15" t="s">
        <v>14</v>
      </c>
      <c r="C3" s="15">
        <v>1</v>
      </c>
      <c r="D3" s="15">
        <v>1</v>
      </c>
      <c r="E3" s="15" t="s">
        <v>15</v>
      </c>
      <c r="F3" s="16">
        <v>19</v>
      </c>
      <c r="G3" s="15">
        <v>17</v>
      </c>
      <c r="H3" s="15">
        <v>40</v>
      </c>
      <c r="I3" s="15">
        <v>25</v>
      </c>
      <c r="J3" s="17" t="b">
        <v>0</v>
      </c>
      <c r="K3" s="18">
        <f>F3*G3</f>
        <v>323</v>
      </c>
    </row>
    <row r="4" spans="1:11" outlineLevel="7" x14ac:dyDescent="0.25">
      <c r="A4" s="9">
        <v>3</v>
      </c>
      <c r="B4" s="10" t="s">
        <v>16</v>
      </c>
      <c r="C4" s="10">
        <v>1</v>
      </c>
      <c r="D4" s="10">
        <v>2</v>
      </c>
      <c r="E4" s="10" t="s">
        <v>17</v>
      </c>
      <c r="F4" s="11">
        <v>10</v>
      </c>
      <c r="G4" s="10">
        <v>13</v>
      </c>
      <c r="H4" s="10">
        <v>70</v>
      </c>
      <c r="I4" s="10">
        <v>25</v>
      </c>
      <c r="J4" s="12" t="b">
        <v>0</v>
      </c>
      <c r="K4" s="13">
        <f>F4*G4</f>
        <v>130</v>
      </c>
    </row>
    <row r="5" spans="1:11" outlineLevel="7" x14ac:dyDescent="0.25">
      <c r="A5" s="29"/>
      <c r="B5" s="34" t="s">
        <v>234</v>
      </c>
      <c r="C5" s="30">
        <f>SUBTOTAL(3,C2:C4)</f>
        <v>3</v>
      </c>
      <c r="D5" s="30"/>
      <c r="E5" s="30"/>
      <c r="F5" s="31"/>
      <c r="G5" s="30"/>
      <c r="H5" s="30"/>
      <c r="I5" s="30"/>
      <c r="J5" s="32"/>
      <c r="K5" s="33"/>
    </row>
    <row r="6" spans="1:11" outlineLevel="7" x14ac:dyDescent="0.25">
      <c r="A6" s="29"/>
      <c r="B6" s="30"/>
      <c r="C6" s="34" t="s">
        <v>202</v>
      </c>
      <c r="D6" s="30"/>
      <c r="E6" s="30"/>
      <c r="F6" s="31">
        <f>SUBTOTAL(5,F2:F4)</f>
        <v>10</v>
      </c>
      <c r="G6" s="30"/>
      <c r="H6" s="30"/>
      <c r="I6" s="30"/>
      <c r="J6" s="32"/>
      <c r="K6" s="33"/>
    </row>
    <row r="7" spans="1:11" outlineLevel="7" x14ac:dyDescent="0.25">
      <c r="A7" s="29"/>
      <c r="B7" s="30"/>
      <c r="C7" s="34" t="s">
        <v>180</v>
      </c>
      <c r="D7" s="30"/>
      <c r="E7" s="30"/>
      <c r="F7" s="31">
        <f>SUBTOTAL(4,F2:F4)</f>
        <v>19</v>
      </c>
      <c r="G7" s="30"/>
      <c r="H7" s="30"/>
      <c r="I7" s="30"/>
      <c r="J7" s="32"/>
      <c r="K7" s="33"/>
    </row>
    <row r="8" spans="1:11" outlineLevel="7" x14ac:dyDescent="0.25">
      <c r="A8" s="14">
        <v>4</v>
      </c>
      <c r="B8" s="15" t="s">
        <v>18</v>
      </c>
      <c r="C8" s="15">
        <v>2</v>
      </c>
      <c r="D8" s="15">
        <v>2</v>
      </c>
      <c r="E8" s="15" t="s">
        <v>19</v>
      </c>
      <c r="F8" s="16">
        <v>22</v>
      </c>
      <c r="G8" s="15">
        <v>53</v>
      </c>
      <c r="H8" s="15">
        <v>0</v>
      </c>
      <c r="I8" s="15">
        <v>0</v>
      </c>
      <c r="J8" s="17" t="b">
        <v>0</v>
      </c>
      <c r="K8" s="18">
        <f>F8*G8</f>
        <v>1166</v>
      </c>
    </row>
    <row r="9" spans="1:11" outlineLevel="7" x14ac:dyDescent="0.25">
      <c r="A9" s="9">
        <v>65</v>
      </c>
      <c r="B9" s="10" t="s">
        <v>137</v>
      </c>
      <c r="C9" s="10">
        <v>2</v>
      </c>
      <c r="D9" s="10">
        <v>2</v>
      </c>
      <c r="E9" s="10" t="s">
        <v>138</v>
      </c>
      <c r="F9" s="11">
        <v>21.05</v>
      </c>
      <c r="G9" s="10">
        <v>76</v>
      </c>
      <c r="H9" s="10">
        <v>0</v>
      </c>
      <c r="I9" s="10">
        <v>0</v>
      </c>
      <c r="J9" s="12" t="b">
        <v>0</v>
      </c>
      <c r="K9" s="13">
        <f>F9*G9</f>
        <v>1599.8</v>
      </c>
    </row>
    <row r="10" spans="1:11" outlineLevel="7" x14ac:dyDescent="0.25">
      <c r="A10" s="14">
        <v>66</v>
      </c>
      <c r="B10" s="15" t="s">
        <v>139</v>
      </c>
      <c r="C10" s="15">
        <v>2</v>
      </c>
      <c r="D10" s="15">
        <v>2</v>
      </c>
      <c r="E10" s="15" t="s">
        <v>140</v>
      </c>
      <c r="F10" s="16">
        <v>17</v>
      </c>
      <c r="G10" s="15">
        <v>4</v>
      </c>
      <c r="H10" s="15">
        <v>100</v>
      </c>
      <c r="I10" s="15">
        <v>20</v>
      </c>
      <c r="J10" s="17" t="b">
        <v>0</v>
      </c>
      <c r="K10" s="18">
        <f>F10*G10</f>
        <v>68</v>
      </c>
    </row>
    <row r="11" spans="1:11" outlineLevel="7" x14ac:dyDescent="0.25">
      <c r="A11" s="14"/>
      <c r="B11" s="28" t="s">
        <v>235</v>
      </c>
      <c r="C11" s="15">
        <f>SUBTOTAL(3,C8:C10)</f>
        <v>3</v>
      </c>
      <c r="D11" s="15"/>
      <c r="E11" s="15"/>
      <c r="F11" s="16"/>
      <c r="G11" s="15"/>
      <c r="H11" s="15"/>
      <c r="I11" s="15"/>
      <c r="J11" s="17"/>
      <c r="K11" s="18"/>
    </row>
    <row r="12" spans="1:11" outlineLevel="7" x14ac:dyDescent="0.25">
      <c r="A12" s="14"/>
      <c r="B12" s="15"/>
      <c r="C12" s="28" t="s">
        <v>203</v>
      </c>
      <c r="D12" s="15"/>
      <c r="E12" s="15"/>
      <c r="F12" s="16">
        <f>SUBTOTAL(5,F8:F10)</f>
        <v>17</v>
      </c>
      <c r="G12" s="15"/>
      <c r="H12" s="15"/>
      <c r="I12" s="15"/>
      <c r="J12" s="17"/>
      <c r="K12" s="18"/>
    </row>
    <row r="13" spans="1:11" outlineLevel="7" x14ac:dyDescent="0.25">
      <c r="A13" s="14"/>
      <c r="B13" s="15"/>
      <c r="C13" s="28" t="s">
        <v>171</v>
      </c>
      <c r="D13" s="15"/>
      <c r="E13" s="15"/>
      <c r="F13" s="16">
        <f>SUBTOTAL(4,F8:F10)</f>
        <v>22</v>
      </c>
      <c r="G13" s="15"/>
      <c r="H13" s="15"/>
      <c r="I13" s="15"/>
      <c r="J13" s="17"/>
      <c r="K13" s="18"/>
    </row>
    <row r="14" spans="1:11" outlineLevel="7" x14ac:dyDescent="0.25">
      <c r="A14" s="38">
        <v>6</v>
      </c>
      <c r="B14" s="39" t="s">
        <v>22</v>
      </c>
      <c r="C14" s="39">
        <v>3</v>
      </c>
      <c r="D14" s="39">
        <v>2</v>
      </c>
      <c r="E14" s="39" t="s">
        <v>23</v>
      </c>
      <c r="F14" s="40">
        <v>25</v>
      </c>
      <c r="G14" s="39">
        <v>120</v>
      </c>
      <c r="H14" s="39">
        <v>0</v>
      </c>
      <c r="I14" s="39">
        <v>25</v>
      </c>
      <c r="J14" s="41" t="b">
        <v>0</v>
      </c>
      <c r="K14" s="42">
        <f>F14*G14</f>
        <v>3000</v>
      </c>
    </row>
    <row r="15" spans="1:11" outlineLevel="7" x14ac:dyDescent="0.25">
      <c r="A15" s="29">
        <v>7</v>
      </c>
      <c r="B15" s="30" t="s">
        <v>24</v>
      </c>
      <c r="C15" s="30">
        <v>3</v>
      </c>
      <c r="D15" s="30">
        <v>7</v>
      </c>
      <c r="E15" s="30" t="s">
        <v>25</v>
      </c>
      <c r="F15" s="31">
        <v>30</v>
      </c>
      <c r="G15" s="30">
        <v>15</v>
      </c>
      <c r="H15" s="30">
        <v>0</v>
      </c>
      <c r="I15" s="30">
        <v>10</v>
      </c>
      <c r="J15" s="32" t="b">
        <v>0</v>
      </c>
      <c r="K15" s="33">
        <f>F15*G15</f>
        <v>450</v>
      </c>
    </row>
    <row r="16" spans="1:11" outlineLevel="7" x14ac:dyDescent="0.25">
      <c r="A16" s="38">
        <v>8</v>
      </c>
      <c r="B16" s="39" t="s">
        <v>26</v>
      </c>
      <c r="C16" s="39">
        <v>3</v>
      </c>
      <c r="D16" s="39">
        <v>2</v>
      </c>
      <c r="E16" s="39" t="s">
        <v>27</v>
      </c>
      <c r="F16" s="40">
        <v>40</v>
      </c>
      <c r="G16" s="39">
        <v>6</v>
      </c>
      <c r="H16" s="39">
        <v>0</v>
      </c>
      <c r="I16" s="39">
        <v>0</v>
      </c>
      <c r="J16" s="41" t="b">
        <v>0</v>
      </c>
      <c r="K16" s="42">
        <f>F16*G16</f>
        <v>240</v>
      </c>
    </row>
    <row r="17" spans="1:11" outlineLevel="7" x14ac:dyDescent="0.25">
      <c r="A17" s="14"/>
      <c r="B17" s="28" t="s">
        <v>236</v>
      </c>
      <c r="C17" s="15">
        <f>SUBTOTAL(3,C14:C16)</f>
        <v>3</v>
      </c>
      <c r="D17" s="15"/>
      <c r="E17" s="15"/>
      <c r="F17" s="16"/>
      <c r="G17" s="15"/>
      <c r="H17" s="15"/>
      <c r="I17" s="15"/>
      <c r="J17" s="17"/>
      <c r="K17" s="18"/>
    </row>
    <row r="18" spans="1:11" outlineLevel="7" x14ac:dyDescent="0.25">
      <c r="A18" s="14"/>
      <c r="B18" s="15"/>
      <c r="C18" s="28" t="s">
        <v>204</v>
      </c>
      <c r="D18" s="15"/>
      <c r="E18" s="15"/>
      <c r="F18" s="16">
        <f>SUBTOTAL(5,F14:F16)</f>
        <v>25</v>
      </c>
      <c r="G18" s="15"/>
      <c r="H18" s="15"/>
      <c r="I18" s="15"/>
      <c r="J18" s="17"/>
      <c r="K18" s="18"/>
    </row>
    <row r="19" spans="1:11" outlineLevel="7" x14ac:dyDescent="0.25">
      <c r="A19" s="14"/>
      <c r="B19" s="15"/>
      <c r="C19" s="28" t="s">
        <v>181</v>
      </c>
      <c r="D19" s="15"/>
      <c r="E19" s="15"/>
      <c r="F19" s="16">
        <f>SUBTOTAL(4,F14:F16)</f>
        <v>40</v>
      </c>
      <c r="G19" s="15"/>
      <c r="H19" s="15"/>
      <c r="I19" s="15"/>
      <c r="J19" s="17"/>
      <c r="K19" s="18"/>
    </row>
    <row r="20" spans="1:11" outlineLevel="7" x14ac:dyDescent="0.25">
      <c r="A20" s="14">
        <v>10</v>
      </c>
      <c r="B20" s="15" t="s">
        <v>30</v>
      </c>
      <c r="C20" s="15">
        <v>4</v>
      </c>
      <c r="D20" s="15">
        <v>8</v>
      </c>
      <c r="E20" s="15" t="s">
        <v>31</v>
      </c>
      <c r="F20" s="16">
        <v>31</v>
      </c>
      <c r="G20" s="15">
        <v>31</v>
      </c>
      <c r="H20" s="15">
        <v>0</v>
      </c>
      <c r="I20" s="15">
        <v>0</v>
      </c>
      <c r="J20" s="17" t="b">
        <v>0</v>
      </c>
      <c r="K20" s="18">
        <f>F20*G20</f>
        <v>961</v>
      </c>
    </row>
    <row r="21" spans="1:11" outlineLevel="7" x14ac:dyDescent="0.25">
      <c r="A21" s="38">
        <v>74</v>
      </c>
      <c r="B21" s="39" t="s">
        <v>152</v>
      </c>
      <c r="C21" s="39">
        <v>4</v>
      </c>
      <c r="D21" s="39">
        <v>7</v>
      </c>
      <c r="E21" s="39" t="s">
        <v>126</v>
      </c>
      <c r="F21" s="40">
        <v>10</v>
      </c>
      <c r="G21" s="39">
        <v>4</v>
      </c>
      <c r="H21" s="39">
        <v>20</v>
      </c>
      <c r="I21" s="39">
        <v>5</v>
      </c>
      <c r="J21" s="41" t="b">
        <v>0</v>
      </c>
      <c r="K21" s="42">
        <f>F21*G21</f>
        <v>40</v>
      </c>
    </row>
    <row r="22" spans="1:11" outlineLevel="7" x14ac:dyDescent="0.25">
      <c r="A22" s="14"/>
      <c r="B22" s="28" t="s">
        <v>237</v>
      </c>
      <c r="C22" s="15">
        <f>SUBTOTAL(3,C20:C21)</f>
        <v>2</v>
      </c>
      <c r="D22" s="15"/>
      <c r="E22" s="15"/>
      <c r="F22" s="16"/>
      <c r="G22" s="15"/>
      <c r="H22" s="15"/>
      <c r="I22" s="15"/>
      <c r="J22" s="17"/>
      <c r="K22" s="18"/>
    </row>
    <row r="23" spans="1:11" outlineLevel="7" x14ac:dyDescent="0.25">
      <c r="A23" s="14"/>
      <c r="B23" s="15"/>
      <c r="C23" s="28" t="s">
        <v>205</v>
      </c>
      <c r="D23" s="15"/>
      <c r="E23" s="15"/>
      <c r="F23" s="16">
        <f>SUBTOTAL(5,F20:F21)</f>
        <v>10</v>
      </c>
      <c r="G23" s="15"/>
      <c r="H23" s="15"/>
      <c r="I23" s="15"/>
      <c r="J23" s="17"/>
      <c r="K23" s="18"/>
    </row>
    <row r="24" spans="1:11" outlineLevel="7" x14ac:dyDescent="0.25">
      <c r="A24" s="14"/>
      <c r="B24" s="15"/>
      <c r="C24" s="28" t="s">
        <v>172</v>
      </c>
      <c r="D24" s="15"/>
      <c r="E24" s="15"/>
      <c r="F24" s="16">
        <f>SUBTOTAL(4,F20:F21)</f>
        <v>31</v>
      </c>
      <c r="G24" s="15"/>
      <c r="H24" s="15"/>
      <c r="I24" s="15"/>
      <c r="J24" s="17"/>
      <c r="K24" s="18"/>
    </row>
    <row r="25" spans="1:11" outlineLevel="7" x14ac:dyDescent="0.25">
      <c r="A25" s="29">
        <v>11</v>
      </c>
      <c r="B25" s="30" t="s">
        <v>32</v>
      </c>
      <c r="C25" s="30">
        <v>5</v>
      </c>
      <c r="D25" s="30">
        <v>4</v>
      </c>
      <c r="E25" s="30" t="s">
        <v>33</v>
      </c>
      <c r="F25" s="31">
        <v>21</v>
      </c>
      <c r="G25" s="30">
        <v>22</v>
      </c>
      <c r="H25" s="30">
        <v>30</v>
      </c>
      <c r="I25" s="30">
        <v>30</v>
      </c>
      <c r="J25" s="32" t="b">
        <v>0</v>
      </c>
      <c r="K25" s="33">
        <f>F25*G25</f>
        <v>462</v>
      </c>
    </row>
    <row r="26" spans="1:11" outlineLevel="7" x14ac:dyDescent="0.25">
      <c r="A26" s="38">
        <v>12</v>
      </c>
      <c r="B26" s="39" t="s">
        <v>34</v>
      </c>
      <c r="C26" s="39">
        <v>5</v>
      </c>
      <c r="D26" s="39">
        <v>4</v>
      </c>
      <c r="E26" s="39" t="s">
        <v>35</v>
      </c>
      <c r="F26" s="40">
        <v>38</v>
      </c>
      <c r="G26" s="39">
        <v>86</v>
      </c>
      <c r="H26" s="39">
        <v>0</v>
      </c>
      <c r="I26" s="39">
        <v>0</v>
      </c>
      <c r="J26" s="41" t="b">
        <v>0</v>
      </c>
      <c r="K26" s="42">
        <f>F26*G26</f>
        <v>3268</v>
      </c>
    </row>
    <row r="27" spans="1:11" outlineLevel="7" x14ac:dyDescent="0.25">
      <c r="A27" s="14"/>
      <c r="B27" s="28" t="s">
        <v>238</v>
      </c>
      <c r="C27" s="15">
        <f>SUBTOTAL(3,C25:C26)</f>
        <v>2</v>
      </c>
      <c r="D27" s="15"/>
      <c r="E27" s="15"/>
      <c r="F27" s="16"/>
      <c r="G27" s="15"/>
      <c r="H27" s="15"/>
      <c r="I27" s="15"/>
      <c r="J27" s="17"/>
      <c r="K27" s="18"/>
    </row>
    <row r="28" spans="1:11" outlineLevel="7" x14ac:dyDescent="0.25">
      <c r="A28" s="14"/>
      <c r="B28" s="15"/>
      <c r="C28" s="28" t="s">
        <v>206</v>
      </c>
      <c r="D28" s="15"/>
      <c r="E28" s="15"/>
      <c r="F28" s="16">
        <f>SUBTOTAL(5,F25:F26)</f>
        <v>21</v>
      </c>
      <c r="G28" s="15"/>
      <c r="H28" s="15"/>
      <c r="I28" s="15"/>
      <c r="J28" s="17"/>
      <c r="K28" s="18"/>
    </row>
    <row r="29" spans="1:11" outlineLevel="7" x14ac:dyDescent="0.25">
      <c r="A29" s="14"/>
      <c r="B29" s="15"/>
      <c r="C29" s="28" t="s">
        <v>182</v>
      </c>
      <c r="D29" s="15"/>
      <c r="E29" s="15"/>
      <c r="F29" s="16">
        <f>SUBTOTAL(4,F25:F26)</f>
        <v>38</v>
      </c>
      <c r="G29" s="15"/>
      <c r="H29" s="15"/>
      <c r="I29" s="15"/>
      <c r="J29" s="17"/>
      <c r="K29" s="18"/>
    </row>
    <row r="30" spans="1:11" outlineLevel="7" x14ac:dyDescent="0.25">
      <c r="A30" s="29">
        <v>13</v>
      </c>
      <c r="B30" s="30" t="s">
        <v>36</v>
      </c>
      <c r="C30" s="30">
        <v>6</v>
      </c>
      <c r="D30" s="30">
        <v>8</v>
      </c>
      <c r="E30" s="30" t="s">
        <v>37</v>
      </c>
      <c r="F30" s="31">
        <v>6</v>
      </c>
      <c r="G30" s="30">
        <v>24</v>
      </c>
      <c r="H30" s="30">
        <v>0</v>
      </c>
      <c r="I30" s="30">
        <v>5</v>
      </c>
      <c r="J30" s="32" t="b">
        <v>0</v>
      </c>
      <c r="K30" s="33">
        <f>F30*G30</f>
        <v>144</v>
      </c>
    </row>
    <row r="31" spans="1:11" outlineLevel="7" x14ac:dyDescent="0.25">
      <c r="A31" s="38">
        <v>14</v>
      </c>
      <c r="B31" s="39" t="s">
        <v>38</v>
      </c>
      <c r="C31" s="39">
        <v>6</v>
      </c>
      <c r="D31" s="39">
        <v>7</v>
      </c>
      <c r="E31" s="39" t="s">
        <v>39</v>
      </c>
      <c r="F31" s="40">
        <v>23.25</v>
      </c>
      <c r="G31" s="39">
        <v>35</v>
      </c>
      <c r="H31" s="39">
        <v>0</v>
      </c>
      <c r="I31" s="39">
        <v>0</v>
      </c>
      <c r="J31" s="41" t="b">
        <v>0</v>
      </c>
      <c r="K31" s="42">
        <f>F31*G31</f>
        <v>813.75</v>
      </c>
    </row>
    <row r="32" spans="1:11" outlineLevel="7" x14ac:dyDescent="0.25">
      <c r="A32" s="29">
        <v>15</v>
      </c>
      <c r="B32" s="30" t="s">
        <v>40</v>
      </c>
      <c r="C32" s="30">
        <v>6</v>
      </c>
      <c r="D32" s="30">
        <v>2</v>
      </c>
      <c r="E32" s="30" t="s">
        <v>41</v>
      </c>
      <c r="F32" s="31">
        <v>15.5</v>
      </c>
      <c r="G32" s="30">
        <v>39</v>
      </c>
      <c r="H32" s="30">
        <v>0</v>
      </c>
      <c r="I32" s="30">
        <v>5</v>
      </c>
      <c r="J32" s="32" t="b">
        <v>0</v>
      </c>
      <c r="K32" s="33">
        <f>F32*G32</f>
        <v>604.5</v>
      </c>
    </row>
    <row r="33" spans="1:11" outlineLevel="7" x14ac:dyDescent="0.25">
      <c r="A33" s="29"/>
      <c r="B33" s="34" t="s">
        <v>239</v>
      </c>
      <c r="C33" s="30">
        <f>SUBTOTAL(3,C30:C32)</f>
        <v>3</v>
      </c>
      <c r="D33" s="30"/>
      <c r="E33" s="30"/>
      <c r="F33" s="31"/>
      <c r="G33" s="30"/>
      <c r="H33" s="30"/>
      <c r="I33" s="30"/>
      <c r="J33" s="32"/>
      <c r="K33" s="33"/>
    </row>
    <row r="34" spans="1:11" outlineLevel="7" x14ac:dyDescent="0.25">
      <c r="A34" s="29"/>
      <c r="B34" s="30"/>
      <c r="C34" s="34" t="s">
        <v>207</v>
      </c>
      <c r="D34" s="30"/>
      <c r="E34" s="30"/>
      <c r="F34" s="31">
        <f>SUBTOTAL(5,F30:F32)</f>
        <v>6</v>
      </c>
      <c r="G34" s="30"/>
      <c r="H34" s="30"/>
      <c r="I34" s="30"/>
      <c r="J34" s="32"/>
      <c r="K34" s="33"/>
    </row>
    <row r="35" spans="1:11" outlineLevel="7" x14ac:dyDescent="0.25">
      <c r="A35" s="29"/>
      <c r="B35" s="30"/>
      <c r="C35" s="34" t="s">
        <v>183</v>
      </c>
      <c r="D35" s="30"/>
      <c r="E35" s="30"/>
      <c r="F35" s="31">
        <f>SUBTOTAL(4,F30:F32)</f>
        <v>23.25</v>
      </c>
      <c r="G35" s="30"/>
      <c r="H35" s="30"/>
      <c r="I35" s="30"/>
      <c r="J35" s="32"/>
      <c r="K35" s="33"/>
    </row>
    <row r="36" spans="1:11" outlineLevel="7" x14ac:dyDescent="0.25">
      <c r="A36" s="38">
        <v>16</v>
      </c>
      <c r="B36" s="39" t="s">
        <v>42</v>
      </c>
      <c r="C36" s="39">
        <v>7</v>
      </c>
      <c r="D36" s="39">
        <v>3</v>
      </c>
      <c r="E36" s="39" t="s">
        <v>43</v>
      </c>
      <c r="F36" s="40">
        <v>17.45</v>
      </c>
      <c r="G36" s="39">
        <v>29</v>
      </c>
      <c r="H36" s="39">
        <v>0</v>
      </c>
      <c r="I36" s="39">
        <v>10</v>
      </c>
      <c r="J36" s="41" t="b">
        <v>0</v>
      </c>
      <c r="K36" s="42">
        <f>F36*G36</f>
        <v>506.04999999999995</v>
      </c>
    </row>
    <row r="37" spans="1:11" outlineLevel="7" x14ac:dyDescent="0.25">
      <c r="A37" s="14">
        <v>18</v>
      </c>
      <c r="B37" s="15" t="s">
        <v>46</v>
      </c>
      <c r="C37" s="15">
        <v>7</v>
      </c>
      <c r="D37" s="15">
        <v>8</v>
      </c>
      <c r="E37" s="15" t="s">
        <v>47</v>
      </c>
      <c r="F37" s="16">
        <v>62.5</v>
      </c>
      <c r="G37" s="15">
        <v>42</v>
      </c>
      <c r="H37" s="15">
        <v>0</v>
      </c>
      <c r="I37" s="15">
        <v>0</v>
      </c>
      <c r="J37" s="17" t="b">
        <v>0</v>
      </c>
      <c r="K37" s="18">
        <f>F37*G37</f>
        <v>2625</v>
      </c>
    </row>
    <row r="38" spans="1:11" ht="15.75" customHeight="1" outlineLevel="7" x14ac:dyDescent="0.25">
      <c r="A38" s="9">
        <v>63</v>
      </c>
      <c r="B38" s="10" t="s">
        <v>133</v>
      </c>
      <c r="C38" s="10">
        <v>7</v>
      </c>
      <c r="D38" s="10">
        <v>2</v>
      </c>
      <c r="E38" s="10" t="s">
        <v>134</v>
      </c>
      <c r="F38" s="11">
        <v>43.9</v>
      </c>
      <c r="G38" s="10">
        <v>24</v>
      </c>
      <c r="H38" s="10">
        <v>0</v>
      </c>
      <c r="I38" s="10">
        <v>5</v>
      </c>
      <c r="J38" s="12" t="b">
        <v>0</v>
      </c>
      <c r="K38" s="13">
        <f>F38*G38</f>
        <v>1053.5999999999999</v>
      </c>
    </row>
    <row r="39" spans="1:11" ht="15.75" customHeight="1" outlineLevel="7" x14ac:dyDescent="0.25">
      <c r="A39" s="14">
        <v>70</v>
      </c>
      <c r="B39" s="15" t="s">
        <v>146</v>
      </c>
      <c r="C39" s="15">
        <v>7</v>
      </c>
      <c r="D39" s="15">
        <v>1</v>
      </c>
      <c r="E39" s="15" t="s">
        <v>147</v>
      </c>
      <c r="F39" s="16">
        <v>15</v>
      </c>
      <c r="G39" s="15">
        <v>15</v>
      </c>
      <c r="H39" s="15">
        <v>10</v>
      </c>
      <c r="I39" s="15">
        <v>30</v>
      </c>
      <c r="J39" s="17" t="b">
        <v>0</v>
      </c>
      <c r="K39" s="18">
        <f>F39*G39</f>
        <v>225</v>
      </c>
    </row>
    <row r="40" spans="1:11" ht="15.75" customHeight="1" outlineLevel="7" x14ac:dyDescent="0.25">
      <c r="A40" s="14"/>
      <c r="B40" s="28" t="s">
        <v>240</v>
      </c>
      <c r="C40" s="15">
        <f>SUBTOTAL(3,C36:C39)</f>
        <v>4</v>
      </c>
      <c r="D40" s="15"/>
      <c r="E40" s="15"/>
      <c r="F40" s="16"/>
      <c r="G40" s="15"/>
      <c r="H40" s="15"/>
      <c r="I40" s="15"/>
      <c r="J40" s="17"/>
      <c r="K40" s="18"/>
    </row>
    <row r="41" spans="1:11" ht="15.75" customHeight="1" outlineLevel="7" x14ac:dyDescent="0.25">
      <c r="A41" s="14"/>
      <c r="B41" s="15"/>
      <c r="C41" s="28" t="s">
        <v>208</v>
      </c>
      <c r="D41" s="15"/>
      <c r="E41" s="15"/>
      <c r="F41" s="16">
        <f>SUBTOTAL(5,F36:F39)</f>
        <v>15</v>
      </c>
      <c r="G41" s="15"/>
      <c r="H41" s="15"/>
      <c r="I41" s="15"/>
      <c r="J41" s="17"/>
      <c r="K41" s="18"/>
    </row>
    <row r="42" spans="1:11" ht="15.75" customHeight="1" outlineLevel="7" x14ac:dyDescent="0.25">
      <c r="A42" s="14"/>
      <c r="B42" s="15"/>
      <c r="C42" s="28" t="s">
        <v>173</v>
      </c>
      <c r="D42" s="15"/>
      <c r="E42" s="15"/>
      <c r="F42" s="16">
        <f>SUBTOTAL(4,F36:F39)</f>
        <v>62.5</v>
      </c>
      <c r="G42" s="15"/>
      <c r="H42" s="15"/>
      <c r="I42" s="15"/>
      <c r="J42" s="17"/>
      <c r="K42" s="18"/>
    </row>
    <row r="43" spans="1:11" ht="15.75" customHeight="1" outlineLevel="7" x14ac:dyDescent="0.25">
      <c r="A43" s="9">
        <v>19</v>
      </c>
      <c r="B43" s="10" t="s">
        <v>48</v>
      </c>
      <c r="C43" s="10">
        <v>8</v>
      </c>
      <c r="D43" s="10">
        <v>3</v>
      </c>
      <c r="E43" s="10" t="s">
        <v>49</v>
      </c>
      <c r="F43" s="11">
        <v>9.1999999999999993</v>
      </c>
      <c r="G43" s="10">
        <v>25</v>
      </c>
      <c r="H43" s="10">
        <v>0</v>
      </c>
      <c r="I43" s="10">
        <v>5</v>
      </c>
      <c r="J43" s="12" t="b">
        <v>0</v>
      </c>
      <c r="K43" s="13">
        <f>F43*G43</f>
        <v>229.99999999999997</v>
      </c>
    </row>
    <row r="44" spans="1:11" ht="15.75" customHeight="1" outlineLevel="7" x14ac:dyDescent="0.25">
      <c r="A44" s="14">
        <v>20</v>
      </c>
      <c r="B44" s="15" t="s">
        <v>50</v>
      </c>
      <c r="C44" s="15">
        <v>8</v>
      </c>
      <c r="D44" s="15">
        <v>3</v>
      </c>
      <c r="E44" s="15" t="s">
        <v>51</v>
      </c>
      <c r="F44" s="16">
        <v>81</v>
      </c>
      <c r="G44" s="15">
        <v>40</v>
      </c>
      <c r="H44" s="15">
        <v>0</v>
      </c>
      <c r="I44" s="15">
        <v>0</v>
      </c>
      <c r="J44" s="17" t="b">
        <v>0</v>
      </c>
      <c r="K44" s="18">
        <f>F44*G44</f>
        <v>3240</v>
      </c>
    </row>
    <row r="45" spans="1:11" ht="15.75" customHeight="1" outlineLevel="7" x14ac:dyDescent="0.25">
      <c r="A45" s="9">
        <v>21</v>
      </c>
      <c r="B45" s="10" t="s">
        <v>52</v>
      </c>
      <c r="C45" s="10">
        <v>8</v>
      </c>
      <c r="D45" s="10">
        <v>3</v>
      </c>
      <c r="E45" s="10" t="s">
        <v>53</v>
      </c>
      <c r="F45" s="11">
        <v>10</v>
      </c>
      <c r="G45" s="10">
        <v>3</v>
      </c>
      <c r="H45" s="10">
        <v>40</v>
      </c>
      <c r="I45" s="10">
        <v>5</v>
      </c>
      <c r="J45" s="12" t="b">
        <v>0</v>
      </c>
      <c r="K45" s="13">
        <f>F45*G45</f>
        <v>30</v>
      </c>
    </row>
    <row r="46" spans="1:11" ht="15.75" customHeight="1" outlineLevel="7" x14ac:dyDescent="0.25">
      <c r="A46" s="14">
        <v>68</v>
      </c>
      <c r="B46" s="15" t="s">
        <v>142</v>
      </c>
      <c r="C46" s="15">
        <v>8</v>
      </c>
      <c r="D46" s="15">
        <v>3</v>
      </c>
      <c r="E46" s="15" t="s">
        <v>143</v>
      </c>
      <c r="F46" s="16">
        <v>12.5</v>
      </c>
      <c r="G46" s="15">
        <v>6</v>
      </c>
      <c r="H46" s="15">
        <v>10</v>
      </c>
      <c r="I46" s="15">
        <v>15</v>
      </c>
      <c r="J46" s="17" t="b">
        <v>0</v>
      </c>
      <c r="K46" s="18">
        <f>F46*G46</f>
        <v>75</v>
      </c>
    </row>
    <row r="47" spans="1:11" ht="15.75" customHeight="1" outlineLevel="7" x14ac:dyDescent="0.25">
      <c r="A47" s="14"/>
      <c r="B47" s="28" t="s">
        <v>241</v>
      </c>
      <c r="C47" s="15">
        <f>SUBTOTAL(3,C43:C46)</f>
        <v>4</v>
      </c>
      <c r="D47" s="15"/>
      <c r="E47" s="15"/>
      <c r="F47" s="16"/>
      <c r="G47" s="15"/>
      <c r="H47" s="15"/>
      <c r="I47" s="15"/>
      <c r="J47" s="17"/>
      <c r="K47" s="18"/>
    </row>
    <row r="48" spans="1:11" ht="15.75" customHeight="1" outlineLevel="7" x14ac:dyDescent="0.25">
      <c r="A48" s="14"/>
      <c r="B48" s="15"/>
      <c r="C48" s="28" t="s">
        <v>209</v>
      </c>
      <c r="D48" s="15"/>
      <c r="E48" s="15"/>
      <c r="F48" s="16">
        <f>SUBTOTAL(5,F43:F46)</f>
        <v>9.1999999999999993</v>
      </c>
      <c r="G48" s="15"/>
      <c r="H48" s="15"/>
      <c r="I48" s="15"/>
      <c r="J48" s="17"/>
      <c r="K48" s="18"/>
    </row>
    <row r="49" spans="1:11" ht="15.75" customHeight="1" outlineLevel="7" x14ac:dyDescent="0.25">
      <c r="A49" s="14"/>
      <c r="B49" s="15"/>
      <c r="C49" s="28" t="s">
        <v>184</v>
      </c>
      <c r="D49" s="15"/>
      <c r="E49" s="15"/>
      <c r="F49" s="16">
        <f>SUBTOTAL(4,F43:F46)</f>
        <v>81</v>
      </c>
      <c r="G49" s="15"/>
      <c r="H49" s="15"/>
      <c r="I49" s="15"/>
      <c r="J49" s="17"/>
      <c r="K49" s="18"/>
    </row>
    <row r="50" spans="1:11" ht="15.75" customHeight="1" outlineLevel="7" x14ac:dyDescent="0.25">
      <c r="A50" s="38">
        <v>22</v>
      </c>
      <c r="B50" s="39" t="s">
        <v>54</v>
      </c>
      <c r="C50" s="39">
        <v>9</v>
      </c>
      <c r="D50" s="39">
        <v>5</v>
      </c>
      <c r="E50" s="39" t="s">
        <v>55</v>
      </c>
      <c r="F50" s="40">
        <v>21</v>
      </c>
      <c r="G50" s="39">
        <v>104</v>
      </c>
      <c r="H50" s="39">
        <v>0</v>
      </c>
      <c r="I50" s="39">
        <v>25</v>
      </c>
      <c r="J50" s="41" t="b">
        <v>0</v>
      </c>
      <c r="K50" s="42">
        <f>F50*G50</f>
        <v>2184</v>
      </c>
    </row>
    <row r="51" spans="1:11" ht="15.75" customHeight="1" outlineLevel="7" x14ac:dyDescent="0.25">
      <c r="A51" s="29">
        <v>23</v>
      </c>
      <c r="B51" s="30" t="s">
        <v>56</v>
      </c>
      <c r="C51" s="30">
        <v>9</v>
      </c>
      <c r="D51" s="30">
        <v>5</v>
      </c>
      <c r="E51" s="30" t="s">
        <v>57</v>
      </c>
      <c r="F51" s="31">
        <v>9</v>
      </c>
      <c r="G51" s="30">
        <v>61</v>
      </c>
      <c r="H51" s="30">
        <v>0</v>
      </c>
      <c r="I51" s="30">
        <v>25</v>
      </c>
      <c r="J51" s="32" t="b">
        <v>0</v>
      </c>
      <c r="K51" s="33">
        <f>F51*G51</f>
        <v>549</v>
      </c>
    </row>
    <row r="52" spans="1:11" ht="15.75" customHeight="1" outlineLevel="7" x14ac:dyDescent="0.25">
      <c r="A52" s="29"/>
      <c r="B52" s="34" t="s">
        <v>242</v>
      </c>
      <c r="C52" s="30">
        <f>SUBTOTAL(3,C50:C51)</f>
        <v>2</v>
      </c>
      <c r="D52" s="30"/>
      <c r="E52" s="30"/>
      <c r="F52" s="31"/>
      <c r="G52" s="30"/>
      <c r="H52" s="30"/>
      <c r="I52" s="30"/>
      <c r="J52" s="32"/>
      <c r="K52" s="33"/>
    </row>
    <row r="53" spans="1:11" ht="15.75" customHeight="1" outlineLevel="7" x14ac:dyDescent="0.25">
      <c r="A53" s="29"/>
      <c r="B53" s="30"/>
      <c r="C53" s="34" t="s">
        <v>210</v>
      </c>
      <c r="D53" s="30"/>
      <c r="E53" s="30"/>
      <c r="F53" s="31">
        <f>SUBTOTAL(5,F50:F51)</f>
        <v>9</v>
      </c>
      <c r="G53" s="30"/>
      <c r="H53" s="30"/>
      <c r="I53" s="30"/>
      <c r="J53" s="32"/>
      <c r="K53" s="33"/>
    </row>
    <row r="54" spans="1:11" ht="15.75" customHeight="1" outlineLevel="7" x14ac:dyDescent="0.25">
      <c r="A54" s="29"/>
      <c r="B54" s="30"/>
      <c r="C54" s="34" t="s">
        <v>185</v>
      </c>
      <c r="D54" s="30"/>
      <c r="E54" s="30"/>
      <c r="F54" s="31">
        <f>SUBTOTAL(4,F50:F51)</f>
        <v>21</v>
      </c>
      <c r="G54" s="30"/>
      <c r="H54" s="30"/>
      <c r="I54" s="30"/>
      <c r="J54" s="32"/>
      <c r="K54" s="33"/>
    </row>
    <row r="55" spans="1:11" ht="15.75" customHeight="1" outlineLevel="7" x14ac:dyDescent="0.25">
      <c r="A55" s="9">
        <v>25</v>
      </c>
      <c r="B55" s="10" t="s">
        <v>60</v>
      </c>
      <c r="C55" s="10">
        <v>11</v>
      </c>
      <c r="D55" s="10">
        <v>3</v>
      </c>
      <c r="E55" s="10" t="s">
        <v>61</v>
      </c>
      <c r="F55" s="11">
        <v>14</v>
      </c>
      <c r="G55" s="10">
        <v>76</v>
      </c>
      <c r="H55" s="10">
        <v>0</v>
      </c>
      <c r="I55" s="10">
        <v>30</v>
      </c>
      <c r="J55" s="12" t="b">
        <v>0</v>
      </c>
      <c r="K55" s="13">
        <f>F55*G55</f>
        <v>1064</v>
      </c>
    </row>
    <row r="56" spans="1:11" ht="15.75" customHeight="1" outlineLevel="7" x14ac:dyDescent="0.25">
      <c r="A56" s="14">
        <v>26</v>
      </c>
      <c r="B56" s="15" t="s">
        <v>62</v>
      </c>
      <c r="C56" s="15">
        <v>11</v>
      </c>
      <c r="D56" s="15">
        <v>3</v>
      </c>
      <c r="E56" s="15" t="s">
        <v>63</v>
      </c>
      <c r="F56" s="16">
        <v>31.23</v>
      </c>
      <c r="G56" s="15">
        <v>15</v>
      </c>
      <c r="H56" s="15">
        <v>0</v>
      </c>
      <c r="I56" s="15">
        <v>0</v>
      </c>
      <c r="J56" s="17" t="b">
        <v>0</v>
      </c>
      <c r="K56" s="18">
        <f>F56*G56</f>
        <v>468.45</v>
      </c>
    </row>
    <row r="57" spans="1:11" ht="15.75" customHeight="1" outlineLevel="7" x14ac:dyDescent="0.25">
      <c r="A57" s="9">
        <v>27</v>
      </c>
      <c r="B57" s="10" t="s">
        <v>64</v>
      </c>
      <c r="C57" s="10">
        <v>11</v>
      </c>
      <c r="D57" s="10">
        <v>3</v>
      </c>
      <c r="E57" s="10" t="s">
        <v>65</v>
      </c>
      <c r="F57" s="11">
        <v>43.9</v>
      </c>
      <c r="G57" s="10">
        <v>49</v>
      </c>
      <c r="H57" s="10">
        <v>0</v>
      </c>
      <c r="I57" s="10">
        <v>30</v>
      </c>
      <c r="J57" s="12" t="b">
        <v>0</v>
      </c>
      <c r="K57" s="13">
        <f>F57*G57</f>
        <v>2151.1</v>
      </c>
    </row>
    <row r="58" spans="1:11" ht="15.75" customHeight="1" outlineLevel="7" x14ac:dyDescent="0.25">
      <c r="A58" s="29"/>
      <c r="B58" s="34" t="s">
        <v>243</v>
      </c>
      <c r="C58" s="30">
        <f>SUBTOTAL(3,C55:C57)</f>
        <v>3</v>
      </c>
      <c r="D58" s="30"/>
      <c r="E58" s="30"/>
      <c r="F58" s="31"/>
      <c r="G58" s="30"/>
      <c r="H58" s="30"/>
      <c r="I58" s="30"/>
      <c r="J58" s="32"/>
      <c r="K58" s="33"/>
    </row>
    <row r="59" spans="1:11" ht="15.75" customHeight="1" outlineLevel="7" x14ac:dyDescent="0.25">
      <c r="A59" s="29"/>
      <c r="B59" s="30"/>
      <c r="C59" s="34" t="s">
        <v>211</v>
      </c>
      <c r="D59" s="30"/>
      <c r="E59" s="30"/>
      <c r="F59" s="31">
        <f>SUBTOTAL(5,F55:F57)</f>
        <v>14</v>
      </c>
      <c r="G59" s="30"/>
      <c r="H59" s="30"/>
      <c r="I59" s="30"/>
      <c r="J59" s="32"/>
      <c r="K59" s="33"/>
    </row>
    <row r="60" spans="1:11" ht="15.75" customHeight="1" outlineLevel="7" x14ac:dyDescent="0.25">
      <c r="A60" s="29"/>
      <c r="B60" s="30"/>
      <c r="C60" s="34" t="s">
        <v>186</v>
      </c>
      <c r="D60" s="30"/>
      <c r="E60" s="30"/>
      <c r="F60" s="31">
        <f>SUBTOTAL(4,F55:F57)</f>
        <v>43.9</v>
      </c>
      <c r="G60" s="30"/>
      <c r="H60" s="30"/>
      <c r="I60" s="30"/>
      <c r="J60" s="32"/>
      <c r="K60" s="33"/>
    </row>
    <row r="61" spans="1:11" ht="15.75" customHeight="1" outlineLevel="7" x14ac:dyDescent="0.25">
      <c r="A61" s="14">
        <v>64</v>
      </c>
      <c r="B61" s="15" t="s">
        <v>135</v>
      </c>
      <c r="C61" s="15">
        <v>12</v>
      </c>
      <c r="D61" s="15">
        <v>5</v>
      </c>
      <c r="E61" s="15" t="s">
        <v>136</v>
      </c>
      <c r="F61" s="16">
        <v>33.25</v>
      </c>
      <c r="G61" s="15">
        <v>22</v>
      </c>
      <c r="H61" s="15">
        <v>80</v>
      </c>
      <c r="I61" s="15">
        <v>30</v>
      </c>
      <c r="J61" s="17" t="b">
        <v>0</v>
      </c>
      <c r="K61" s="18">
        <f>F61*G61</f>
        <v>731.5</v>
      </c>
    </row>
    <row r="62" spans="1:11" ht="15.75" customHeight="1" outlineLevel="7" x14ac:dyDescent="0.25">
      <c r="A62" s="9">
        <v>75</v>
      </c>
      <c r="B62" s="10" t="s">
        <v>153</v>
      </c>
      <c r="C62" s="10">
        <v>12</v>
      </c>
      <c r="D62" s="10">
        <v>1</v>
      </c>
      <c r="E62" s="10" t="s">
        <v>154</v>
      </c>
      <c r="F62" s="11">
        <v>7.75</v>
      </c>
      <c r="G62" s="10">
        <v>125</v>
      </c>
      <c r="H62" s="10">
        <v>0</v>
      </c>
      <c r="I62" s="10">
        <v>25</v>
      </c>
      <c r="J62" s="12" t="b">
        <v>0</v>
      </c>
      <c r="K62" s="13">
        <f>F62*G62</f>
        <v>968.75</v>
      </c>
    </row>
    <row r="63" spans="1:11" ht="15.75" customHeight="1" outlineLevel="7" x14ac:dyDescent="0.25">
      <c r="A63" s="29">
        <v>77</v>
      </c>
      <c r="B63" s="30" t="s">
        <v>157</v>
      </c>
      <c r="C63" s="30">
        <v>12</v>
      </c>
      <c r="D63" s="30">
        <v>2</v>
      </c>
      <c r="E63" s="30" t="s">
        <v>158</v>
      </c>
      <c r="F63" s="31">
        <v>13</v>
      </c>
      <c r="G63" s="30">
        <v>32</v>
      </c>
      <c r="H63" s="30">
        <v>0</v>
      </c>
      <c r="I63" s="30">
        <v>15</v>
      </c>
      <c r="J63" s="32" t="b">
        <v>0</v>
      </c>
      <c r="K63" s="33">
        <f>F63*G63</f>
        <v>416</v>
      </c>
    </row>
    <row r="64" spans="1:11" ht="15.75" customHeight="1" outlineLevel="7" x14ac:dyDescent="0.25">
      <c r="A64" s="29"/>
      <c r="B64" s="34" t="s">
        <v>244</v>
      </c>
      <c r="C64" s="30">
        <f>SUBTOTAL(3,C61:C63)</f>
        <v>3</v>
      </c>
      <c r="D64" s="30"/>
      <c r="E64" s="30"/>
      <c r="F64" s="31"/>
      <c r="G64" s="30"/>
      <c r="H64" s="30"/>
      <c r="I64" s="30"/>
      <c r="J64" s="32"/>
      <c r="K64" s="33"/>
    </row>
    <row r="65" spans="1:11" ht="15.75" customHeight="1" outlineLevel="7" x14ac:dyDescent="0.25">
      <c r="A65" s="29"/>
      <c r="B65" s="30"/>
      <c r="C65" s="34" t="s">
        <v>212</v>
      </c>
      <c r="D65" s="30"/>
      <c r="E65" s="30"/>
      <c r="F65" s="31">
        <f>SUBTOTAL(5,F61:F63)</f>
        <v>7.75</v>
      </c>
      <c r="G65" s="30"/>
      <c r="H65" s="30"/>
      <c r="I65" s="30"/>
      <c r="J65" s="32"/>
      <c r="K65" s="33"/>
    </row>
    <row r="66" spans="1:11" ht="15.75" customHeight="1" outlineLevel="7" x14ac:dyDescent="0.25">
      <c r="A66" s="29"/>
      <c r="B66" s="30"/>
      <c r="C66" s="34" t="s">
        <v>175</v>
      </c>
      <c r="D66" s="30"/>
      <c r="E66" s="30"/>
      <c r="F66" s="31">
        <f>SUBTOTAL(4,F61:F63)</f>
        <v>33.25</v>
      </c>
      <c r="G66" s="30"/>
      <c r="H66" s="30"/>
      <c r="I66" s="30"/>
      <c r="J66" s="32"/>
      <c r="K66" s="33"/>
    </row>
    <row r="67" spans="1:11" ht="15.75" customHeight="1" outlineLevel="7" x14ac:dyDescent="0.25">
      <c r="A67" s="38">
        <v>30</v>
      </c>
      <c r="B67" s="39" t="s">
        <v>70</v>
      </c>
      <c r="C67" s="39">
        <v>13</v>
      </c>
      <c r="D67" s="39">
        <v>8</v>
      </c>
      <c r="E67" s="39" t="s">
        <v>71</v>
      </c>
      <c r="F67" s="40">
        <v>25.89</v>
      </c>
      <c r="G67" s="39">
        <v>10</v>
      </c>
      <c r="H67" s="39">
        <v>0</v>
      </c>
      <c r="I67" s="39">
        <v>15</v>
      </c>
      <c r="J67" s="41" t="b">
        <v>0</v>
      </c>
      <c r="K67" s="42">
        <f>F67*G67</f>
        <v>258.89999999999998</v>
      </c>
    </row>
    <row r="68" spans="1:11" ht="15.75" customHeight="1" outlineLevel="7" x14ac:dyDescent="0.25">
      <c r="A68" s="14"/>
      <c r="B68" s="28" t="s">
        <v>245</v>
      </c>
      <c r="C68" s="15">
        <f>SUBTOTAL(3,C67:C67)</f>
        <v>1</v>
      </c>
      <c r="D68" s="15"/>
      <c r="E68" s="15"/>
      <c r="F68" s="16"/>
      <c r="G68" s="15"/>
      <c r="H68" s="15"/>
      <c r="I68" s="15"/>
      <c r="J68" s="17"/>
      <c r="K68" s="18"/>
    </row>
    <row r="69" spans="1:11" ht="15.75" customHeight="1" outlineLevel="7" x14ac:dyDescent="0.25">
      <c r="A69" s="14"/>
      <c r="B69" s="15"/>
      <c r="C69" s="28" t="s">
        <v>213</v>
      </c>
      <c r="D69" s="15"/>
      <c r="E69" s="15"/>
      <c r="F69" s="16">
        <f>SUBTOTAL(5,F67:F67)</f>
        <v>25.89</v>
      </c>
      <c r="G69" s="15"/>
      <c r="H69" s="15"/>
      <c r="I69" s="15"/>
      <c r="J69" s="17"/>
      <c r="K69" s="18"/>
    </row>
    <row r="70" spans="1:11" ht="15.75" customHeight="1" outlineLevel="7" x14ac:dyDescent="0.25">
      <c r="A70" s="14"/>
      <c r="B70" s="15"/>
      <c r="C70" s="28" t="s">
        <v>187</v>
      </c>
      <c r="D70" s="15"/>
      <c r="E70" s="15"/>
      <c r="F70" s="16">
        <f>SUBTOTAL(4,F67:F67)</f>
        <v>25.89</v>
      </c>
      <c r="G70" s="15"/>
      <c r="H70" s="15"/>
      <c r="I70" s="15"/>
      <c r="J70" s="17"/>
      <c r="K70" s="18"/>
    </row>
    <row r="71" spans="1:11" ht="15.75" customHeight="1" outlineLevel="7" x14ac:dyDescent="0.25">
      <c r="A71" s="29">
        <v>31</v>
      </c>
      <c r="B71" s="30" t="s">
        <v>72</v>
      </c>
      <c r="C71" s="30">
        <v>14</v>
      </c>
      <c r="D71" s="30">
        <v>4</v>
      </c>
      <c r="E71" s="30" t="s">
        <v>73</v>
      </c>
      <c r="F71" s="31">
        <v>12.5</v>
      </c>
      <c r="G71" s="30">
        <v>0</v>
      </c>
      <c r="H71" s="30">
        <v>70</v>
      </c>
      <c r="I71" s="30">
        <v>20</v>
      </c>
      <c r="J71" s="32" t="b">
        <v>0</v>
      </c>
      <c r="K71" s="33">
        <f>F71*G71</f>
        <v>0</v>
      </c>
    </row>
    <row r="72" spans="1:11" ht="15.75" customHeight="1" outlineLevel="7" x14ac:dyDescent="0.25">
      <c r="A72" s="38">
        <v>32</v>
      </c>
      <c r="B72" s="39" t="s">
        <v>74</v>
      </c>
      <c r="C72" s="39">
        <v>14</v>
      </c>
      <c r="D72" s="39">
        <v>4</v>
      </c>
      <c r="E72" s="39" t="s">
        <v>75</v>
      </c>
      <c r="F72" s="40">
        <v>32</v>
      </c>
      <c r="G72" s="39">
        <v>9</v>
      </c>
      <c r="H72" s="39">
        <v>40</v>
      </c>
      <c r="I72" s="39">
        <v>25</v>
      </c>
      <c r="J72" s="41" t="b">
        <v>0</v>
      </c>
      <c r="K72" s="42">
        <f>F72*G72</f>
        <v>288</v>
      </c>
    </row>
    <row r="73" spans="1:11" ht="15.75" customHeight="1" outlineLevel="7" x14ac:dyDescent="0.25">
      <c r="A73" s="14">
        <v>72</v>
      </c>
      <c r="B73" s="15" t="s">
        <v>149</v>
      </c>
      <c r="C73" s="15">
        <v>14</v>
      </c>
      <c r="D73" s="15">
        <v>4</v>
      </c>
      <c r="E73" s="15" t="s">
        <v>75</v>
      </c>
      <c r="F73" s="16">
        <v>34.799999999999997</v>
      </c>
      <c r="G73" s="15">
        <v>14</v>
      </c>
      <c r="H73" s="15">
        <v>0</v>
      </c>
      <c r="I73" s="15">
        <v>0</v>
      </c>
      <c r="J73" s="17" t="b">
        <v>0</v>
      </c>
      <c r="K73" s="18">
        <f>F73*G73</f>
        <v>487.19999999999993</v>
      </c>
    </row>
    <row r="74" spans="1:11" ht="15.75" customHeight="1" outlineLevel="7" x14ac:dyDescent="0.25">
      <c r="A74" s="14"/>
      <c r="B74" s="28" t="s">
        <v>246</v>
      </c>
      <c r="C74" s="15">
        <f>SUBTOTAL(3,C71:C73)</f>
        <v>3</v>
      </c>
      <c r="D74" s="15"/>
      <c r="E74" s="15"/>
      <c r="F74" s="16"/>
      <c r="G74" s="15"/>
      <c r="H74" s="15"/>
      <c r="I74" s="15"/>
      <c r="J74" s="17"/>
      <c r="K74" s="18"/>
    </row>
    <row r="75" spans="1:11" ht="15.75" customHeight="1" outlineLevel="7" x14ac:dyDescent="0.25">
      <c r="A75" s="14"/>
      <c r="B75" s="15"/>
      <c r="C75" s="28" t="s">
        <v>214</v>
      </c>
      <c r="D75" s="15"/>
      <c r="E75" s="15"/>
      <c r="F75" s="16">
        <f>SUBTOTAL(5,F71:F73)</f>
        <v>12.5</v>
      </c>
      <c r="G75" s="15"/>
      <c r="H75" s="15"/>
      <c r="I75" s="15"/>
      <c r="J75" s="17"/>
      <c r="K75" s="18"/>
    </row>
    <row r="76" spans="1:11" ht="15.75" customHeight="1" outlineLevel="7" x14ac:dyDescent="0.25">
      <c r="A76" s="14"/>
      <c r="B76" s="15"/>
      <c r="C76" s="28" t="s">
        <v>188</v>
      </c>
      <c r="D76" s="15"/>
      <c r="E76" s="15"/>
      <c r="F76" s="16">
        <f>SUBTOTAL(4,F71:F73)</f>
        <v>34.799999999999997</v>
      </c>
      <c r="G76" s="15"/>
      <c r="H76" s="15"/>
      <c r="I76" s="15"/>
      <c r="J76" s="17"/>
      <c r="K76" s="18"/>
    </row>
    <row r="77" spans="1:11" ht="15.75" customHeight="1" outlineLevel="7" x14ac:dyDescent="0.25">
      <c r="A77" s="9">
        <v>33</v>
      </c>
      <c r="B77" s="10" t="s">
        <v>76</v>
      </c>
      <c r="C77" s="10">
        <v>15</v>
      </c>
      <c r="D77" s="10">
        <v>4</v>
      </c>
      <c r="E77" s="10" t="s">
        <v>77</v>
      </c>
      <c r="F77" s="11">
        <v>2.5</v>
      </c>
      <c r="G77" s="10">
        <v>112</v>
      </c>
      <c r="H77" s="10">
        <v>0</v>
      </c>
      <c r="I77" s="10">
        <v>20</v>
      </c>
      <c r="J77" s="12" t="b">
        <v>0</v>
      </c>
      <c r="K77" s="13">
        <f>F77*G77</f>
        <v>280</v>
      </c>
    </row>
    <row r="78" spans="1:11" ht="15.75" customHeight="1" outlineLevel="7" x14ac:dyDescent="0.25">
      <c r="A78" s="29">
        <v>69</v>
      </c>
      <c r="B78" s="30" t="s">
        <v>144</v>
      </c>
      <c r="C78" s="30">
        <v>15</v>
      </c>
      <c r="D78" s="30">
        <v>4</v>
      </c>
      <c r="E78" s="30" t="s">
        <v>145</v>
      </c>
      <c r="F78" s="31">
        <v>36</v>
      </c>
      <c r="G78" s="30">
        <v>26</v>
      </c>
      <c r="H78" s="30">
        <v>0</v>
      </c>
      <c r="I78" s="30">
        <v>15</v>
      </c>
      <c r="J78" s="32" t="b">
        <v>0</v>
      </c>
      <c r="K78" s="33">
        <f>F78*G78</f>
        <v>936</v>
      </c>
    </row>
    <row r="79" spans="1:11" ht="15.75" customHeight="1" outlineLevel="7" x14ac:dyDescent="0.25">
      <c r="A79" s="9">
        <v>71</v>
      </c>
      <c r="B79" s="10" t="s">
        <v>148</v>
      </c>
      <c r="C79" s="10">
        <v>15</v>
      </c>
      <c r="D79" s="10">
        <v>4</v>
      </c>
      <c r="E79" s="10" t="s">
        <v>35</v>
      </c>
      <c r="F79" s="11">
        <v>21.5</v>
      </c>
      <c r="G79" s="10">
        <v>26</v>
      </c>
      <c r="H79" s="10">
        <v>0</v>
      </c>
      <c r="I79" s="10">
        <v>0</v>
      </c>
      <c r="J79" s="12" t="b">
        <v>0</v>
      </c>
      <c r="K79" s="13">
        <f>F79*G79</f>
        <v>559</v>
      </c>
    </row>
    <row r="80" spans="1:11" ht="15.75" customHeight="1" outlineLevel="7" x14ac:dyDescent="0.25">
      <c r="A80" s="29"/>
      <c r="B80" s="34" t="s">
        <v>247</v>
      </c>
      <c r="C80" s="30">
        <f>SUBTOTAL(3,C77:C79)</f>
        <v>3</v>
      </c>
      <c r="D80" s="30"/>
      <c r="E80" s="30"/>
      <c r="F80" s="31"/>
      <c r="G80" s="30"/>
      <c r="H80" s="30"/>
      <c r="I80" s="30"/>
      <c r="J80" s="32"/>
      <c r="K80" s="33"/>
    </row>
    <row r="81" spans="1:11" ht="15.75" customHeight="1" outlineLevel="7" x14ac:dyDescent="0.25">
      <c r="A81" s="29"/>
      <c r="B81" s="30"/>
      <c r="C81" s="34" t="s">
        <v>215</v>
      </c>
      <c r="D81" s="30"/>
      <c r="E81" s="30"/>
      <c r="F81" s="31">
        <f>SUBTOTAL(5,F77:F79)</f>
        <v>2.5</v>
      </c>
      <c r="G81" s="30"/>
      <c r="H81" s="30"/>
      <c r="I81" s="30"/>
      <c r="J81" s="32"/>
      <c r="K81" s="33"/>
    </row>
    <row r="82" spans="1:11" ht="15.75" customHeight="1" outlineLevel="7" x14ac:dyDescent="0.25">
      <c r="A82" s="29"/>
      <c r="B82" s="30"/>
      <c r="C82" s="34" t="s">
        <v>189</v>
      </c>
      <c r="D82" s="30"/>
      <c r="E82" s="30"/>
      <c r="F82" s="31">
        <f>SUBTOTAL(4,F77:F79)</f>
        <v>36</v>
      </c>
      <c r="G82" s="30"/>
      <c r="H82" s="30"/>
      <c r="I82" s="30"/>
      <c r="J82" s="32"/>
      <c r="K82" s="33"/>
    </row>
    <row r="83" spans="1:11" ht="15.75" customHeight="1" outlineLevel="7" x14ac:dyDescent="0.25">
      <c r="A83" s="14">
        <v>34</v>
      </c>
      <c r="B83" s="15" t="s">
        <v>78</v>
      </c>
      <c r="C83" s="15">
        <v>16</v>
      </c>
      <c r="D83" s="15">
        <v>1</v>
      </c>
      <c r="E83" s="15" t="s">
        <v>15</v>
      </c>
      <c r="F83" s="16">
        <v>14</v>
      </c>
      <c r="G83" s="15">
        <v>111</v>
      </c>
      <c r="H83" s="15">
        <v>0</v>
      </c>
      <c r="I83" s="15">
        <v>15</v>
      </c>
      <c r="J83" s="17" t="b">
        <v>0</v>
      </c>
      <c r="K83" s="18">
        <f>F83*G83</f>
        <v>1554</v>
      </c>
    </row>
    <row r="84" spans="1:11" ht="15.75" customHeight="1" outlineLevel="7" x14ac:dyDescent="0.25">
      <c r="A84" s="9">
        <v>35</v>
      </c>
      <c r="B84" s="10" t="s">
        <v>79</v>
      </c>
      <c r="C84" s="10">
        <v>16</v>
      </c>
      <c r="D84" s="10">
        <v>1</v>
      </c>
      <c r="E84" s="10" t="s">
        <v>15</v>
      </c>
      <c r="F84" s="11">
        <v>18</v>
      </c>
      <c r="G84" s="10">
        <v>20</v>
      </c>
      <c r="H84" s="10">
        <v>0</v>
      </c>
      <c r="I84" s="10">
        <v>15</v>
      </c>
      <c r="J84" s="12" t="b">
        <v>0</v>
      </c>
      <c r="K84" s="13">
        <f>F84*G84</f>
        <v>360</v>
      </c>
    </row>
    <row r="85" spans="1:11" ht="15.75" customHeight="1" outlineLevel="7" x14ac:dyDescent="0.25">
      <c r="A85" s="29">
        <v>67</v>
      </c>
      <c r="B85" s="30" t="s">
        <v>141</v>
      </c>
      <c r="C85" s="30">
        <v>16</v>
      </c>
      <c r="D85" s="30">
        <v>1</v>
      </c>
      <c r="E85" s="30" t="s">
        <v>15</v>
      </c>
      <c r="F85" s="31">
        <v>14</v>
      </c>
      <c r="G85" s="30">
        <v>52</v>
      </c>
      <c r="H85" s="30">
        <v>0</v>
      </c>
      <c r="I85" s="30">
        <v>10</v>
      </c>
      <c r="J85" s="32" t="b">
        <v>0</v>
      </c>
      <c r="K85" s="33">
        <f>F85*G85</f>
        <v>728</v>
      </c>
    </row>
    <row r="86" spans="1:11" ht="15.75" customHeight="1" outlineLevel="7" x14ac:dyDescent="0.25">
      <c r="A86" s="29"/>
      <c r="B86" s="34" t="s">
        <v>248</v>
      </c>
      <c r="C86" s="30">
        <f>SUBTOTAL(3,C83:C85)</f>
        <v>3</v>
      </c>
      <c r="D86" s="30"/>
      <c r="E86" s="30"/>
      <c r="F86" s="31"/>
      <c r="G86" s="30"/>
      <c r="H86" s="30"/>
      <c r="I86" s="30"/>
      <c r="J86" s="32"/>
      <c r="K86" s="33"/>
    </row>
    <row r="87" spans="1:11" ht="15.75" customHeight="1" outlineLevel="7" x14ac:dyDescent="0.25">
      <c r="A87" s="29"/>
      <c r="B87" s="30"/>
      <c r="C87" s="34" t="s">
        <v>216</v>
      </c>
      <c r="D87" s="30"/>
      <c r="E87" s="30"/>
      <c r="F87" s="31">
        <f>SUBTOTAL(5,F83:F85)</f>
        <v>14</v>
      </c>
      <c r="G87" s="30"/>
      <c r="H87" s="30"/>
      <c r="I87" s="30"/>
      <c r="J87" s="32"/>
      <c r="K87" s="33"/>
    </row>
    <row r="88" spans="1:11" ht="15.75" customHeight="1" outlineLevel="7" x14ac:dyDescent="0.25">
      <c r="A88" s="29"/>
      <c r="B88" s="30"/>
      <c r="C88" s="34" t="s">
        <v>190</v>
      </c>
      <c r="D88" s="30"/>
      <c r="E88" s="30"/>
      <c r="F88" s="31">
        <f>SUBTOTAL(4,F83:F85)</f>
        <v>18</v>
      </c>
      <c r="G88" s="30"/>
      <c r="H88" s="30"/>
      <c r="I88" s="30"/>
      <c r="J88" s="32"/>
      <c r="K88" s="33"/>
    </row>
    <row r="89" spans="1:11" ht="15.75" customHeight="1" outlineLevel="7" x14ac:dyDescent="0.25">
      <c r="A89" s="38">
        <v>36</v>
      </c>
      <c r="B89" s="39" t="s">
        <v>80</v>
      </c>
      <c r="C89" s="39">
        <v>17</v>
      </c>
      <c r="D89" s="39">
        <v>8</v>
      </c>
      <c r="E89" s="39" t="s">
        <v>81</v>
      </c>
      <c r="F89" s="40">
        <v>19</v>
      </c>
      <c r="G89" s="39">
        <v>112</v>
      </c>
      <c r="H89" s="39">
        <v>0</v>
      </c>
      <c r="I89" s="39">
        <v>20</v>
      </c>
      <c r="J89" s="41" t="b">
        <v>0</v>
      </c>
      <c r="K89" s="42">
        <f>F89*G89</f>
        <v>2128</v>
      </c>
    </row>
    <row r="90" spans="1:11" ht="15.75" customHeight="1" outlineLevel="7" x14ac:dyDescent="0.25">
      <c r="A90" s="29">
        <v>37</v>
      </c>
      <c r="B90" s="30" t="s">
        <v>82</v>
      </c>
      <c r="C90" s="30">
        <v>17</v>
      </c>
      <c r="D90" s="30">
        <v>8</v>
      </c>
      <c r="E90" s="30" t="s">
        <v>83</v>
      </c>
      <c r="F90" s="31">
        <v>26</v>
      </c>
      <c r="G90" s="30">
        <v>11</v>
      </c>
      <c r="H90" s="30">
        <v>50</v>
      </c>
      <c r="I90" s="30">
        <v>25</v>
      </c>
      <c r="J90" s="32" t="b">
        <v>0</v>
      </c>
      <c r="K90" s="33">
        <f>F90*G90</f>
        <v>286</v>
      </c>
    </row>
    <row r="91" spans="1:11" ht="15.75" customHeight="1" outlineLevel="7" x14ac:dyDescent="0.25">
      <c r="A91" s="9">
        <v>73</v>
      </c>
      <c r="B91" s="10" t="s">
        <v>150</v>
      </c>
      <c r="C91" s="10">
        <v>17</v>
      </c>
      <c r="D91" s="10">
        <v>8</v>
      </c>
      <c r="E91" s="10" t="s">
        <v>151</v>
      </c>
      <c r="F91" s="11">
        <v>15</v>
      </c>
      <c r="G91" s="10">
        <v>101</v>
      </c>
      <c r="H91" s="10">
        <v>0</v>
      </c>
      <c r="I91" s="10">
        <v>5</v>
      </c>
      <c r="J91" s="12" t="b">
        <v>0</v>
      </c>
      <c r="K91" s="13">
        <f>F91*G91</f>
        <v>1515</v>
      </c>
    </row>
    <row r="92" spans="1:11" ht="15.75" customHeight="1" outlineLevel="7" x14ac:dyDescent="0.25">
      <c r="A92" s="29"/>
      <c r="B92" s="34" t="s">
        <v>249</v>
      </c>
      <c r="C92" s="30">
        <f>SUBTOTAL(3,C89:C91)</f>
        <v>3</v>
      </c>
      <c r="D92" s="30"/>
      <c r="E92" s="30"/>
      <c r="F92" s="31"/>
      <c r="G92" s="30"/>
      <c r="H92" s="30"/>
      <c r="I92" s="30"/>
      <c r="J92" s="32"/>
      <c r="K92" s="33"/>
    </row>
    <row r="93" spans="1:11" ht="15.75" customHeight="1" outlineLevel="7" x14ac:dyDescent="0.25">
      <c r="A93" s="29"/>
      <c r="B93" s="30"/>
      <c r="C93" s="34" t="s">
        <v>217</v>
      </c>
      <c r="D93" s="30"/>
      <c r="E93" s="30"/>
      <c r="F93" s="31">
        <f>SUBTOTAL(5,F89:F91)</f>
        <v>15</v>
      </c>
      <c r="G93" s="30"/>
      <c r="H93" s="30"/>
      <c r="I93" s="30"/>
      <c r="J93" s="32"/>
      <c r="K93" s="33"/>
    </row>
    <row r="94" spans="1:11" ht="15.75" customHeight="1" outlineLevel="7" x14ac:dyDescent="0.25">
      <c r="A94" s="29"/>
      <c r="B94" s="30"/>
      <c r="C94" s="34" t="s">
        <v>191</v>
      </c>
      <c r="D94" s="30"/>
      <c r="E94" s="30"/>
      <c r="F94" s="31">
        <f>SUBTOTAL(4,F89:F91)</f>
        <v>26</v>
      </c>
      <c r="G94" s="30"/>
      <c r="H94" s="30"/>
      <c r="I94" s="30"/>
      <c r="J94" s="32"/>
      <c r="K94" s="33"/>
    </row>
    <row r="95" spans="1:11" ht="15.75" customHeight="1" outlineLevel="7" x14ac:dyDescent="0.25">
      <c r="A95" s="14">
        <v>38</v>
      </c>
      <c r="B95" s="15" t="s">
        <v>84</v>
      </c>
      <c r="C95" s="15">
        <v>18</v>
      </c>
      <c r="D95" s="15">
        <v>1</v>
      </c>
      <c r="E95" s="15" t="s">
        <v>85</v>
      </c>
      <c r="F95" s="16">
        <v>263.5</v>
      </c>
      <c r="G95" s="15">
        <v>17</v>
      </c>
      <c r="H95" s="15">
        <v>0</v>
      </c>
      <c r="I95" s="15">
        <v>15</v>
      </c>
      <c r="J95" s="17" t="b">
        <v>0</v>
      </c>
      <c r="K95" s="18">
        <f>F95*G95</f>
        <v>4479.5</v>
      </c>
    </row>
    <row r="96" spans="1:11" ht="15.75" customHeight="1" outlineLevel="7" x14ac:dyDescent="0.25">
      <c r="A96" s="9">
        <v>39</v>
      </c>
      <c r="B96" s="10" t="s">
        <v>86</v>
      </c>
      <c r="C96" s="10">
        <v>18</v>
      </c>
      <c r="D96" s="10">
        <v>1</v>
      </c>
      <c r="E96" s="10" t="s">
        <v>87</v>
      </c>
      <c r="F96" s="11">
        <v>18</v>
      </c>
      <c r="G96" s="10">
        <v>69</v>
      </c>
      <c r="H96" s="10">
        <v>0</v>
      </c>
      <c r="I96" s="10">
        <v>5</v>
      </c>
      <c r="J96" s="12" t="b">
        <v>0</v>
      </c>
      <c r="K96" s="13">
        <f>F96*G96</f>
        <v>1242</v>
      </c>
    </row>
    <row r="97" spans="1:11" ht="15.75" customHeight="1" outlineLevel="7" x14ac:dyDescent="0.25">
      <c r="A97" s="29"/>
      <c r="B97" s="34" t="s">
        <v>250</v>
      </c>
      <c r="C97" s="30">
        <f>SUBTOTAL(3,C95:C96)</f>
        <v>2</v>
      </c>
      <c r="D97" s="30"/>
      <c r="E97" s="30"/>
      <c r="F97" s="31"/>
      <c r="G97" s="30"/>
      <c r="H97" s="30"/>
      <c r="I97" s="30"/>
      <c r="J97" s="32"/>
      <c r="K97" s="33"/>
    </row>
    <row r="98" spans="1:11" ht="15.75" customHeight="1" outlineLevel="7" x14ac:dyDescent="0.25">
      <c r="A98" s="29"/>
      <c r="B98" s="30"/>
      <c r="C98" s="34" t="s">
        <v>218</v>
      </c>
      <c r="D98" s="30"/>
      <c r="E98" s="30"/>
      <c r="F98" s="31">
        <f>SUBTOTAL(5,F95:F96)</f>
        <v>18</v>
      </c>
      <c r="G98" s="30"/>
      <c r="H98" s="30"/>
      <c r="I98" s="30"/>
      <c r="J98" s="32"/>
      <c r="K98" s="33"/>
    </row>
    <row r="99" spans="1:11" ht="15.75" customHeight="1" outlineLevel="7" x14ac:dyDescent="0.25">
      <c r="A99" s="29"/>
      <c r="B99" s="30"/>
      <c r="C99" s="34" t="s">
        <v>192</v>
      </c>
      <c r="D99" s="30"/>
      <c r="E99" s="30"/>
      <c r="F99" s="31">
        <f>SUBTOTAL(4,F95:F96)</f>
        <v>263.5</v>
      </c>
      <c r="G99" s="30"/>
      <c r="H99" s="30"/>
      <c r="I99" s="30"/>
      <c r="J99" s="32"/>
      <c r="K99" s="33"/>
    </row>
    <row r="100" spans="1:11" ht="15.75" customHeight="1" outlineLevel="7" x14ac:dyDescent="0.25">
      <c r="A100" s="14">
        <v>40</v>
      </c>
      <c r="B100" s="15" t="s">
        <v>88</v>
      </c>
      <c r="C100" s="15">
        <v>19</v>
      </c>
      <c r="D100" s="15">
        <v>8</v>
      </c>
      <c r="E100" s="15" t="s">
        <v>89</v>
      </c>
      <c r="F100" s="16">
        <v>18.399999999999999</v>
      </c>
      <c r="G100" s="15">
        <v>123</v>
      </c>
      <c r="H100" s="15">
        <v>0</v>
      </c>
      <c r="I100" s="15">
        <v>30</v>
      </c>
      <c r="J100" s="17" t="b">
        <v>0</v>
      </c>
      <c r="K100" s="18">
        <f>F100*G100</f>
        <v>2263.1999999999998</v>
      </c>
    </row>
    <row r="101" spans="1:11" ht="15.75" customHeight="1" outlineLevel="7" x14ac:dyDescent="0.25">
      <c r="A101" s="9">
        <v>41</v>
      </c>
      <c r="B101" s="10" t="s">
        <v>90</v>
      </c>
      <c r="C101" s="10">
        <v>19</v>
      </c>
      <c r="D101" s="10">
        <v>8</v>
      </c>
      <c r="E101" s="10" t="s">
        <v>91</v>
      </c>
      <c r="F101" s="11">
        <v>9.65</v>
      </c>
      <c r="G101" s="10">
        <v>85</v>
      </c>
      <c r="H101" s="10">
        <v>0</v>
      </c>
      <c r="I101" s="10">
        <v>10</v>
      </c>
      <c r="J101" s="12" t="b">
        <v>0</v>
      </c>
      <c r="K101" s="13">
        <f>F101*G101</f>
        <v>820.25</v>
      </c>
    </row>
    <row r="102" spans="1:11" ht="15.75" customHeight="1" outlineLevel="7" x14ac:dyDescent="0.25">
      <c r="A102" s="29"/>
      <c r="B102" s="34" t="s">
        <v>251</v>
      </c>
      <c r="C102" s="30">
        <f>SUBTOTAL(3,C100:C101)</f>
        <v>2</v>
      </c>
      <c r="D102" s="30"/>
      <c r="E102" s="30"/>
      <c r="F102" s="31"/>
      <c r="G102" s="30"/>
      <c r="H102" s="30"/>
      <c r="I102" s="30"/>
      <c r="J102" s="32"/>
      <c r="K102" s="33"/>
    </row>
    <row r="103" spans="1:11" ht="15.75" customHeight="1" outlineLevel="7" x14ac:dyDescent="0.25">
      <c r="A103" s="29"/>
      <c r="B103" s="30"/>
      <c r="C103" s="34" t="s">
        <v>219</v>
      </c>
      <c r="D103" s="30"/>
      <c r="E103" s="30"/>
      <c r="F103" s="31">
        <f>SUBTOTAL(5,F100:F101)</f>
        <v>9.65</v>
      </c>
      <c r="G103" s="30"/>
      <c r="H103" s="30"/>
      <c r="I103" s="30"/>
      <c r="J103" s="32"/>
      <c r="K103" s="33"/>
    </row>
    <row r="104" spans="1:11" ht="15.75" customHeight="1" outlineLevel="7" x14ac:dyDescent="0.25">
      <c r="A104" s="29"/>
      <c r="B104" s="30"/>
      <c r="C104" s="34" t="s">
        <v>193</v>
      </c>
      <c r="D104" s="30"/>
      <c r="E104" s="30"/>
      <c r="F104" s="31">
        <f>SUBTOTAL(4,F100:F101)</f>
        <v>18.399999999999999</v>
      </c>
      <c r="G104" s="30"/>
      <c r="H104" s="30"/>
      <c r="I104" s="30"/>
      <c r="J104" s="32"/>
      <c r="K104" s="33"/>
    </row>
    <row r="105" spans="1:11" ht="15.75" customHeight="1" outlineLevel="7" x14ac:dyDescent="0.25">
      <c r="A105" s="29">
        <v>43</v>
      </c>
      <c r="B105" s="30" t="s">
        <v>94</v>
      </c>
      <c r="C105" s="30">
        <v>20</v>
      </c>
      <c r="D105" s="30">
        <v>1</v>
      </c>
      <c r="E105" s="30" t="s">
        <v>95</v>
      </c>
      <c r="F105" s="31">
        <v>46</v>
      </c>
      <c r="G105" s="30">
        <v>17</v>
      </c>
      <c r="H105" s="30">
        <v>10</v>
      </c>
      <c r="I105" s="30">
        <v>25</v>
      </c>
      <c r="J105" s="32" t="b">
        <v>0</v>
      </c>
      <c r="K105" s="33">
        <f>F105*G105</f>
        <v>782</v>
      </c>
    </row>
    <row r="106" spans="1:11" ht="15.75" customHeight="1" outlineLevel="7" x14ac:dyDescent="0.25">
      <c r="A106" s="38">
        <v>44</v>
      </c>
      <c r="B106" s="39" t="s">
        <v>96</v>
      </c>
      <c r="C106" s="39">
        <v>20</v>
      </c>
      <c r="D106" s="39">
        <v>2</v>
      </c>
      <c r="E106" s="39" t="s">
        <v>97</v>
      </c>
      <c r="F106" s="40">
        <v>19.45</v>
      </c>
      <c r="G106" s="39">
        <v>27</v>
      </c>
      <c r="H106" s="39">
        <v>0</v>
      </c>
      <c r="I106" s="39">
        <v>15</v>
      </c>
      <c r="J106" s="41" t="b">
        <v>0</v>
      </c>
      <c r="K106" s="42">
        <f>F106*G106</f>
        <v>525.15</v>
      </c>
    </row>
    <row r="107" spans="1:11" ht="15.75" customHeight="1" outlineLevel="7" x14ac:dyDescent="0.25">
      <c r="A107" s="14"/>
      <c r="B107" s="28" t="s">
        <v>252</v>
      </c>
      <c r="C107" s="15">
        <f>SUBTOTAL(3,C105:C106)</f>
        <v>2</v>
      </c>
      <c r="D107" s="15"/>
      <c r="E107" s="15"/>
      <c r="F107" s="16"/>
      <c r="G107" s="15"/>
      <c r="H107" s="15"/>
      <c r="I107" s="15"/>
      <c r="J107" s="17"/>
      <c r="K107" s="18"/>
    </row>
    <row r="108" spans="1:11" ht="15.75" customHeight="1" outlineLevel="7" x14ac:dyDescent="0.25">
      <c r="A108" s="14"/>
      <c r="B108" s="15"/>
      <c r="C108" s="28" t="s">
        <v>220</v>
      </c>
      <c r="D108" s="15"/>
      <c r="E108" s="15"/>
      <c r="F108" s="16">
        <f>SUBTOTAL(5,F105:F106)</f>
        <v>19.45</v>
      </c>
      <c r="G108" s="15"/>
      <c r="H108" s="15"/>
      <c r="I108" s="15"/>
      <c r="J108" s="17"/>
      <c r="K108" s="18"/>
    </row>
    <row r="109" spans="1:11" ht="15.75" customHeight="1" outlineLevel="7" x14ac:dyDescent="0.25">
      <c r="A109" s="14"/>
      <c r="B109" s="15"/>
      <c r="C109" s="28" t="s">
        <v>176</v>
      </c>
      <c r="D109" s="15"/>
      <c r="E109" s="15"/>
      <c r="F109" s="16">
        <f>SUBTOTAL(4,F105:F106)</f>
        <v>46</v>
      </c>
      <c r="G109" s="15"/>
      <c r="H109" s="15"/>
      <c r="I109" s="15"/>
      <c r="J109" s="17"/>
      <c r="K109" s="18"/>
    </row>
    <row r="110" spans="1:11" ht="15.75" customHeight="1" outlineLevel="7" x14ac:dyDescent="0.25">
      <c r="A110" s="29">
        <v>45</v>
      </c>
      <c r="B110" s="30" t="s">
        <v>98</v>
      </c>
      <c r="C110" s="30">
        <v>21</v>
      </c>
      <c r="D110" s="30">
        <v>8</v>
      </c>
      <c r="E110" s="30" t="s">
        <v>99</v>
      </c>
      <c r="F110" s="31">
        <v>9.5</v>
      </c>
      <c r="G110" s="30">
        <v>5</v>
      </c>
      <c r="H110" s="30">
        <v>70</v>
      </c>
      <c r="I110" s="30">
        <v>15</v>
      </c>
      <c r="J110" s="32" t="b">
        <v>0</v>
      </c>
      <c r="K110" s="33">
        <f>F110*G110</f>
        <v>47.5</v>
      </c>
    </row>
    <row r="111" spans="1:11" ht="15.75" customHeight="1" outlineLevel="7" x14ac:dyDescent="0.25">
      <c r="A111" s="38">
        <v>46</v>
      </c>
      <c r="B111" s="39" t="s">
        <v>100</v>
      </c>
      <c r="C111" s="39">
        <v>21</v>
      </c>
      <c r="D111" s="39">
        <v>8</v>
      </c>
      <c r="E111" s="39" t="s">
        <v>101</v>
      </c>
      <c r="F111" s="40">
        <v>12</v>
      </c>
      <c r="G111" s="39">
        <v>95</v>
      </c>
      <c r="H111" s="39">
        <v>0</v>
      </c>
      <c r="I111" s="39">
        <v>0</v>
      </c>
      <c r="J111" s="41" t="b">
        <v>0</v>
      </c>
      <c r="K111" s="42">
        <f>F111*G111</f>
        <v>1140</v>
      </c>
    </row>
    <row r="112" spans="1:11" ht="15.75" customHeight="1" outlineLevel="7" x14ac:dyDescent="0.25">
      <c r="A112" s="14"/>
      <c r="B112" s="28" t="s">
        <v>253</v>
      </c>
      <c r="C112" s="15">
        <f>SUBTOTAL(3,C110:C111)</f>
        <v>2</v>
      </c>
      <c r="D112" s="15"/>
      <c r="E112" s="15"/>
      <c r="F112" s="16"/>
      <c r="G112" s="15"/>
      <c r="H112" s="15"/>
      <c r="I112" s="15"/>
      <c r="J112" s="17"/>
      <c r="K112" s="18"/>
    </row>
    <row r="113" spans="1:11" ht="15.75" customHeight="1" outlineLevel="7" x14ac:dyDescent="0.25">
      <c r="A113" s="14"/>
      <c r="B113" s="15"/>
      <c r="C113" s="28" t="s">
        <v>221</v>
      </c>
      <c r="D113" s="15"/>
      <c r="E113" s="15"/>
      <c r="F113" s="16">
        <f>SUBTOTAL(5,F110:F111)</f>
        <v>9.5</v>
      </c>
      <c r="G113" s="15"/>
      <c r="H113" s="15"/>
      <c r="I113" s="15"/>
      <c r="J113" s="17"/>
      <c r="K113" s="18"/>
    </row>
    <row r="114" spans="1:11" ht="15.75" customHeight="1" outlineLevel="7" x14ac:dyDescent="0.25">
      <c r="A114" s="14"/>
      <c r="B114" s="15"/>
      <c r="C114" s="28" t="s">
        <v>194</v>
      </c>
      <c r="D114" s="15"/>
      <c r="E114" s="15"/>
      <c r="F114" s="16">
        <f>SUBTOTAL(4,F110:F111)</f>
        <v>12</v>
      </c>
      <c r="G114" s="15"/>
      <c r="H114" s="15"/>
      <c r="I114" s="15"/>
      <c r="J114" s="17"/>
      <c r="K114" s="18"/>
    </row>
    <row r="115" spans="1:11" ht="15.75" customHeight="1" outlineLevel="7" x14ac:dyDescent="0.25">
      <c r="A115" s="29">
        <v>47</v>
      </c>
      <c r="B115" s="30" t="s">
        <v>102</v>
      </c>
      <c r="C115" s="30">
        <v>22</v>
      </c>
      <c r="D115" s="30">
        <v>3</v>
      </c>
      <c r="E115" s="30" t="s">
        <v>103</v>
      </c>
      <c r="F115" s="31">
        <v>9.5</v>
      </c>
      <c r="G115" s="30">
        <v>36</v>
      </c>
      <c r="H115" s="30">
        <v>0</v>
      </c>
      <c r="I115" s="30">
        <v>0</v>
      </c>
      <c r="J115" s="32" t="b">
        <v>0</v>
      </c>
      <c r="K115" s="33">
        <f>F115*G115</f>
        <v>342</v>
      </c>
    </row>
    <row r="116" spans="1:11" ht="15.75" customHeight="1" outlineLevel="7" x14ac:dyDescent="0.25">
      <c r="A116" s="38">
        <v>48</v>
      </c>
      <c r="B116" s="39" t="s">
        <v>104</v>
      </c>
      <c r="C116" s="39">
        <v>22</v>
      </c>
      <c r="D116" s="39">
        <v>3</v>
      </c>
      <c r="E116" s="39" t="s">
        <v>105</v>
      </c>
      <c r="F116" s="40">
        <v>12.75</v>
      </c>
      <c r="G116" s="39">
        <v>15</v>
      </c>
      <c r="H116" s="39">
        <v>70</v>
      </c>
      <c r="I116" s="39">
        <v>25</v>
      </c>
      <c r="J116" s="41" t="b">
        <v>0</v>
      </c>
      <c r="K116" s="42">
        <f>F116*G116</f>
        <v>191.25</v>
      </c>
    </row>
    <row r="117" spans="1:11" ht="15.75" customHeight="1" outlineLevel="7" x14ac:dyDescent="0.25">
      <c r="A117" s="14"/>
      <c r="B117" s="28" t="s">
        <v>254</v>
      </c>
      <c r="C117" s="15">
        <f>SUBTOTAL(3,C115:C116)</f>
        <v>2</v>
      </c>
      <c r="D117" s="15"/>
      <c r="E117" s="15"/>
      <c r="F117" s="16"/>
      <c r="G117" s="15"/>
      <c r="H117" s="15"/>
      <c r="I117" s="15"/>
      <c r="J117" s="17"/>
      <c r="K117" s="18"/>
    </row>
    <row r="118" spans="1:11" ht="15.75" customHeight="1" outlineLevel="7" x14ac:dyDescent="0.25">
      <c r="A118" s="14"/>
      <c r="B118" s="15"/>
      <c r="C118" s="28" t="s">
        <v>222</v>
      </c>
      <c r="D118" s="15"/>
      <c r="E118" s="15"/>
      <c r="F118" s="16">
        <f>SUBTOTAL(5,F115:F116)</f>
        <v>9.5</v>
      </c>
      <c r="G118" s="15"/>
      <c r="H118" s="15"/>
      <c r="I118" s="15"/>
      <c r="J118" s="17"/>
      <c r="K118" s="18"/>
    </row>
    <row r="119" spans="1:11" ht="15.75" customHeight="1" outlineLevel="7" x14ac:dyDescent="0.25">
      <c r="A119" s="14"/>
      <c r="B119" s="15"/>
      <c r="C119" s="28" t="s">
        <v>195</v>
      </c>
      <c r="D119" s="15"/>
      <c r="E119" s="15"/>
      <c r="F119" s="16">
        <f>SUBTOTAL(4,F115:F116)</f>
        <v>12.75</v>
      </c>
      <c r="G119" s="15"/>
      <c r="H119" s="15"/>
      <c r="I119" s="15"/>
      <c r="J119" s="17"/>
      <c r="K119" s="18"/>
    </row>
    <row r="120" spans="1:11" ht="15.75" customHeight="1" outlineLevel="7" x14ac:dyDescent="0.25">
      <c r="A120" s="29">
        <v>49</v>
      </c>
      <c r="B120" s="30" t="s">
        <v>106</v>
      </c>
      <c r="C120" s="30">
        <v>23</v>
      </c>
      <c r="D120" s="30">
        <v>3</v>
      </c>
      <c r="E120" s="30" t="s">
        <v>107</v>
      </c>
      <c r="F120" s="31">
        <v>20</v>
      </c>
      <c r="G120" s="30">
        <v>10</v>
      </c>
      <c r="H120" s="30">
        <v>60</v>
      </c>
      <c r="I120" s="30">
        <v>15</v>
      </c>
      <c r="J120" s="32" t="b">
        <v>0</v>
      </c>
      <c r="K120" s="33">
        <f>F120*G120</f>
        <v>200</v>
      </c>
    </row>
    <row r="121" spans="1:11" ht="15.75" customHeight="1" outlineLevel="7" x14ac:dyDescent="0.25">
      <c r="A121" s="38">
        <v>50</v>
      </c>
      <c r="B121" s="39" t="s">
        <v>108</v>
      </c>
      <c r="C121" s="39">
        <v>23</v>
      </c>
      <c r="D121" s="39">
        <v>3</v>
      </c>
      <c r="E121" s="39" t="s">
        <v>109</v>
      </c>
      <c r="F121" s="40">
        <v>16.25</v>
      </c>
      <c r="G121" s="39">
        <v>65</v>
      </c>
      <c r="H121" s="39">
        <v>0</v>
      </c>
      <c r="I121" s="39">
        <v>30</v>
      </c>
      <c r="J121" s="41" t="b">
        <v>0</v>
      </c>
      <c r="K121" s="42">
        <f>F121*G121</f>
        <v>1056.25</v>
      </c>
    </row>
    <row r="122" spans="1:11" ht="15.75" customHeight="1" outlineLevel="7" x14ac:dyDescent="0.25">
      <c r="A122" s="14">
        <v>76</v>
      </c>
      <c r="B122" s="15" t="s">
        <v>155</v>
      </c>
      <c r="C122" s="15">
        <v>23</v>
      </c>
      <c r="D122" s="15">
        <v>1</v>
      </c>
      <c r="E122" s="15" t="s">
        <v>156</v>
      </c>
      <c r="F122" s="16">
        <v>18</v>
      </c>
      <c r="G122" s="15">
        <v>57</v>
      </c>
      <c r="H122" s="15">
        <v>0</v>
      </c>
      <c r="I122" s="15">
        <v>20</v>
      </c>
      <c r="J122" s="17" t="b">
        <v>0</v>
      </c>
      <c r="K122" s="18">
        <f>F122*G122</f>
        <v>1026</v>
      </c>
    </row>
    <row r="123" spans="1:11" ht="15.75" customHeight="1" outlineLevel="7" x14ac:dyDescent="0.25">
      <c r="A123" s="14"/>
      <c r="B123" s="28" t="s">
        <v>255</v>
      </c>
      <c r="C123" s="15">
        <f>SUBTOTAL(3,C120:C122)</f>
        <v>3</v>
      </c>
      <c r="D123" s="15"/>
      <c r="E123" s="15"/>
      <c r="F123" s="16"/>
      <c r="G123" s="15"/>
      <c r="H123" s="15"/>
      <c r="I123" s="15"/>
      <c r="J123" s="17"/>
      <c r="K123" s="18"/>
    </row>
    <row r="124" spans="1:11" ht="15.75" customHeight="1" outlineLevel="7" x14ac:dyDescent="0.25">
      <c r="A124" s="14"/>
      <c r="B124" s="15"/>
      <c r="C124" s="28" t="s">
        <v>223</v>
      </c>
      <c r="D124" s="15"/>
      <c r="E124" s="15"/>
      <c r="F124" s="16">
        <f>SUBTOTAL(5,F120:F122)</f>
        <v>16.25</v>
      </c>
      <c r="G124" s="15"/>
      <c r="H124" s="15"/>
      <c r="I124" s="15"/>
      <c r="J124" s="17"/>
      <c r="K124" s="18"/>
    </row>
    <row r="125" spans="1:11" ht="15.75" customHeight="1" outlineLevel="7" x14ac:dyDescent="0.25">
      <c r="A125" s="14"/>
      <c r="B125" s="15"/>
      <c r="C125" s="28" t="s">
        <v>196</v>
      </c>
      <c r="D125" s="15"/>
      <c r="E125" s="15"/>
      <c r="F125" s="16">
        <f>SUBTOTAL(4,F120:F122)</f>
        <v>20</v>
      </c>
      <c r="G125" s="15"/>
      <c r="H125" s="15"/>
      <c r="I125" s="15"/>
      <c r="J125" s="17"/>
      <c r="K125" s="18"/>
    </row>
    <row r="126" spans="1:11" ht="15.75" customHeight="1" outlineLevel="7" x14ac:dyDescent="0.25">
      <c r="A126" s="9">
        <v>51</v>
      </c>
      <c r="B126" s="10" t="s">
        <v>110</v>
      </c>
      <c r="C126" s="10">
        <v>24</v>
      </c>
      <c r="D126" s="10">
        <v>7</v>
      </c>
      <c r="E126" s="10" t="s">
        <v>111</v>
      </c>
      <c r="F126" s="11">
        <v>53</v>
      </c>
      <c r="G126" s="10">
        <v>20</v>
      </c>
      <c r="H126" s="10">
        <v>0</v>
      </c>
      <c r="I126" s="10">
        <v>10</v>
      </c>
      <c r="J126" s="12" t="b">
        <v>0</v>
      </c>
      <c r="K126" s="13">
        <f>F126*G126</f>
        <v>1060</v>
      </c>
    </row>
    <row r="127" spans="1:11" ht="15.75" customHeight="1" outlineLevel="7" x14ac:dyDescent="0.25">
      <c r="A127" s="14">
        <v>52</v>
      </c>
      <c r="B127" s="15" t="s">
        <v>112</v>
      </c>
      <c r="C127" s="15">
        <v>24</v>
      </c>
      <c r="D127" s="15">
        <v>5</v>
      </c>
      <c r="E127" s="15" t="s">
        <v>113</v>
      </c>
      <c r="F127" s="16">
        <v>7</v>
      </c>
      <c r="G127" s="15">
        <v>38</v>
      </c>
      <c r="H127" s="15">
        <v>0</v>
      </c>
      <c r="I127" s="15">
        <v>25</v>
      </c>
      <c r="J127" s="17" t="b">
        <v>0</v>
      </c>
      <c r="K127" s="18">
        <f>F127*G127</f>
        <v>266</v>
      </c>
    </row>
    <row r="128" spans="1:11" ht="15.75" customHeight="1" outlineLevel="7" x14ac:dyDescent="0.25">
      <c r="A128" s="14"/>
      <c r="B128" s="28" t="s">
        <v>256</v>
      </c>
      <c r="C128" s="15">
        <f>SUBTOTAL(3,C126:C127)</f>
        <v>2</v>
      </c>
      <c r="D128" s="15"/>
      <c r="E128" s="15"/>
      <c r="F128" s="16"/>
      <c r="G128" s="15"/>
      <c r="H128" s="15"/>
      <c r="I128" s="15"/>
      <c r="J128" s="17"/>
      <c r="K128" s="18"/>
    </row>
    <row r="129" spans="1:11" ht="15.75" customHeight="1" outlineLevel="7" x14ac:dyDescent="0.25">
      <c r="A129" s="14"/>
      <c r="B129" s="15"/>
      <c r="C129" s="28" t="s">
        <v>224</v>
      </c>
      <c r="D129" s="15"/>
      <c r="E129" s="15"/>
      <c r="F129" s="16">
        <f>SUBTOTAL(5,F126:F127)</f>
        <v>7</v>
      </c>
      <c r="G129" s="15"/>
      <c r="H129" s="15"/>
      <c r="I129" s="15"/>
      <c r="J129" s="17"/>
      <c r="K129" s="18"/>
    </row>
    <row r="130" spans="1:11" ht="15.75" customHeight="1" outlineLevel="7" x14ac:dyDescent="0.25">
      <c r="A130" s="14"/>
      <c r="B130" s="15"/>
      <c r="C130" s="28" t="s">
        <v>177</v>
      </c>
      <c r="D130" s="15"/>
      <c r="E130" s="15"/>
      <c r="F130" s="16">
        <f>SUBTOTAL(4,F126:F127)</f>
        <v>53</v>
      </c>
      <c r="G130" s="15"/>
      <c r="H130" s="15"/>
      <c r="I130" s="15"/>
      <c r="J130" s="17"/>
      <c r="K130" s="18"/>
    </row>
    <row r="131" spans="1:11" ht="15.75" customHeight="1" outlineLevel="7" x14ac:dyDescent="0.25">
      <c r="A131" s="38">
        <v>54</v>
      </c>
      <c r="B131" s="39" t="s">
        <v>116</v>
      </c>
      <c r="C131" s="39">
        <v>25</v>
      </c>
      <c r="D131" s="39">
        <v>6</v>
      </c>
      <c r="E131" s="39" t="s">
        <v>117</v>
      </c>
      <c r="F131" s="40">
        <v>7.45</v>
      </c>
      <c r="G131" s="39">
        <v>21</v>
      </c>
      <c r="H131" s="39">
        <v>0</v>
      </c>
      <c r="I131" s="39">
        <v>10</v>
      </c>
      <c r="J131" s="41" t="b">
        <v>0</v>
      </c>
      <c r="K131" s="42">
        <f>F131*G131</f>
        <v>156.45000000000002</v>
      </c>
    </row>
    <row r="132" spans="1:11" ht="15.75" customHeight="1" outlineLevel="7" x14ac:dyDescent="0.25">
      <c r="A132" s="29">
        <v>55</v>
      </c>
      <c r="B132" s="30" t="s">
        <v>118</v>
      </c>
      <c r="C132" s="30">
        <v>25</v>
      </c>
      <c r="D132" s="30">
        <v>6</v>
      </c>
      <c r="E132" s="30" t="s">
        <v>119</v>
      </c>
      <c r="F132" s="31">
        <v>24</v>
      </c>
      <c r="G132" s="30">
        <v>115</v>
      </c>
      <c r="H132" s="30">
        <v>0</v>
      </c>
      <c r="I132" s="30">
        <v>20</v>
      </c>
      <c r="J132" s="32" t="b">
        <v>0</v>
      </c>
      <c r="K132" s="33">
        <f>F132*G132</f>
        <v>2760</v>
      </c>
    </row>
    <row r="133" spans="1:11" ht="15.75" customHeight="1" outlineLevel="7" x14ac:dyDescent="0.25">
      <c r="A133" s="29"/>
      <c r="B133" s="34" t="s">
        <v>257</v>
      </c>
      <c r="C133" s="30">
        <f>SUBTOTAL(3,C131:C132)</f>
        <v>2</v>
      </c>
      <c r="D133" s="30"/>
      <c r="E133" s="30"/>
      <c r="F133" s="31"/>
      <c r="G133" s="30"/>
      <c r="H133" s="30"/>
      <c r="I133" s="30"/>
      <c r="J133" s="32"/>
      <c r="K133" s="33"/>
    </row>
    <row r="134" spans="1:11" ht="15.75" customHeight="1" outlineLevel="7" x14ac:dyDescent="0.25">
      <c r="A134" s="29"/>
      <c r="B134" s="30"/>
      <c r="C134" s="34" t="s">
        <v>225</v>
      </c>
      <c r="D134" s="30"/>
      <c r="E134" s="30"/>
      <c r="F134" s="31">
        <f>SUBTOTAL(5,F131:F132)</f>
        <v>7.45</v>
      </c>
      <c r="G134" s="30"/>
      <c r="H134" s="30"/>
      <c r="I134" s="30"/>
      <c r="J134" s="32"/>
      <c r="K134" s="33"/>
    </row>
    <row r="135" spans="1:11" ht="15.75" customHeight="1" outlineLevel="7" x14ac:dyDescent="0.25">
      <c r="A135" s="29"/>
      <c r="B135" s="30"/>
      <c r="C135" s="34" t="s">
        <v>197</v>
      </c>
      <c r="D135" s="30"/>
      <c r="E135" s="30"/>
      <c r="F135" s="31">
        <f>SUBTOTAL(4,F131:F132)</f>
        <v>24</v>
      </c>
      <c r="G135" s="30"/>
      <c r="H135" s="30"/>
      <c r="I135" s="30"/>
      <c r="J135" s="32"/>
      <c r="K135" s="33"/>
    </row>
    <row r="136" spans="1:11" ht="15.75" customHeight="1" outlineLevel="7" x14ac:dyDescent="0.25">
      <c r="A136" s="38">
        <v>56</v>
      </c>
      <c r="B136" s="39" t="s">
        <v>120</v>
      </c>
      <c r="C136" s="39">
        <v>26</v>
      </c>
      <c r="D136" s="39">
        <v>5</v>
      </c>
      <c r="E136" s="39" t="s">
        <v>121</v>
      </c>
      <c r="F136" s="40">
        <v>38</v>
      </c>
      <c r="G136" s="39">
        <v>21</v>
      </c>
      <c r="H136" s="39">
        <v>10</v>
      </c>
      <c r="I136" s="39">
        <v>30</v>
      </c>
      <c r="J136" s="41" t="b">
        <v>0</v>
      </c>
      <c r="K136" s="42">
        <f>F136*G136</f>
        <v>798</v>
      </c>
    </row>
    <row r="137" spans="1:11" ht="15.75" customHeight="1" outlineLevel="7" x14ac:dyDescent="0.25">
      <c r="A137" s="29">
        <v>57</v>
      </c>
      <c r="B137" s="30" t="s">
        <v>122</v>
      </c>
      <c r="C137" s="30">
        <v>26</v>
      </c>
      <c r="D137" s="30">
        <v>5</v>
      </c>
      <c r="E137" s="30" t="s">
        <v>121</v>
      </c>
      <c r="F137" s="31">
        <v>19.5</v>
      </c>
      <c r="G137" s="30">
        <v>36</v>
      </c>
      <c r="H137" s="30">
        <v>0</v>
      </c>
      <c r="I137" s="30">
        <v>20</v>
      </c>
      <c r="J137" s="32" t="b">
        <v>0</v>
      </c>
      <c r="K137" s="33">
        <f>F137*G137</f>
        <v>702</v>
      </c>
    </row>
    <row r="138" spans="1:11" ht="15.75" customHeight="1" outlineLevel="7" x14ac:dyDescent="0.25">
      <c r="A138" s="29"/>
      <c r="B138" s="34" t="s">
        <v>258</v>
      </c>
      <c r="C138" s="30">
        <f>SUBTOTAL(3,C136:C137)</f>
        <v>2</v>
      </c>
      <c r="D138" s="30"/>
      <c r="E138" s="30"/>
      <c r="F138" s="31"/>
      <c r="G138" s="30"/>
      <c r="H138" s="30"/>
      <c r="I138" s="30"/>
      <c r="J138" s="32"/>
      <c r="K138" s="33"/>
    </row>
    <row r="139" spans="1:11" ht="15.75" customHeight="1" outlineLevel="7" x14ac:dyDescent="0.25">
      <c r="A139" s="29"/>
      <c r="B139" s="30"/>
      <c r="C139" s="34" t="s">
        <v>226</v>
      </c>
      <c r="D139" s="30"/>
      <c r="E139" s="30"/>
      <c r="F139" s="31">
        <f>SUBTOTAL(5,F136:F137)</f>
        <v>19.5</v>
      </c>
      <c r="G139" s="30"/>
      <c r="H139" s="30"/>
      <c r="I139" s="30"/>
      <c r="J139" s="32"/>
      <c r="K139" s="33"/>
    </row>
    <row r="140" spans="1:11" ht="15.75" customHeight="1" outlineLevel="7" x14ac:dyDescent="0.25">
      <c r="A140" s="29"/>
      <c r="B140" s="30"/>
      <c r="C140" s="34" t="s">
        <v>198</v>
      </c>
      <c r="D140" s="30"/>
      <c r="E140" s="30"/>
      <c r="F140" s="31">
        <f>SUBTOTAL(4,F136:F137)</f>
        <v>38</v>
      </c>
      <c r="G140" s="30"/>
      <c r="H140" s="30"/>
      <c r="I140" s="30"/>
      <c r="J140" s="32"/>
      <c r="K140" s="33"/>
    </row>
    <row r="141" spans="1:11" ht="15.75" customHeight="1" outlineLevel="7" x14ac:dyDescent="0.25">
      <c r="A141" s="38">
        <v>58</v>
      </c>
      <c r="B141" s="39" t="s">
        <v>123</v>
      </c>
      <c r="C141" s="39">
        <v>27</v>
      </c>
      <c r="D141" s="39">
        <v>8</v>
      </c>
      <c r="E141" s="39" t="s">
        <v>124</v>
      </c>
      <c r="F141" s="40">
        <v>13.25</v>
      </c>
      <c r="G141" s="39">
        <v>62</v>
      </c>
      <c r="H141" s="39">
        <v>0</v>
      </c>
      <c r="I141" s="39">
        <v>20</v>
      </c>
      <c r="J141" s="41" t="b">
        <v>0</v>
      </c>
      <c r="K141" s="42">
        <f>F141*G141</f>
        <v>821.5</v>
      </c>
    </row>
    <row r="142" spans="1:11" ht="15.75" customHeight="1" outlineLevel="7" x14ac:dyDescent="0.25">
      <c r="A142" s="14"/>
      <c r="B142" s="28" t="s">
        <v>259</v>
      </c>
      <c r="C142" s="15">
        <f>SUBTOTAL(3,C141:C141)</f>
        <v>1</v>
      </c>
      <c r="D142" s="15"/>
      <c r="E142" s="15"/>
      <c r="F142" s="16"/>
      <c r="G142" s="15"/>
      <c r="H142" s="15"/>
      <c r="I142" s="15"/>
      <c r="J142" s="17"/>
      <c r="K142" s="18"/>
    </row>
    <row r="143" spans="1:11" ht="15.75" customHeight="1" outlineLevel="7" x14ac:dyDescent="0.25">
      <c r="A143" s="14"/>
      <c r="B143" s="15"/>
      <c r="C143" s="28" t="s">
        <v>227</v>
      </c>
      <c r="D143" s="15"/>
      <c r="E143" s="15"/>
      <c r="F143" s="16">
        <f>SUBTOTAL(5,F141:F141)</f>
        <v>13.25</v>
      </c>
      <c r="G143" s="15"/>
      <c r="H143" s="15"/>
      <c r="I143" s="15"/>
      <c r="J143" s="17"/>
      <c r="K143" s="18"/>
    </row>
    <row r="144" spans="1:11" ht="15.75" customHeight="1" outlineLevel="7" x14ac:dyDescent="0.25">
      <c r="A144" s="14"/>
      <c r="B144" s="15"/>
      <c r="C144" s="28" t="s">
        <v>199</v>
      </c>
      <c r="D144" s="15"/>
      <c r="E144" s="15"/>
      <c r="F144" s="16">
        <f>SUBTOTAL(4,F141:F141)</f>
        <v>13.25</v>
      </c>
      <c r="G144" s="15"/>
      <c r="H144" s="15"/>
      <c r="I144" s="15"/>
      <c r="J144" s="17"/>
      <c r="K144" s="18"/>
    </row>
    <row r="145" spans="1:11" ht="15.75" customHeight="1" outlineLevel="7" x14ac:dyDescent="0.25">
      <c r="A145" s="29">
        <v>59</v>
      </c>
      <c r="B145" s="30" t="s">
        <v>125</v>
      </c>
      <c r="C145" s="30">
        <v>28</v>
      </c>
      <c r="D145" s="30">
        <v>4</v>
      </c>
      <c r="E145" s="30" t="s">
        <v>126</v>
      </c>
      <c r="F145" s="31">
        <v>55</v>
      </c>
      <c r="G145" s="30">
        <v>79</v>
      </c>
      <c r="H145" s="30">
        <v>0</v>
      </c>
      <c r="I145" s="30">
        <v>0</v>
      </c>
      <c r="J145" s="32" t="b">
        <v>0</v>
      </c>
      <c r="K145" s="33">
        <f>F145*G145</f>
        <v>4345</v>
      </c>
    </row>
    <row r="146" spans="1:11" ht="15.75" customHeight="1" outlineLevel="7" x14ac:dyDescent="0.25">
      <c r="A146" s="38">
        <v>60</v>
      </c>
      <c r="B146" s="39" t="s">
        <v>127</v>
      </c>
      <c r="C146" s="39">
        <v>28</v>
      </c>
      <c r="D146" s="39">
        <v>4</v>
      </c>
      <c r="E146" s="39" t="s">
        <v>128</v>
      </c>
      <c r="F146" s="40">
        <v>34</v>
      </c>
      <c r="G146" s="39">
        <v>19</v>
      </c>
      <c r="H146" s="39">
        <v>0</v>
      </c>
      <c r="I146" s="39">
        <v>0</v>
      </c>
      <c r="J146" s="41" t="b">
        <v>0</v>
      </c>
      <c r="K146" s="42">
        <f>F146*G146</f>
        <v>646</v>
      </c>
    </row>
    <row r="147" spans="1:11" ht="15.75" customHeight="1" outlineLevel="7" x14ac:dyDescent="0.25">
      <c r="A147" s="14"/>
      <c r="B147" s="28" t="s">
        <v>260</v>
      </c>
      <c r="C147" s="15">
        <f>SUBTOTAL(3,C145:C146)</f>
        <v>2</v>
      </c>
      <c r="D147" s="15"/>
      <c r="E147" s="15"/>
      <c r="F147" s="16"/>
      <c r="G147" s="15"/>
      <c r="H147" s="15"/>
      <c r="I147" s="15"/>
      <c r="J147" s="17"/>
      <c r="K147" s="18"/>
    </row>
    <row r="148" spans="1:11" ht="15.75" customHeight="1" outlineLevel="7" x14ac:dyDescent="0.25">
      <c r="A148" s="14"/>
      <c r="B148" s="15"/>
      <c r="C148" s="28" t="s">
        <v>228</v>
      </c>
      <c r="D148" s="15"/>
      <c r="E148" s="15"/>
      <c r="F148" s="16">
        <f>SUBTOTAL(5,F145:F146)</f>
        <v>34</v>
      </c>
      <c r="G148" s="15"/>
      <c r="H148" s="15"/>
      <c r="I148" s="15"/>
      <c r="J148" s="17"/>
      <c r="K148" s="18"/>
    </row>
    <row r="149" spans="1:11" ht="15.75" customHeight="1" outlineLevel="7" x14ac:dyDescent="0.25">
      <c r="A149" s="14"/>
      <c r="B149" s="15"/>
      <c r="C149" s="28" t="s">
        <v>200</v>
      </c>
      <c r="D149" s="15"/>
      <c r="E149" s="15"/>
      <c r="F149" s="16">
        <f>SUBTOTAL(4,F145:F146)</f>
        <v>55</v>
      </c>
      <c r="G149" s="15"/>
      <c r="H149" s="15"/>
      <c r="I149" s="15"/>
      <c r="J149" s="17"/>
      <c r="K149" s="18"/>
    </row>
    <row r="150" spans="1:11" ht="15.75" customHeight="1" outlineLevel="7" x14ac:dyDescent="0.25">
      <c r="A150" s="29">
        <v>61</v>
      </c>
      <c r="B150" s="30" t="s">
        <v>129</v>
      </c>
      <c r="C150" s="30">
        <v>29</v>
      </c>
      <c r="D150" s="30">
        <v>2</v>
      </c>
      <c r="E150" s="30" t="s">
        <v>130</v>
      </c>
      <c r="F150" s="31">
        <v>28.5</v>
      </c>
      <c r="G150" s="30">
        <v>113</v>
      </c>
      <c r="H150" s="30">
        <v>0</v>
      </c>
      <c r="I150" s="30">
        <v>25</v>
      </c>
      <c r="J150" s="32" t="b">
        <v>0</v>
      </c>
      <c r="K150" s="33">
        <f>F150*G150</f>
        <v>3220.5</v>
      </c>
    </row>
    <row r="151" spans="1:11" ht="15.75" customHeight="1" outlineLevel="7" x14ac:dyDescent="0.25">
      <c r="A151" s="38">
        <v>62</v>
      </c>
      <c r="B151" s="39" t="s">
        <v>131</v>
      </c>
      <c r="C151" s="39">
        <v>29</v>
      </c>
      <c r="D151" s="39">
        <v>3</v>
      </c>
      <c r="E151" s="39" t="s">
        <v>132</v>
      </c>
      <c r="F151" s="40">
        <v>49.3</v>
      </c>
      <c r="G151" s="39">
        <v>17</v>
      </c>
      <c r="H151" s="39">
        <v>0</v>
      </c>
      <c r="I151" s="39">
        <v>0</v>
      </c>
      <c r="J151" s="41" t="b">
        <v>0</v>
      </c>
      <c r="K151" s="42">
        <f>F151*G151</f>
        <v>838.09999999999991</v>
      </c>
    </row>
    <row r="152" spans="1:11" ht="15.75" customHeight="1" outlineLevel="7" x14ac:dyDescent="0.25">
      <c r="A152" s="14"/>
      <c r="B152" s="28" t="s">
        <v>261</v>
      </c>
      <c r="C152" s="15">
        <f>SUBTOTAL(3,C150:C151)</f>
        <v>2</v>
      </c>
      <c r="D152" s="15"/>
      <c r="E152" s="15"/>
      <c r="F152" s="16"/>
      <c r="G152" s="15"/>
      <c r="H152" s="15"/>
      <c r="I152" s="15"/>
      <c r="J152" s="17"/>
      <c r="K152" s="18"/>
    </row>
    <row r="153" spans="1:11" ht="15.75" customHeight="1" outlineLevel="7" x14ac:dyDescent="0.25">
      <c r="A153" s="14"/>
      <c r="B153" s="15"/>
      <c r="C153" s="28" t="s">
        <v>229</v>
      </c>
      <c r="D153" s="15"/>
      <c r="E153" s="15"/>
      <c r="F153" s="16">
        <f>SUBTOTAL(5,F150:F151)</f>
        <v>28.5</v>
      </c>
      <c r="G153" s="15"/>
      <c r="H153" s="15"/>
      <c r="I153" s="15"/>
      <c r="J153" s="17"/>
      <c r="K153" s="18"/>
    </row>
    <row r="154" spans="1:11" ht="15.75" customHeight="1" outlineLevel="7" x14ac:dyDescent="0.25">
      <c r="A154" s="14"/>
      <c r="B154" s="15"/>
      <c r="C154" s="28" t="s">
        <v>201</v>
      </c>
      <c r="D154" s="15"/>
      <c r="E154" s="15"/>
      <c r="F154" s="16">
        <f>SUBTOTAL(4,F150:F151)</f>
        <v>49.3</v>
      </c>
      <c r="G154" s="15"/>
      <c r="H154" s="15"/>
      <c r="I154" s="15"/>
      <c r="J154" s="17"/>
      <c r="K154" s="18"/>
    </row>
    <row r="155" spans="1:11" ht="15.75" customHeight="1" outlineLevel="6" x14ac:dyDescent="0.25">
      <c r="A155" s="14"/>
      <c r="B155" s="15"/>
      <c r="C155" s="15"/>
      <c r="D155" s="15"/>
      <c r="E155" s="15"/>
      <c r="F155" s="16"/>
      <c r="G155" s="15"/>
      <c r="H155" s="15"/>
      <c r="I155" s="28" t="s">
        <v>231</v>
      </c>
      <c r="J155" s="17">
        <f>SUBTOTAL(3,J2:J151)</f>
        <v>69</v>
      </c>
      <c r="K155" s="18"/>
    </row>
    <row r="156" spans="1:11" ht="15.75" customHeight="1" outlineLevel="5" x14ac:dyDescent="0.25">
      <c r="A156" s="14"/>
      <c r="B156" s="15"/>
      <c r="C156" s="15"/>
      <c r="D156" s="15"/>
      <c r="E156" s="15"/>
      <c r="F156" s="16"/>
      <c r="G156" s="15"/>
      <c r="H156" s="15"/>
      <c r="I156" s="15"/>
      <c r="J156" s="44" t="s">
        <v>179</v>
      </c>
      <c r="K156" s="18">
        <f>SUBTOTAL(9,K2:K151)</f>
        <v>69598.25</v>
      </c>
    </row>
    <row r="157" spans="1:11" ht="15.75" customHeight="1" outlineLevel="7" x14ac:dyDescent="0.25">
      <c r="A157" s="29">
        <v>5</v>
      </c>
      <c r="B157" s="30" t="s">
        <v>20</v>
      </c>
      <c r="C157" s="30">
        <v>2</v>
      </c>
      <c r="D157" s="30">
        <v>2</v>
      </c>
      <c r="E157" s="30" t="s">
        <v>21</v>
      </c>
      <c r="F157" s="31">
        <v>21.35</v>
      </c>
      <c r="G157" s="30">
        <v>0</v>
      </c>
      <c r="H157" s="30">
        <v>0</v>
      </c>
      <c r="I157" s="30">
        <v>0</v>
      </c>
      <c r="J157" s="32" t="b">
        <v>1</v>
      </c>
      <c r="K157" s="33">
        <f>F157*G157</f>
        <v>0</v>
      </c>
    </row>
    <row r="158" spans="1:11" ht="15.75" customHeight="1" outlineLevel="7" x14ac:dyDescent="0.25">
      <c r="A158" s="29"/>
      <c r="B158" s="34" t="s">
        <v>235</v>
      </c>
      <c r="C158" s="30">
        <f>SUBTOTAL(3,C157:C157)</f>
        <v>1</v>
      </c>
      <c r="D158" s="30"/>
      <c r="E158" s="30"/>
      <c r="F158" s="31"/>
      <c r="G158" s="30"/>
      <c r="H158" s="30"/>
      <c r="I158" s="30"/>
      <c r="J158" s="32"/>
      <c r="K158" s="33"/>
    </row>
    <row r="159" spans="1:11" ht="15.75" customHeight="1" outlineLevel="7" x14ac:dyDescent="0.25">
      <c r="A159" s="29"/>
      <c r="B159" s="30"/>
      <c r="C159" s="34" t="s">
        <v>203</v>
      </c>
      <c r="D159" s="30"/>
      <c r="E159" s="30"/>
      <c r="F159" s="31">
        <f>SUBTOTAL(5,F157:F157)</f>
        <v>21.35</v>
      </c>
      <c r="G159" s="30"/>
      <c r="H159" s="30"/>
      <c r="I159" s="30"/>
      <c r="J159" s="32"/>
      <c r="K159" s="33"/>
    </row>
    <row r="160" spans="1:11" ht="15.75" customHeight="1" outlineLevel="7" x14ac:dyDescent="0.25">
      <c r="A160" s="29"/>
      <c r="B160" s="30"/>
      <c r="C160" s="34" t="s">
        <v>171</v>
      </c>
      <c r="D160" s="30"/>
      <c r="E160" s="30"/>
      <c r="F160" s="31">
        <f>SUBTOTAL(4,F157:F157)</f>
        <v>21.35</v>
      </c>
      <c r="G160" s="30"/>
      <c r="H160" s="30"/>
      <c r="I160" s="30"/>
      <c r="J160" s="32"/>
      <c r="K160" s="33"/>
    </row>
    <row r="161" spans="1:11" ht="15.75" customHeight="1" outlineLevel="7" x14ac:dyDescent="0.25">
      <c r="A161" s="9">
        <v>9</v>
      </c>
      <c r="B161" s="10" t="s">
        <v>28</v>
      </c>
      <c r="C161" s="10">
        <v>4</v>
      </c>
      <c r="D161" s="10">
        <v>6</v>
      </c>
      <c r="E161" s="10" t="s">
        <v>29</v>
      </c>
      <c r="F161" s="11">
        <v>97</v>
      </c>
      <c r="G161" s="10">
        <v>29</v>
      </c>
      <c r="H161" s="10">
        <v>0</v>
      </c>
      <c r="I161" s="10">
        <v>0</v>
      </c>
      <c r="J161" s="12" t="b">
        <v>1</v>
      </c>
      <c r="K161" s="13">
        <f>F161*G161</f>
        <v>2813</v>
      </c>
    </row>
    <row r="162" spans="1:11" ht="15.75" customHeight="1" outlineLevel="7" x14ac:dyDescent="0.25">
      <c r="A162" s="29"/>
      <c r="B162" s="34" t="s">
        <v>237</v>
      </c>
      <c r="C162" s="30">
        <f>SUBTOTAL(3,C161:C161)</f>
        <v>1</v>
      </c>
      <c r="D162" s="30"/>
      <c r="E162" s="30"/>
      <c r="F162" s="31"/>
      <c r="G162" s="30"/>
      <c r="H162" s="30"/>
      <c r="I162" s="30"/>
      <c r="J162" s="32"/>
      <c r="K162" s="33"/>
    </row>
    <row r="163" spans="1:11" ht="15.75" customHeight="1" outlineLevel="7" x14ac:dyDescent="0.25">
      <c r="A163" s="29"/>
      <c r="B163" s="30"/>
      <c r="C163" s="34" t="s">
        <v>205</v>
      </c>
      <c r="D163" s="30"/>
      <c r="E163" s="30"/>
      <c r="F163" s="31">
        <f>SUBTOTAL(5,F161:F161)</f>
        <v>97</v>
      </c>
      <c r="G163" s="30"/>
      <c r="H163" s="30"/>
      <c r="I163" s="30"/>
      <c r="J163" s="32"/>
      <c r="K163" s="33"/>
    </row>
    <row r="164" spans="1:11" ht="15.75" customHeight="1" outlineLevel="7" x14ac:dyDescent="0.25">
      <c r="A164" s="29"/>
      <c r="B164" s="30"/>
      <c r="C164" s="34" t="s">
        <v>172</v>
      </c>
      <c r="D164" s="30"/>
      <c r="E164" s="30"/>
      <c r="F164" s="31">
        <f>SUBTOTAL(4,F161:F161)</f>
        <v>97</v>
      </c>
      <c r="G164" s="30"/>
      <c r="H164" s="30"/>
      <c r="I164" s="30"/>
      <c r="J164" s="32"/>
      <c r="K164" s="33"/>
    </row>
    <row r="165" spans="1:11" ht="15.75" customHeight="1" outlineLevel="7" x14ac:dyDescent="0.25">
      <c r="A165" s="29">
        <v>17</v>
      </c>
      <c r="B165" s="30" t="s">
        <v>44</v>
      </c>
      <c r="C165" s="30">
        <v>7</v>
      </c>
      <c r="D165" s="30">
        <v>6</v>
      </c>
      <c r="E165" s="30" t="s">
        <v>45</v>
      </c>
      <c r="F165" s="31">
        <v>39</v>
      </c>
      <c r="G165" s="30">
        <v>0</v>
      </c>
      <c r="H165" s="30">
        <v>0</v>
      </c>
      <c r="I165" s="30">
        <v>0</v>
      </c>
      <c r="J165" s="32" t="b">
        <v>1</v>
      </c>
      <c r="K165" s="33">
        <f>F165*G165</f>
        <v>0</v>
      </c>
    </row>
    <row r="166" spans="1:11" ht="15.75" customHeight="1" outlineLevel="7" x14ac:dyDescent="0.25">
      <c r="A166" s="29"/>
      <c r="B166" s="34" t="s">
        <v>240</v>
      </c>
      <c r="C166" s="30">
        <f>SUBTOTAL(3,C165:C165)</f>
        <v>1</v>
      </c>
      <c r="D166" s="30"/>
      <c r="E166" s="30"/>
      <c r="F166" s="31"/>
      <c r="G166" s="30"/>
      <c r="H166" s="30"/>
      <c r="I166" s="30"/>
      <c r="J166" s="32"/>
      <c r="K166" s="33"/>
    </row>
    <row r="167" spans="1:11" ht="15.75" customHeight="1" outlineLevel="7" x14ac:dyDescent="0.25">
      <c r="A167" s="29"/>
      <c r="B167" s="30"/>
      <c r="C167" s="34" t="s">
        <v>208</v>
      </c>
      <c r="D167" s="30"/>
      <c r="E167" s="30"/>
      <c r="F167" s="31">
        <f>SUBTOTAL(5,F165:F165)</f>
        <v>39</v>
      </c>
      <c r="G167" s="30"/>
      <c r="H167" s="30"/>
      <c r="I167" s="30"/>
      <c r="J167" s="32"/>
      <c r="K167" s="33"/>
    </row>
    <row r="168" spans="1:11" ht="15.75" customHeight="1" outlineLevel="7" x14ac:dyDescent="0.25">
      <c r="A168" s="29"/>
      <c r="B168" s="30"/>
      <c r="C168" s="34" t="s">
        <v>173</v>
      </c>
      <c r="D168" s="30"/>
      <c r="E168" s="30"/>
      <c r="F168" s="31">
        <f>SUBTOTAL(4,F165:F165)</f>
        <v>39</v>
      </c>
      <c r="G168" s="30"/>
      <c r="H168" s="30"/>
      <c r="I168" s="30"/>
      <c r="J168" s="32"/>
      <c r="K168" s="33"/>
    </row>
    <row r="169" spans="1:11" ht="15.75" customHeight="1" outlineLevel="7" x14ac:dyDescent="0.25">
      <c r="A169" s="38">
        <v>24</v>
      </c>
      <c r="B169" s="39" t="s">
        <v>58</v>
      </c>
      <c r="C169" s="39">
        <v>10</v>
      </c>
      <c r="D169" s="39">
        <v>1</v>
      </c>
      <c r="E169" s="39" t="s">
        <v>59</v>
      </c>
      <c r="F169" s="40">
        <v>4.5</v>
      </c>
      <c r="G169" s="39">
        <v>20</v>
      </c>
      <c r="H169" s="39">
        <v>0</v>
      </c>
      <c r="I169" s="39">
        <v>0</v>
      </c>
      <c r="J169" s="41" t="b">
        <v>1</v>
      </c>
      <c r="K169" s="42">
        <f>F169*G169</f>
        <v>90</v>
      </c>
    </row>
    <row r="170" spans="1:11" ht="15.75" customHeight="1" outlineLevel="7" x14ac:dyDescent="0.25">
      <c r="A170" s="14"/>
      <c r="B170" s="28" t="s">
        <v>262</v>
      </c>
      <c r="C170" s="15">
        <f>SUBTOTAL(3,C169:C169)</f>
        <v>1</v>
      </c>
      <c r="D170" s="15"/>
      <c r="E170" s="15"/>
      <c r="F170" s="16"/>
      <c r="G170" s="15"/>
      <c r="H170" s="15"/>
      <c r="I170" s="15"/>
      <c r="J170" s="17"/>
      <c r="K170" s="18"/>
    </row>
    <row r="171" spans="1:11" ht="15.75" customHeight="1" outlineLevel="7" x14ac:dyDescent="0.25">
      <c r="A171" s="14"/>
      <c r="B171" s="15"/>
      <c r="C171" s="28" t="s">
        <v>230</v>
      </c>
      <c r="D171" s="15"/>
      <c r="E171" s="15"/>
      <c r="F171" s="16">
        <f>SUBTOTAL(5,F169:F169)</f>
        <v>4.5</v>
      </c>
      <c r="G171" s="15"/>
      <c r="H171" s="15"/>
      <c r="I171" s="15"/>
      <c r="J171" s="17"/>
      <c r="K171" s="18"/>
    </row>
    <row r="172" spans="1:11" ht="15.75" customHeight="1" outlineLevel="7" x14ac:dyDescent="0.25">
      <c r="A172" s="14"/>
      <c r="B172" s="15"/>
      <c r="C172" s="28" t="s">
        <v>174</v>
      </c>
      <c r="D172" s="15"/>
      <c r="E172" s="15"/>
      <c r="F172" s="16">
        <f>SUBTOTAL(4,F169:F169)</f>
        <v>4.5</v>
      </c>
      <c r="G172" s="15"/>
      <c r="H172" s="15"/>
      <c r="I172" s="15"/>
      <c r="J172" s="17"/>
      <c r="K172" s="18"/>
    </row>
    <row r="173" spans="1:11" ht="15.75" customHeight="1" outlineLevel="7" x14ac:dyDescent="0.25">
      <c r="A173" s="14">
        <v>28</v>
      </c>
      <c r="B173" s="15" t="s">
        <v>66</v>
      </c>
      <c r="C173" s="15">
        <v>12</v>
      </c>
      <c r="D173" s="15">
        <v>7</v>
      </c>
      <c r="E173" s="15" t="s">
        <v>67</v>
      </c>
      <c r="F173" s="16">
        <v>45.6</v>
      </c>
      <c r="G173" s="15">
        <v>26</v>
      </c>
      <c r="H173" s="15">
        <v>0</v>
      </c>
      <c r="I173" s="15">
        <v>0</v>
      </c>
      <c r="J173" s="17" t="b">
        <v>1</v>
      </c>
      <c r="K173" s="18">
        <f>F173*G173</f>
        <v>1185.6000000000001</v>
      </c>
    </row>
    <row r="174" spans="1:11" ht="15.75" customHeight="1" outlineLevel="7" x14ac:dyDescent="0.25">
      <c r="A174" s="9">
        <v>29</v>
      </c>
      <c r="B174" s="10" t="s">
        <v>68</v>
      </c>
      <c r="C174" s="10">
        <v>12</v>
      </c>
      <c r="D174" s="10">
        <v>6</v>
      </c>
      <c r="E174" s="10" t="s">
        <v>69</v>
      </c>
      <c r="F174" s="11">
        <v>123.79</v>
      </c>
      <c r="G174" s="10">
        <v>0</v>
      </c>
      <c r="H174" s="10">
        <v>0</v>
      </c>
      <c r="I174" s="10">
        <v>0</v>
      </c>
      <c r="J174" s="12" t="b">
        <v>1</v>
      </c>
      <c r="K174" s="13">
        <f>F174*G174</f>
        <v>0</v>
      </c>
    </row>
    <row r="175" spans="1:11" ht="15.75" customHeight="1" outlineLevel="7" x14ac:dyDescent="0.25">
      <c r="A175" s="29"/>
      <c r="B175" s="34" t="s">
        <v>244</v>
      </c>
      <c r="C175" s="30">
        <f>SUBTOTAL(3,C173:C174)</f>
        <v>2</v>
      </c>
      <c r="D175" s="30"/>
      <c r="E175" s="30"/>
      <c r="F175" s="31"/>
      <c r="G175" s="30"/>
      <c r="H175" s="30"/>
      <c r="I175" s="30"/>
      <c r="J175" s="32"/>
      <c r="K175" s="33"/>
    </row>
    <row r="176" spans="1:11" ht="15.75" customHeight="1" outlineLevel="7" x14ac:dyDescent="0.25">
      <c r="A176" s="29"/>
      <c r="B176" s="30"/>
      <c r="C176" s="34" t="s">
        <v>212</v>
      </c>
      <c r="D176" s="30"/>
      <c r="E176" s="30"/>
      <c r="F176" s="31">
        <f>SUBTOTAL(5,F173:F174)</f>
        <v>45.6</v>
      </c>
      <c r="G176" s="30"/>
      <c r="H176" s="30"/>
      <c r="I176" s="30"/>
      <c r="J176" s="32"/>
      <c r="K176" s="33"/>
    </row>
    <row r="177" spans="1:11" ht="15.75" customHeight="1" outlineLevel="7" x14ac:dyDescent="0.25">
      <c r="A177" s="29"/>
      <c r="B177" s="30"/>
      <c r="C177" s="34" t="s">
        <v>175</v>
      </c>
      <c r="D177" s="30"/>
      <c r="E177" s="30"/>
      <c r="F177" s="31">
        <f>SUBTOTAL(4,F173:F174)</f>
        <v>123.79</v>
      </c>
      <c r="G177" s="30"/>
      <c r="H177" s="30"/>
      <c r="I177" s="30"/>
      <c r="J177" s="32"/>
      <c r="K177" s="33"/>
    </row>
    <row r="178" spans="1:11" ht="15.75" customHeight="1" outlineLevel="7" x14ac:dyDescent="0.25">
      <c r="A178" s="14">
        <v>42</v>
      </c>
      <c r="B178" s="15" t="s">
        <v>92</v>
      </c>
      <c r="C178" s="15">
        <v>20</v>
      </c>
      <c r="D178" s="15">
        <v>5</v>
      </c>
      <c r="E178" s="15" t="s">
        <v>93</v>
      </c>
      <c r="F178" s="16">
        <v>14</v>
      </c>
      <c r="G178" s="15">
        <v>26</v>
      </c>
      <c r="H178" s="15">
        <v>0</v>
      </c>
      <c r="I178" s="15">
        <v>0</v>
      </c>
      <c r="J178" s="17" t="b">
        <v>1</v>
      </c>
      <c r="K178" s="18">
        <f>F178*G178</f>
        <v>364</v>
      </c>
    </row>
    <row r="179" spans="1:11" ht="15.75" customHeight="1" outlineLevel="7" x14ac:dyDescent="0.25">
      <c r="A179" s="14"/>
      <c r="B179" s="28" t="s">
        <v>252</v>
      </c>
      <c r="C179" s="15">
        <f>SUBTOTAL(3,C178:C178)</f>
        <v>1</v>
      </c>
      <c r="D179" s="15"/>
      <c r="E179" s="15"/>
      <c r="F179" s="16"/>
      <c r="G179" s="15"/>
      <c r="H179" s="15"/>
      <c r="I179" s="15"/>
      <c r="J179" s="17"/>
      <c r="K179" s="18"/>
    </row>
    <row r="180" spans="1:11" ht="15.75" customHeight="1" outlineLevel="7" x14ac:dyDescent="0.25">
      <c r="A180" s="14"/>
      <c r="B180" s="15"/>
      <c r="C180" s="28" t="s">
        <v>220</v>
      </c>
      <c r="D180" s="15"/>
      <c r="E180" s="15"/>
      <c r="F180" s="16">
        <f>SUBTOTAL(5,F178:F178)</f>
        <v>14</v>
      </c>
      <c r="G180" s="15"/>
      <c r="H180" s="15"/>
      <c r="I180" s="15"/>
      <c r="J180" s="17"/>
      <c r="K180" s="18"/>
    </row>
    <row r="181" spans="1:11" ht="15.75" customHeight="1" outlineLevel="7" x14ac:dyDescent="0.25">
      <c r="A181" s="14"/>
      <c r="B181" s="15"/>
      <c r="C181" s="28" t="s">
        <v>176</v>
      </c>
      <c r="D181" s="15"/>
      <c r="E181" s="15"/>
      <c r="F181" s="16">
        <f>SUBTOTAL(4,F178:F178)</f>
        <v>14</v>
      </c>
      <c r="G181" s="15"/>
      <c r="H181" s="15"/>
      <c r="I181" s="15"/>
      <c r="J181" s="17"/>
      <c r="K181" s="18"/>
    </row>
    <row r="182" spans="1:11" ht="15.75" customHeight="1" outlineLevel="7" x14ac:dyDescent="0.25">
      <c r="A182" s="19">
        <v>53</v>
      </c>
      <c r="B182" s="20" t="s">
        <v>114</v>
      </c>
      <c r="C182" s="20">
        <v>24</v>
      </c>
      <c r="D182" s="20">
        <v>6</v>
      </c>
      <c r="E182" s="20" t="s">
        <v>115</v>
      </c>
      <c r="F182" s="21">
        <v>32.799999999999997</v>
      </c>
      <c r="G182" s="20">
        <v>0</v>
      </c>
      <c r="H182" s="20">
        <v>0</v>
      </c>
      <c r="I182" s="20">
        <v>0</v>
      </c>
      <c r="J182" s="22" t="b">
        <v>1</v>
      </c>
      <c r="K182" s="23">
        <f>F182*G182</f>
        <v>0</v>
      </c>
    </row>
    <row r="183" spans="1:11" ht="15.75" customHeight="1" outlineLevel="7" x14ac:dyDescent="0.25">
      <c r="A183" s="35"/>
      <c r="B183" s="37" t="s">
        <v>256</v>
      </c>
      <c r="C183" s="35">
        <f>SUBTOTAL(3,C182:C182)</f>
        <v>1</v>
      </c>
      <c r="D183" s="35"/>
      <c r="E183" s="35"/>
      <c r="F183" s="36"/>
      <c r="G183" s="35"/>
      <c r="H183" s="35"/>
      <c r="I183" s="35"/>
      <c r="J183" s="35"/>
      <c r="K183" s="36"/>
    </row>
    <row r="184" spans="1:11" ht="15.75" customHeight="1" outlineLevel="7" x14ac:dyDescent="0.25">
      <c r="A184" s="35"/>
      <c r="B184" s="35"/>
      <c r="C184" s="37" t="s">
        <v>224</v>
      </c>
      <c r="D184" s="35"/>
      <c r="E184" s="35"/>
      <c r="F184" s="36">
        <f>SUBTOTAL(5,F182:F182)</f>
        <v>32.799999999999997</v>
      </c>
      <c r="G184" s="35"/>
      <c r="H184" s="35"/>
      <c r="I184" s="35"/>
      <c r="J184" s="35"/>
      <c r="K184" s="36"/>
    </row>
    <row r="185" spans="1:11" ht="15.75" customHeight="1" outlineLevel="7" x14ac:dyDescent="0.25">
      <c r="A185" s="35"/>
      <c r="B185" s="35"/>
      <c r="C185" s="37" t="s">
        <v>177</v>
      </c>
      <c r="D185" s="35"/>
      <c r="E185" s="35"/>
      <c r="F185" s="36">
        <f>SUBTOTAL(4,F182:F182)</f>
        <v>32.799999999999997</v>
      </c>
      <c r="G185" s="35"/>
      <c r="H185" s="35"/>
      <c r="I185" s="35"/>
      <c r="J185" s="35"/>
      <c r="K185" s="36"/>
    </row>
    <row r="186" spans="1:11" ht="15.75" customHeight="1" outlineLevel="6" x14ac:dyDescent="0.25">
      <c r="A186" s="35"/>
      <c r="B186" s="35"/>
      <c r="C186" s="35"/>
      <c r="D186" s="35"/>
      <c r="E186" s="35"/>
      <c r="F186" s="36"/>
      <c r="G186" s="35"/>
      <c r="H186" s="35"/>
      <c r="I186" s="37" t="s">
        <v>232</v>
      </c>
      <c r="J186" s="35">
        <f>SUBTOTAL(3,J157:J182)</f>
        <v>8</v>
      </c>
      <c r="K186" s="36"/>
    </row>
    <row r="187" spans="1:11" ht="15.75" customHeight="1" outlineLevel="5" x14ac:dyDescent="0.25">
      <c r="A187" s="35"/>
      <c r="B187" s="35"/>
      <c r="C187" s="35"/>
      <c r="D187" s="35"/>
      <c r="E187" s="35"/>
      <c r="F187" s="36"/>
      <c r="G187" s="35"/>
      <c r="H187" s="35"/>
      <c r="I187" s="35"/>
      <c r="J187" s="37" t="s">
        <v>170</v>
      </c>
      <c r="K187" s="36">
        <f>SUBTOTAL(9,K157:K182)</f>
        <v>4452.6000000000004</v>
      </c>
    </row>
    <row r="188" spans="1:11" ht="15.75" customHeight="1" outlineLevel="5" x14ac:dyDescent="0.25"/>
    <row r="189" spans="1:11" ht="15.75" customHeight="1" outlineLevel="5" x14ac:dyDescent="0.25"/>
    <row r="190" spans="1:11" ht="15.75" customHeight="1" outlineLevel="5" x14ac:dyDescent="0.25"/>
    <row r="191" spans="1:11" ht="15.75" customHeight="1" outlineLevel="5" x14ac:dyDescent="0.25"/>
    <row r="192" spans="1:11" ht="15.75" customHeight="1" outlineLevel="5" x14ac:dyDescent="0.25"/>
    <row r="193" ht="15.75" customHeight="1" outlineLevel="5" x14ac:dyDescent="0.25"/>
    <row r="194" ht="15.75" customHeight="1" outlineLevel="5" x14ac:dyDescent="0.25"/>
    <row r="195" ht="15.75" customHeight="1" outlineLevel="5" x14ac:dyDescent="0.25"/>
    <row r="196" ht="15.75" customHeight="1" outlineLevel="5" x14ac:dyDescent="0.25"/>
    <row r="197" ht="15.75" customHeight="1" outlineLevel="5" x14ac:dyDescent="0.25"/>
    <row r="198" ht="15.75" customHeight="1" outlineLevel="5" x14ac:dyDescent="0.25"/>
    <row r="199" ht="15.75" customHeight="1" outlineLevel="5" x14ac:dyDescent="0.25"/>
    <row r="200" ht="15.75" customHeight="1" outlineLevel="5" x14ac:dyDescent="0.25"/>
    <row r="201" ht="15.75" customHeight="1" outlineLevel="5" x14ac:dyDescent="0.25"/>
    <row r="202" ht="15.75" customHeight="1" outlineLevel="5" x14ac:dyDescent="0.25"/>
    <row r="203" ht="15.75" customHeight="1" outlineLevel="5" x14ac:dyDescent="0.25"/>
    <row r="204" ht="15.75" customHeight="1" outlineLevel="5" x14ac:dyDescent="0.25"/>
    <row r="205" ht="15.75" customHeight="1" outlineLevel="5" x14ac:dyDescent="0.25"/>
    <row r="206" ht="15.75" customHeight="1" outlineLevel="5" x14ac:dyDescent="0.25"/>
    <row r="207" ht="15.75" customHeight="1" outlineLevel="5" x14ac:dyDescent="0.25"/>
    <row r="208" ht="15.75" customHeight="1" outlineLevel="5" x14ac:dyDescent="0.25"/>
    <row r="209" ht="15.75" customHeight="1" outlineLevel="5" x14ac:dyDescent="0.25"/>
    <row r="210" ht="15.75" customHeight="1" outlineLevel="5" x14ac:dyDescent="0.25"/>
    <row r="211" ht="15.75" customHeight="1" outlineLevel="5" x14ac:dyDescent="0.25"/>
    <row r="212" ht="15.75" customHeight="1" outlineLevel="5" x14ac:dyDescent="0.25"/>
    <row r="213" ht="15.75" customHeight="1" outlineLevel="5" x14ac:dyDescent="0.25"/>
    <row r="214" ht="15.75" customHeight="1" outlineLevel="5" x14ac:dyDescent="0.25"/>
    <row r="215" ht="15.75" customHeight="1" outlineLevel="5" x14ac:dyDescent="0.25"/>
    <row r="216" ht="15.75" customHeight="1" outlineLevel="5" x14ac:dyDescent="0.25"/>
    <row r="217" ht="15.75" customHeight="1" outlineLevel="5" x14ac:dyDescent="0.25"/>
    <row r="218" ht="15.75" customHeight="1" outlineLevel="5" x14ac:dyDescent="0.25"/>
    <row r="219" ht="15.75" customHeight="1" outlineLevel="5" x14ac:dyDescent="0.25"/>
    <row r="220" ht="15.75" customHeight="1" outlineLevel="5" x14ac:dyDescent="0.25"/>
    <row r="221" ht="15.75" customHeight="1" outlineLevel="5" x14ac:dyDescent="0.25"/>
    <row r="222" ht="15.75" customHeight="1" outlineLevel="5" x14ac:dyDescent="0.25"/>
    <row r="223" ht="15.75" customHeight="1" outlineLevel="5" x14ac:dyDescent="0.25"/>
    <row r="224" ht="15.75" customHeight="1" outlineLevel="5" x14ac:dyDescent="0.25"/>
    <row r="225" ht="15.75" customHeight="1" outlineLevel="5" x14ac:dyDescent="0.25"/>
    <row r="226" ht="15.75" customHeight="1" outlineLevel="5" x14ac:dyDescent="0.25"/>
    <row r="227" ht="15.75" customHeight="1" outlineLevel="5" x14ac:dyDescent="0.25"/>
    <row r="228" ht="15.75" customHeight="1" outlineLevel="5" x14ac:dyDescent="0.25"/>
    <row r="229" ht="15.75" customHeight="1" outlineLevel="5" x14ac:dyDescent="0.25"/>
    <row r="230" ht="15.75" customHeight="1" outlineLevel="5" x14ac:dyDescent="0.25"/>
    <row r="231" ht="15.75" customHeight="1" outlineLevel="5" x14ac:dyDescent="0.25"/>
    <row r="232" ht="15.75" customHeight="1" outlineLevel="5" x14ac:dyDescent="0.25"/>
    <row r="233" ht="15.75" customHeight="1" outlineLevel="5" x14ac:dyDescent="0.25"/>
    <row r="234" ht="15.75" customHeight="1" outlineLevel="5" x14ac:dyDescent="0.25"/>
    <row r="235" ht="15.75" customHeight="1" outlineLevel="5" x14ac:dyDescent="0.25"/>
    <row r="236" ht="15.75" customHeight="1" outlineLevel="5" x14ac:dyDescent="0.25"/>
    <row r="237" ht="15.75" customHeight="1" outlineLevel="5" x14ac:dyDescent="0.25"/>
    <row r="238" ht="15.75" customHeight="1" outlineLevel="5" x14ac:dyDescent="0.25"/>
    <row r="239" ht="15.75" customHeight="1" outlineLevel="5" x14ac:dyDescent="0.25"/>
    <row r="240" ht="15.75" customHeight="1" outlineLevel="5" x14ac:dyDescent="0.25"/>
    <row r="241" ht="15.75" customHeight="1" outlineLevel="5" x14ac:dyDescent="0.25"/>
    <row r="242" ht="15.75" customHeight="1" outlineLevel="5" x14ac:dyDescent="0.25"/>
    <row r="243" ht="15.75" customHeight="1" outlineLevel="5" x14ac:dyDescent="0.25"/>
    <row r="244" ht="15.75" customHeight="1" outlineLevel="5" x14ac:dyDescent="0.25"/>
    <row r="245" ht="15.75" customHeight="1" outlineLevel="5" x14ac:dyDescent="0.25"/>
    <row r="246" ht="15.75" customHeight="1" outlineLevel="5" x14ac:dyDescent="0.25"/>
    <row r="247" ht="15.75" customHeight="1" outlineLevel="5" x14ac:dyDescent="0.25"/>
    <row r="248" ht="15.75" customHeight="1" outlineLevel="5" x14ac:dyDescent="0.25"/>
    <row r="249" ht="15.75" customHeight="1" outlineLevel="5" x14ac:dyDescent="0.25"/>
    <row r="250" ht="15.75" customHeight="1" outlineLevel="5" x14ac:dyDescent="0.25"/>
    <row r="251" ht="15.75" customHeight="1" outlineLevel="5" x14ac:dyDescent="0.25"/>
    <row r="252" ht="15.75" customHeight="1" outlineLevel="5" x14ac:dyDescent="0.25"/>
    <row r="253" ht="15.75" customHeight="1" outlineLevel="5" x14ac:dyDescent="0.25"/>
    <row r="254" ht="15.75" customHeight="1" outlineLevel="5" x14ac:dyDescent="0.25"/>
    <row r="255" ht="15.75" customHeight="1" outlineLevel="5" x14ac:dyDescent="0.25"/>
    <row r="256" ht="15.75" customHeight="1" outlineLevel="5" x14ac:dyDescent="0.25"/>
    <row r="257" spans="2:11" ht="15.75" customHeight="1" outlineLevel="5" x14ac:dyDescent="0.25"/>
    <row r="258" spans="2:11" ht="15.75" customHeight="1" outlineLevel="5" x14ac:dyDescent="0.25"/>
    <row r="259" spans="2:11" ht="15.75" customHeight="1" outlineLevel="5" x14ac:dyDescent="0.25"/>
    <row r="260" spans="2:11" ht="15.75" customHeight="1" outlineLevel="5" x14ac:dyDescent="0.25"/>
    <row r="261" spans="2:11" ht="15.75" customHeight="1" outlineLevel="5" x14ac:dyDescent="0.25"/>
    <row r="262" spans="2:11" ht="15.75" customHeight="1" outlineLevel="5" x14ac:dyDescent="0.25"/>
    <row r="263" spans="2:11" ht="15.75" customHeight="1" outlineLevel="5" x14ac:dyDescent="0.25">
      <c r="J263" s="45" t="s">
        <v>168</v>
      </c>
      <c r="K263">
        <f>SUBTOTAL(9,K2:K262)</f>
        <v>74050.850000000006</v>
      </c>
    </row>
    <row r="264" spans="2:11" ht="15.75" customHeight="1" outlineLevel="5" x14ac:dyDescent="0.25">
      <c r="I264" s="45" t="s">
        <v>233</v>
      </c>
      <c r="J264" s="45">
        <f>SUBTOTAL(3,J2:J263)</f>
        <v>80</v>
      </c>
    </row>
    <row r="265" spans="2:11" ht="15.75" customHeight="1" outlineLevel="5" x14ac:dyDescent="0.25">
      <c r="C265" s="45" t="s">
        <v>178</v>
      </c>
      <c r="F265">
        <f>SUBTOTAL(4,F2:F264)</f>
        <v>263.5</v>
      </c>
      <c r="I265" s="45"/>
      <c r="J265" s="45"/>
    </row>
    <row r="266" spans="2:11" ht="15.75" customHeight="1" outlineLevel="5" x14ac:dyDescent="0.25">
      <c r="C266" s="45" t="s">
        <v>169</v>
      </c>
      <c r="F266">
        <f>SUBTOTAL(5,F2:F265)</f>
        <v>2.5</v>
      </c>
      <c r="I266" s="45"/>
      <c r="J266" s="45"/>
    </row>
    <row r="267" spans="2:11" ht="15.75" customHeight="1" outlineLevel="5" x14ac:dyDescent="0.25">
      <c r="B267" s="45" t="s">
        <v>233</v>
      </c>
      <c r="C267" s="45">
        <f>SUBTOTAL(3,C2:C266)</f>
        <v>149</v>
      </c>
      <c r="I267" s="45"/>
      <c r="J267" s="45"/>
    </row>
    <row r="268" spans="2:11" ht="15.75" customHeight="1" x14ac:dyDescent="0.25"/>
    <row r="269" spans="2:11" ht="15.75" customHeight="1" x14ac:dyDescent="0.25"/>
    <row r="270" spans="2:11" ht="15.75" customHeight="1" x14ac:dyDescent="0.25"/>
    <row r="271" spans="2:11" ht="15.75" customHeight="1" x14ac:dyDescent="0.25"/>
    <row r="272" spans="2:11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</sheetData>
  <sortState ref="A2:K78">
    <sortCondition ref="J2:J78"/>
    <sortCondition ref="C2:C78"/>
  </sortState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A2" workbookViewId="0">
      <selection sqref="A1:K78"/>
    </sheetView>
  </sheetViews>
  <sheetFormatPr baseColWidth="10" defaultColWidth="14.42578125" defaultRowHeight="15" customHeight="1" x14ac:dyDescent="0.25"/>
  <cols>
    <col min="1" max="1" width="12" customWidth="1"/>
    <col min="2" max="2" width="31.7109375" customWidth="1"/>
    <col min="3" max="3" width="12.5703125" customWidth="1"/>
    <col min="4" max="4" width="13" customWidth="1"/>
    <col min="5" max="5" width="18.85546875" customWidth="1"/>
    <col min="6" max="6" width="11.5703125" customWidth="1"/>
    <col min="7" max="7" width="14.42578125" customWidth="1"/>
    <col min="8" max="8" width="15.7109375" customWidth="1"/>
    <col min="9" max="9" width="15.140625" customWidth="1"/>
    <col min="10" max="10" width="15" customWidth="1"/>
    <col min="11" max="11" width="13.140625" bestFit="1" customWidth="1"/>
    <col min="12" max="26" width="10.7109375" customWidth="1"/>
  </cols>
  <sheetData>
    <row r="1" spans="1:11" x14ac:dyDescent="0.25">
      <c r="A1" s="43" t="s">
        <v>1</v>
      </c>
      <c r="B1" s="2" t="s">
        <v>2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3</v>
      </c>
      <c r="H1" s="2" t="s">
        <v>9</v>
      </c>
      <c r="I1" s="2" t="s">
        <v>10</v>
      </c>
      <c r="J1" s="25" t="s">
        <v>11</v>
      </c>
      <c r="K1" s="26" t="s">
        <v>4</v>
      </c>
    </row>
    <row r="2" spans="1:11" x14ac:dyDescent="0.25">
      <c r="A2" s="30">
        <v>1</v>
      </c>
      <c r="B2" s="10" t="s">
        <v>12</v>
      </c>
      <c r="C2" s="10">
        <v>1</v>
      </c>
      <c r="D2" s="10">
        <v>1</v>
      </c>
      <c r="E2" s="10" t="s">
        <v>13</v>
      </c>
      <c r="F2" s="11">
        <v>18</v>
      </c>
      <c r="G2" s="10">
        <v>39</v>
      </c>
      <c r="H2" s="10">
        <v>0</v>
      </c>
      <c r="I2" s="10">
        <v>10</v>
      </c>
      <c r="J2" s="12" t="b">
        <v>0</v>
      </c>
      <c r="K2" s="13">
        <f t="shared" ref="K2:K33" si="0">F2*G2</f>
        <v>702</v>
      </c>
    </row>
    <row r="3" spans="1:11" x14ac:dyDescent="0.25">
      <c r="A3" s="15">
        <v>2</v>
      </c>
      <c r="B3" s="15" t="s">
        <v>14</v>
      </c>
      <c r="C3" s="15">
        <v>1</v>
      </c>
      <c r="D3" s="15">
        <v>1</v>
      </c>
      <c r="E3" s="15" t="s">
        <v>15</v>
      </c>
      <c r="F3" s="16">
        <v>19</v>
      </c>
      <c r="G3" s="15">
        <v>17</v>
      </c>
      <c r="H3" s="15">
        <v>40</v>
      </c>
      <c r="I3" s="15">
        <v>25</v>
      </c>
      <c r="J3" s="17" t="b">
        <v>0</v>
      </c>
      <c r="K3" s="18">
        <f t="shared" si="0"/>
        <v>323</v>
      </c>
    </row>
    <row r="4" spans="1:11" x14ac:dyDescent="0.25">
      <c r="A4" s="15">
        <v>24</v>
      </c>
      <c r="B4" s="39" t="s">
        <v>58</v>
      </c>
      <c r="C4" s="39">
        <v>10</v>
      </c>
      <c r="D4" s="39">
        <v>1</v>
      </c>
      <c r="E4" s="39" t="s">
        <v>59</v>
      </c>
      <c r="F4" s="40">
        <v>4.5</v>
      </c>
      <c r="G4" s="39">
        <v>20</v>
      </c>
      <c r="H4" s="39">
        <v>0</v>
      </c>
      <c r="I4" s="39">
        <v>0</v>
      </c>
      <c r="J4" s="41" t="b">
        <v>1</v>
      </c>
      <c r="K4" s="42">
        <f t="shared" si="0"/>
        <v>90</v>
      </c>
    </row>
    <row r="5" spans="1:11" x14ac:dyDescent="0.25">
      <c r="A5" s="15">
        <v>34</v>
      </c>
      <c r="B5" s="15" t="s">
        <v>78</v>
      </c>
      <c r="C5" s="15">
        <v>16</v>
      </c>
      <c r="D5" s="15">
        <v>1</v>
      </c>
      <c r="E5" s="15" t="s">
        <v>15</v>
      </c>
      <c r="F5" s="16">
        <v>14</v>
      </c>
      <c r="G5" s="15">
        <v>111</v>
      </c>
      <c r="H5" s="15">
        <v>0</v>
      </c>
      <c r="I5" s="15">
        <v>15</v>
      </c>
      <c r="J5" s="17" t="b">
        <v>0</v>
      </c>
      <c r="K5" s="18">
        <f t="shared" si="0"/>
        <v>1554</v>
      </c>
    </row>
    <row r="6" spans="1:11" x14ac:dyDescent="0.25">
      <c r="A6" s="30">
        <v>35</v>
      </c>
      <c r="B6" s="10" t="s">
        <v>79</v>
      </c>
      <c r="C6" s="10">
        <v>16</v>
      </c>
      <c r="D6" s="10">
        <v>1</v>
      </c>
      <c r="E6" s="10" t="s">
        <v>15</v>
      </c>
      <c r="F6" s="11">
        <v>18</v>
      </c>
      <c r="G6" s="10">
        <v>20</v>
      </c>
      <c r="H6" s="10">
        <v>0</v>
      </c>
      <c r="I6" s="10">
        <v>15</v>
      </c>
      <c r="J6" s="12" t="b">
        <v>0</v>
      </c>
      <c r="K6" s="13">
        <f t="shared" si="0"/>
        <v>360</v>
      </c>
    </row>
    <row r="7" spans="1:11" x14ac:dyDescent="0.25">
      <c r="A7" s="15">
        <v>38</v>
      </c>
      <c r="B7" s="15" t="s">
        <v>84</v>
      </c>
      <c r="C7" s="15">
        <v>18</v>
      </c>
      <c r="D7" s="15">
        <v>1</v>
      </c>
      <c r="E7" s="15" t="s">
        <v>85</v>
      </c>
      <c r="F7" s="16">
        <v>263.5</v>
      </c>
      <c r="G7" s="15">
        <v>17</v>
      </c>
      <c r="H7" s="15">
        <v>0</v>
      </c>
      <c r="I7" s="15">
        <v>15</v>
      </c>
      <c r="J7" s="17" t="b">
        <v>0</v>
      </c>
      <c r="K7" s="18">
        <f t="shared" si="0"/>
        <v>4479.5</v>
      </c>
    </row>
    <row r="8" spans="1:11" x14ac:dyDescent="0.25">
      <c r="A8" s="30">
        <v>39</v>
      </c>
      <c r="B8" s="10" t="s">
        <v>86</v>
      </c>
      <c r="C8" s="10">
        <v>18</v>
      </c>
      <c r="D8" s="10">
        <v>1</v>
      </c>
      <c r="E8" s="10" t="s">
        <v>87</v>
      </c>
      <c r="F8" s="11">
        <v>18</v>
      </c>
      <c r="G8" s="10">
        <v>69</v>
      </c>
      <c r="H8" s="10">
        <v>0</v>
      </c>
      <c r="I8" s="10">
        <v>5</v>
      </c>
      <c r="J8" s="12" t="b">
        <v>0</v>
      </c>
      <c r="K8" s="13">
        <f t="shared" si="0"/>
        <v>1242</v>
      </c>
    </row>
    <row r="9" spans="1:11" x14ac:dyDescent="0.25">
      <c r="A9" s="30">
        <v>43</v>
      </c>
      <c r="B9" s="30" t="s">
        <v>94</v>
      </c>
      <c r="C9" s="30">
        <v>20</v>
      </c>
      <c r="D9" s="30">
        <v>1</v>
      </c>
      <c r="E9" s="30" t="s">
        <v>95</v>
      </c>
      <c r="F9" s="31">
        <v>46</v>
      </c>
      <c r="G9" s="30">
        <v>17</v>
      </c>
      <c r="H9" s="30">
        <v>10</v>
      </c>
      <c r="I9" s="30">
        <v>25</v>
      </c>
      <c r="J9" s="32" t="b">
        <v>0</v>
      </c>
      <c r="K9" s="33">
        <f t="shared" si="0"/>
        <v>782</v>
      </c>
    </row>
    <row r="10" spans="1:11" x14ac:dyDescent="0.25">
      <c r="A10" s="30">
        <v>67</v>
      </c>
      <c r="B10" s="10" t="s">
        <v>141</v>
      </c>
      <c r="C10" s="10">
        <v>16</v>
      </c>
      <c r="D10" s="10">
        <v>1</v>
      </c>
      <c r="E10" s="10" t="s">
        <v>15</v>
      </c>
      <c r="F10" s="11">
        <v>14</v>
      </c>
      <c r="G10" s="10">
        <v>52</v>
      </c>
      <c r="H10" s="10">
        <v>0</v>
      </c>
      <c r="I10" s="10">
        <v>10</v>
      </c>
      <c r="J10" s="12" t="b">
        <v>0</v>
      </c>
      <c r="K10" s="13">
        <f t="shared" si="0"/>
        <v>728</v>
      </c>
    </row>
    <row r="11" spans="1:11" x14ac:dyDescent="0.25">
      <c r="A11" s="15">
        <v>70</v>
      </c>
      <c r="B11" s="15" t="s">
        <v>146</v>
      </c>
      <c r="C11" s="15">
        <v>7</v>
      </c>
      <c r="D11" s="15">
        <v>1</v>
      </c>
      <c r="E11" s="15" t="s">
        <v>147</v>
      </c>
      <c r="F11" s="16">
        <v>15</v>
      </c>
      <c r="G11" s="15">
        <v>15</v>
      </c>
      <c r="H11" s="15">
        <v>10</v>
      </c>
      <c r="I11" s="15">
        <v>30</v>
      </c>
      <c r="J11" s="17" t="b">
        <v>0</v>
      </c>
      <c r="K11" s="18">
        <f t="shared" si="0"/>
        <v>225</v>
      </c>
    </row>
    <row r="12" spans="1:11" x14ac:dyDescent="0.25">
      <c r="A12" s="30">
        <v>75</v>
      </c>
      <c r="B12" s="10" t="s">
        <v>153</v>
      </c>
      <c r="C12" s="10">
        <v>12</v>
      </c>
      <c r="D12" s="10">
        <v>1</v>
      </c>
      <c r="E12" s="10" t="s">
        <v>154</v>
      </c>
      <c r="F12" s="11">
        <v>7.75</v>
      </c>
      <c r="G12" s="10">
        <v>125</v>
      </c>
      <c r="H12" s="10">
        <v>0</v>
      </c>
      <c r="I12" s="10">
        <v>25</v>
      </c>
      <c r="J12" s="12" t="b">
        <v>0</v>
      </c>
      <c r="K12" s="13">
        <f t="shared" si="0"/>
        <v>968.75</v>
      </c>
    </row>
    <row r="13" spans="1:11" x14ac:dyDescent="0.25">
      <c r="A13" s="15">
        <v>76</v>
      </c>
      <c r="B13" s="15" t="s">
        <v>155</v>
      </c>
      <c r="C13" s="15">
        <v>23</v>
      </c>
      <c r="D13" s="15">
        <v>1</v>
      </c>
      <c r="E13" s="15" t="s">
        <v>156</v>
      </c>
      <c r="F13" s="16">
        <v>18</v>
      </c>
      <c r="G13" s="15">
        <v>57</v>
      </c>
      <c r="H13" s="15">
        <v>0</v>
      </c>
      <c r="I13" s="15">
        <v>20</v>
      </c>
      <c r="J13" s="17" t="b">
        <v>0</v>
      </c>
      <c r="K13" s="18">
        <f t="shared" si="0"/>
        <v>1026</v>
      </c>
    </row>
    <row r="14" spans="1:11" x14ac:dyDescent="0.25">
      <c r="A14" s="30">
        <v>3</v>
      </c>
      <c r="B14" s="10" t="s">
        <v>16</v>
      </c>
      <c r="C14" s="10">
        <v>1</v>
      </c>
      <c r="D14" s="10">
        <v>2</v>
      </c>
      <c r="E14" s="10" t="s">
        <v>17</v>
      </c>
      <c r="F14" s="11">
        <v>10</v>
      </c>
      <c r="G14" s="10">
        <v>13</v>
      </c>
      <c r="H14" s="10">
        <v>70</v>
      </c>
      <c r="I14" s="10">
        <v>25</v>
      </c>
      <c r="J14" s="12" t="b">
        <v>0</v>
      </c>
      <c r="K14" s="13">
        <f t="shared" si="0"/>
        <v>130</v>
      </c>
    </row>
    <row r="15" spans="1:11" x14ac:dyDescent="0.25">
      <c r="A15" s="15">
        <v>4</v>
      </c>
      <c r="B15" s="15" t="s">
        <v>18</v>
      </c>
      <c r="C15" s="15">
        <v>2</v>
      </c>
      <c r="D15" s="15">
        <v>2</v>
      </c>
      <c r="E15" s="15" t="s">
        <v>19</v>
      </c>
      <c r="F15" s="16">
        <v>22</v>
      </c>
      <c r="G15" s="15">
        <v>53</v>
      </c>
      <c r="H15" s="15">
        <v>0</v>
      </c>
      <c r="I15" s="15">
        <v>0</v>
      </c>
      <c r="J15" s="17" t="b">
        <v>0</v>
      </c>
      <c r="K15" s="18">
        <f t="shared" si="0"/>
        <v>1166</v>
      </c>
    </row>
    <row r="16" spans="1:11" x14ac:dyDescent="0.25">
      <c r="A16" s="30">
        <v>5</v>
      </c>
      <c r="B16" s="10" t="s">
        <v>20</v>
      </c>
      <c r="C16" s="10">
        <v>2</v>
      </c>
      <c r="D16" s="10">
        <v>2</v>
      </c>
      <c r="E16" s="10" t="s">
        <v>21</v>
      </c>
      <c r="F16" s="11">
        <v>21.35</v>
      </c>
      <c r="G16" s="10">
        <v>0</v>
      </c>
      <c r="H16" s="10">
        <v>0</v>
      </c>
      <c r="I16" s="10">
        <v>0</v>
      </c>
      <c r="J16" s="12" t="b">
        <v>1</v>
      </c>
      <c r="K16" s="13">
        <f t="shared" si="0"/>
        <v>0</v>
      </c>
    </row>
    <row r="17" spans="1:11" x14ac:dyDescent="0.25">
      <c r="A17" s="15">
        <v>6</v>
      </c>
      <c r="B17" s="15" t="s">
        <v>22</v>
      </c>
      <c r="C17" s="15">
        <v>3</v>
      </c>
      <c r="D17" s="15">
        <v>2</v>
      </c>
      <c r="E17" s="15" t="s">
        <v>23</v>
      </c>
      <c r="F17" s="16">
        <v>25</v>
      </c>
      <c r="G17" s="15">
        <v>120</v>
      </c>
      <c r="H17" s="15">
        <v>0</v>
      </c>
      <c r="I17" s="15">
        <v>25</v>
      </c>
      <c r="J17" s="17" t="b">
        <v>0</v>
      </c>
      <c r="K17" s="18">
        <f t="shared" si="0"/>
        <v>3000</v>
      </c>
    </row>
    <row r="18" spans="1:11" x14ac:dyDescent="0.25">
      <c r="A18" s="15">
        <v>8</v>
      </c>
      <c r="B18" s="39" t="s">
        <v>26</v>
      </c>
      <c r="C18" s="39">
        <v>3</v>
      </c>
      <c r="D18" s="39">
        <v>2</v>
      </c>
      <c r="E18" s="39" t="s">
        <v>27</v>
      </c>
      <c r="F18" s="40">
        <v>40</v>
      </c>
      <c r="G18" s="39">
        <v>6</v>
      </c>
      <c r="H18" s="39">
        <v>0</v>
      </c>
      <c r="I18" s="39">
        <v>0</v>
      </c>
      <c r="J18" s="41" t="b">
        <v>0</v>
      </c>
      <c r="K18" s="42">
        <f t="shared" si="0"/>
        <v>240</v>
      </c>
    </row>
    <row r="19" spans="1:11" x14ac:dyDescent="0.25">
      <c r="A19" s="30">
        <v>15</v>
      </c>
      <c r="B19" s="30" t="s">
        <v>40</v>
      </c>
      <c r="C19" s="30">
        <v>6</v>
      </c>
      <c r="D19" s="30">
        <v>2</v>
      </c>
      <c r="E19" s="30" t="s">
        <v>41</v>
      </c>
      <c r="F19" s="31">
        <v>15.5</v>
      </c>
      <c r="G19" s="30">
        <v>39</v>
      </c>
      <c r="H19" s="30">
        <v>0</v>
      </c>
      <c r="I19" s="30">
        <v>5</v>
      </c>
      <c r="J19" s="32" t="b">
        <v>0</v>
      </c>
      <c r="K19" s="33">
        <f t="shared" si="0"/>
        <v>604.5</v>
      </c>
    </row>
    <row r="20" spans="1:11" x14ac:dyDescent="0.25">
      <c r="A20" s="15">
        <v>44</v>
      </c>
      <c r="B20" s="39" t="s">
        <v>96</v>
      </c>
      <c r="C20" s="39">
        <v>20</v>
      </c>
      <c r="D20" s="39">
        <v>2</v>
      </c>
      <c r="E20" s="39" t="s">
        <v>97</v>
      </c>
      <c r="F20" s="40">
        <v>19.45</v>
      </c>
      <c r="G20" s="39">
        <v>27</v>
      </c>
      <c r="H20" s="39">
        <v>0</v>
      </c>
      <c r="I20" s="39">
        <v>15</v>
      </c>
      <c r="J20" s="41" t="b">
        <v>0</v>
      </c>
      <c r="K20" s="42">
        <f t="shared" si="0"/>
        <v>525.15</v>
      </c>
    </row>
    <row r="21" spans="1:11" ht="15.75" customHeight="1" x14ac:dyDescent="0.25">
      <c r="A21" s="30">
        <v>61</v>
      </c>
      <c r="B21" s="30" t="s">
        <v>129</v>
      </c>
      <c r="C21" s="30">
        <v>29</v>
      </c>
      <c r="D21" s="30">
        <v>2</v>
      </c>
      <c r="E21" s="30" t="s">
        <v>130</v>
      </c>
      <c r="F21" s="31">
        <v>28.5</v>
      </c>
      <c r="G21" s="30">
        <v>113</v>
      </c>
      <c r="H21" s="30">
        <v>0</v>
      </c>
      <c r="I21" s="30">
        <v>25</v>
      </c>
      <c r="J21" s="32" t="b">
        <v>0</v>
      </c>
      <c r="K21" s="33">
        <f t="shared" si="0"/>
        <v>3220.5</v>
      </c>
    </row>
    <row r="22" spans="1:11" ht="15.75" customHeight="1" x14ac:dyDescent="0.25">
      <c r="A22" s="30">
        <v>63</v>
      </c>
      <c r="B22" s="10" t="s">
        <v>133</v>
      </c>
      <c r="C22" s="10">
        <v>7</v>
      </c>
      <c r="D22" s="10">
        <v>2</v>
      </c>
      <c r="E22" s="10" t="s">
        <v>134</v>
      </c>
      <c r="F22" s="11">
        <v>43.9</v>
      </c>
      <c r="G22" s="10">
        <v>24</v>
      </c>
      <c r="H22" s="10">
        <v>0</v>
      </c>
      <c r="I22" s="10">
        <v>5</v>
      </c>
      <c r="J22" s="12" t="b">
        <v>0</v>
      </c>
      <c r="K22" s="13">
        <f t="shared" si="0"/>
        <v>1053.5999999999999</v>
      </c>
    </row>
    <row r="23" spans="1:11" ht="15.75" customHeight="1" x14ac:dyDescent="0.25">
      <c r="A23" s="30">
        <v>65</v>
      </c>
      <c r="B23" s="30" t="s">
        <v>137</v>
      </c>
      <c r="C23" s="30">
        <v>2</v>
      </c>
      <c r="D23" s="30">
        <v>2</v>
      </c>
      <c r="E23" s="30" t="s">
        <v>138</v>
      </c>
      <c r="F23" s="31">
        <v>21.05</v>
      </c>
      <c r="G23" s="30">
        <v>76</v>
      </c>
      <c r="H23" s="30">
        <v>0</v>
      </c>
      <c r="I23" s="30">
        <v>0</v>
      </c>
      <c r="J23" s="32" t="b">
        <v>0</v>
      </c>
      <c r="K23" s="33">
        <f t="shared" si="0"/>
        <v>1599.8</v>
      </c>
    </row>
    <row r="24" spans="1:11" ht="15.75" customHeight="1" x14ac:dyDescent="0.25">
      <c r="A24" s="15">
        <v>66</v>
      </c>
      <c r="B24" s="39" t="s">
        <v>139</v>
      </c>
      <c r="C24" s="39">
        <v>2</v>
      </c>
      <c r="D24" s="39">
        <v>2</v>
      </c>
      <c r="E24" s="39" t="s">
        <v>140</v>
      </c>
      <c r="F24" s="40">
        <v>17</v>
      </c>
      <c r="G24" s="39">
        <v>4</v>
      </c>
      <c r="H24" s="39">
        <v>100</v>
      </c>
      <c r="I24" s="39">
        <v>20</v>
      </c>
      <c r="J24" s="41" t="b">
        <v>0</v>
      </c>
      <c r="K24" s="42">
        <f t="shared" si="0"/>
        <v>68</v>
      </c>
    </row>
    <row r="25" spans="1:11" ht="15.75" customHeight="1" x14ac:dyDescent="0.25">
      <c r="A25" s="30">
        <v>77</v>
      </c>
      <c r="B25" s="30" t="s">
        <v>157</v>
      </c>
      <c r="C25" s="30">
        <v>12</v>
      </c>
      <c r="D25" s="30">
        <v>2</v>
      </c>
      <c r="E25" s="30" t="s">
        <v>158</v>
      </c>
      <c r="F25" s="31">
        <v>13</v>
      </c>
      <c r="G25" s="30">
        <v>32</v>
      </c>
      <c r="H25" s="30">
        <v>0</v>
      </c>
      <c r="I25" s="30">
        <v>15</v>
      </c>
      <c r="J25" s="32" t="b">
        <v>0</v>
      </c>
      <c r="K25" s="33">
        <f t="shared" si="0"/>
        <v>416</v>
      </c>
    </row>
    <row r="26" spans="1:11" ht="15.75" customHeight="1" x14ac:dyDescent="0.25">
      <c r="A26" s="15">
        <v>16</v>
      </c>
      <c r="B26" s="39" t="s">
        <v>42</v>
      </c>
      <c r="C26" s="39">
        <v>7</v>
      </c>
      <c r="D26" s="39">
        <v>3</v>
      </c>
      <c r="E26" s="39" t="s">
        <v>43</v>
      </c>
      <c r="F26" s="40">
        <v>17.45</v>
      </c>
      <c r="G26" s="39">
        <v>29</v>
      </c>
      <c r="H26" s="39">
        <v>0</v>
      </c>
      <c r="I26" s="39">
        <v>10</v>
      </c>
      <c r="J26" s="41" t="b">
        <v>0</v>
      </c>
      <c r="K26" s="42">
        <f t="shared" si="0"/>
        <v>506.04999999999995</v>
      </c>
    </row>
    <row r="27" spans="1:11" ht="15.75" customHeight="1" x14ac:dyDescent="0.25">
      <c r="A27" s="30">
        <v>19</v>
      </c>
      <c r="B27" s="30" t="s">
        <v>48</v>
      </c>
      <c r="C27" s="30">
        <v>8</v>
      </c>
      <c r="D27" s="30">
        <v>3</v>
      </c>
      <c r="E27" s="30" t="s">
        <v>49</v>
      </c>
      <c r="F27" s="31">
        <v>9.1999999999999993</v>
      </c>
      <c r="G27" s="30">
        <v>25</v>
      </c>
      <c r="H27" s="30">
        <v>0</v>
      </c>
      <c r="I27" s="30">
        <v>5</v>
      </c>
      <c r="J27" s="32" t="b">
        <v>0</v>
      </c>
      <c r="K27" s="33">
        <f t="shared" si="0"/>
        <v>229.99999999999997</v>
      </c>
    </row>
    <row r="28" spans="1:11" ht="15.75" customHeight="1" x14ac:dyDescent="0.25">
      <c r="A28" s="15">
        <v>20</v>
      </c>
      <c r="B28" s="39" t="s">
        <v>50</v>
      </c>
      <c r="C28" s="39">
        <v>8</v>
      </c>
      <c r="D28" s="39">
        <v>3</v>
      </c>
      <c r="E28" s="39" t="s">
        <v>51</v>
      </c>
      <c r="F28" s="40">
        <v>81</v>
      </c>
      <c r="G28" s="39">
        <v>40</v>
      </c>
      <c r="H28" s="39">
        <v>0</v>
      </c>
      <c r="I28" s="39">
        <v>0</v>
      </c>
      <c r="J28" s="41" t="b">
        <v>0</v>
      </c>
      <c r="K28" s="42">
        <f t="shared" si="0"/>
        <v>3240</v>
      </c>
    </row>
    <row r="29" spans="1:11" ht="15.75" customHeight="1" x14ac:dyDescent="0.25">
      <c r="A29" s="30">
        <v>21</v>
      </c>
      <c r="B29" s="30" t="s">
        <v>52</v>
      </c>
      <c r="C29" s="30">
        <v>8</v>
      </c>
      <c r="D29" s="30">
        <v>3</v>
      </c>
      <c r="E29" s="30" t="s">
        <v>53</v>
      </c>
      <c r="F29" s="31">
        <v>10</v>
      </c>
      <c r="G29" s="30">
        <v>3</v>
      </c>
      <c r="H29" s="30">
        <v>40</v>
      </c>
      <c r="I29" s="30">
        <v>5</v>
      </c>
      <c r="J29" s="32" t="b">
        <v>0</v>
      </c>
      <c r="K29" s="33">
        <f t="shared" si="0"/>
        <v>30</v>
      </c>
    </row>
    <row r="30" spans="1:11" ht="15.75" customHeight="1" x14ac:dyDescent="0.25">
      <c r="A30" s="30">
        <v>25</v>
      </c>
      <c r="B30" s="10" t="s">
        <v>60</v>
      </c>
      <c r="C30" s="10">
        <v>11</v>
      </c>
      <c r="D30" s="10">
        <v>3</v>
      </c>
      <c r="E30" s="10" t="s">
        <v>61</v>
      </c>
      <c r="F30" s="11">
        <v>14</v>
      </c>
      <c r="G30" s="10">
        <v>76</v>
      </c>
      <c r="H30" s="10">
        <v>0</v>
      </c>
      <c r="I30" s="10">
        <v>30</v>
      </c>
      <c r="J30" s="12" t="b">
        <v>0</v>
      </c>
      <c r="K30" s="13">
        <f t="shared" si="0"/>
        <v>1064</v>
      </c>
    </row>
    <row r="31" spans="1:11" ht="15.75" customHeight="1" x14ac:dyDescent="0.25">
      <c r="A31" s="15">
        <v>26</v>
      </c>
      <c r="B31" s="15" t="s">
        <v>62</v>
      </c>
      <c r="C31" s="15">
        <v>11</v>
      </c>
      <c r="D31" s="15">
        <v>3</v>
      </c>
      <c r="E31" s="15" t="s">
        <v>63</v>
      </c>
      <c r="F31" s="16">
        <v>31.23</v>
      </c>
      <c r="G31" s="15">
        <v>15</v>
      </c>
      <c r="H31" s="15">
        <v>0</v>
      </c>
      <c r="I31" s="15">
        <v>0</v>
      </c>
      <c r="J31" s="17" t="b">
        <v>0</v>
      </c>
      <c r="K31" s="18">
        <f t="shared" si="0"/>
        <v>468.45</v>
      </c>
    </row>
    <row r="32" spans="1:11" ht="15.75" customHeight="1" x14ac:dyDescent="0.25">
      <c r="A32" s="30">
        <v>27</v>
      </c>
      <c r="B32" s="10" t="s">
        <v>64</v>
      </c>
      <c r="C32" s="10">
        <v>11</v>
      </c>
      <c r="D32" s="10">
        <v>3</v>
      </c>
      <c r="E32" s="10" t="s">
        <v>65</v>
      </c>
      <c r="F32" s="11">
        <v>43.9</v>
      </c>
      <c r="G32" s="10">
        <v>49</v>
      </c>
      <c r="H32" s="10">
        <v>0</v>
      </c>
      <c r="I32" s="10">
        <v>30</v>
      </c>
      <c r="J32" s="12" t="b">
        <v>0</v>
      </c>
      <c r="K32" s="13">
        <f t="shared" si="0"/>
        <v>2151.1</v>
      </c>
    </row>
    <row r="33" spans="1:11" ht="15.75" customHeight="1" x14ac:dyDescent="0.25">
      <c r="A33" s="30">
        <v>47</v>
      </c>
      <c r="B33" s="30" t="s">
        <v>102</v>
      </c>
      <c r="C33" s="30">
        <v>22</v>
      </c>
      <c r="D33" s="30">
        <v>3</v>
      </c>
      <c r="E33" s="30" t="s">
        <v>103</v>
      </c>
      <c r="F33" s="31">
        <v>9.5</v>
      </c>
      <c r="G33" s="30">
        <v>36</v>
      </c>
      <c r="H33" s="30">
        <v>0</v>
      </c>
      <c r="I33" s="30">
        <v>0</v>
      </c>
      <c r="J33" s="32" t="b">
        <v>0</v>
      </c>
      <c r="K33" s="33">
        <f t="shared" si="0"/>
        <v>342</v>
      </c>
    </row>
    <row r="34" spans="1:11" ht="15.75" customHeight="1" x14ac:dyDescent="0.25">
      <c r="A34" s="15">
        <v>48</v>
      </c>
      <c r="B34" s="39" t="s">
        <v>104</v>
      </c>
      <c r="C34" s="39">
        <v>22</v>
      </c>
      <c r="D34" s="39">
        <v>3</v>
      </c>
      <c r="E34" s="39" t="s">
        <v>105</v>
      </c>
      <c r="F34" s="40">
        <v>12.75</v>
      </c>
      <c r="G34" s="39">
        <v>15</v>
      </c>
      <c r="H34" s="39">
        <v>70</v>
      </c>
      <c r="I34" s="39">
        <v>25</v>
      </c>
      <c r="J34" s="41" t="b">
        <v>0</v>
      </c>
      <c r="K34" s="42">
        <f t="shared" ref="K34:K65" si="1">F34*G34</f>
        <v>191.25</v>
      </c>
    </row>
    <row r="35" spans="1:11" ht="15.75" customHeight="1" x14ac:dyDescent="0.25">
      <c r="A35" s="30">
        <v>49</v>
      </c>
      <c r="B35" s="30" t="s">
        <v>106</v>
      </c>
      <c r="C35" s="30">
        <v>23</v>
      </c>
      <c r="D35" s="30">
        <v>3</v>
      </c>
      <c r="E35" s="30" t="s">
        <v>107</v>
      </c>
      <c r="F35" s="31">
        <v>20</v>
      </c>
      <c r="G35" s="30">
        <v>10</v>
      </c>
      <c r="H35" s="30">
        <v>60</v>
      </c>
      <c r="I35" s="30">
        <v>15</v>
      </c>
      <c r="J35" s="32" t="b">
        <v>0</v>
      </c>
      <c r="K35" s="33">
        <f t="shared" si="1"/>
        <v>200</v>
      </c>
    </row>
    <row r="36" spans="1:11" ht="15.75" customHeight="1" x14ac:dyDescent="0.25">
      <c r="A36" s="15">
        <v>50</v>
      </c>
      <c r="B36" s="39" t="s">
        <v>108</v>
      </c>
      <c r="C36" s="39">
        <v>23</v>
      </c>
      <c r="D36" s="39">
        <v>3</v>
      </c>
      <c r="E36" s="39" t="s">
        <v>109</v>
      </c>
      <c r="F36" s="40">
        <v>16.25</v>
      </c>
      <c r="G36" s="39">
        <v>65</v>
      </c>
      <c r="H36" s="39">
        <v>0</v>
      </c>
      <c r="I36" s="39">
        <v>30</v>
      </c>
      <c r="J36" s="41" t="b">
        <v>0</v>
      </c>
      <c r="K36" s="42">
        <f t="shared" si="1"/>
        <v>1056.25</v>
      </c>
    </row>
    <row r="37" spans="1:11" ht="15.75" customHeight="1" x14ac:dyDescent="0.25">
      <c r="A37" s="15">
        <v>62</v>
      </c>
      <c r="B37" s="15" t="s">
        <v>131</v>
      </c>
      <c r="C37" s="15">
        <v>29</v>
      </c>
      <c r="D37" s="15">
        <v>3</v>
      </c>
      <c r="E37" s="15" t="s">
        <v>132</v>
      </c>
      <c r="F37" s="16">
        <v>49.3</v>
      </c>
      <c r="G37" s="15">
        <v>17</v>
      </c>
      <c r="H37" s="15">
        <v>0</v>
      </c>
      <c r="I37" s="15">
        <v>0</v>
      </c>
      <c r="J37" s="17" t="b">
        <v>0</v>
      </c>
      <c r="K37" s="18">
        <f t="shared" si="1"/>
        <v>838.09999999999991</v>
      </c>
    </row>
    <row r="38" spans="1:11" ht="15.75" customHeight="1" x14ac:dyDescent="0.25">
      <c r="A38" s="15">
        <v>68</v>
      </c>
      <c r="B38" s="39" t="s">
        <v>142</v>
      </c>
      <c r="C38" s="39">
        <v>8</v>
      </c>
      <c r="D38" s="39">
        <v>3</v>
      </c>
      <c r="E38" s="39" t="s">
        <v>143</v>
      </c>
      <c r="F38" s="40">
        <v>12.5</v>
      </c>
      <c r="G38" s="39">
        <v>6</v>
      </c>
      <c r="H38" s="39">
        <v>10</v>
      </c>
      <c r="I38" s="39">
        <v>15</v>
      </c>
      <c r="J38" s="41" t="b">
        <v>0</v>
      </c>
      <c r="K38" s="42">
        <f t="shared" si="1"/>
        <v>75</v>
      </c>
    </row>
    <row r="39" spans="1:11" ht="15.75" customHeight="1" x14ac:dyDescent="0.25">
      <c r="A39" s="30">
        <v>11</v>
      </c>
      <c r="B39" s="30" t="s">
        <v>32</v>
      </c>
      <c r="C39" s="30">
        <v>5</v>
      </c>
      <c r="D39" s="30">
        <v>4</v>
      </c>
      <c r="E39" s="30" t="s">
        <v>33</v>
      </c>
      <c r="F39" s="31">
        <v>21</v>
      </c>
      <c r="G39" s="30">
        <v>22</v>
      </c>
      <c r="H39" s="30">
        <v>30</v>
      </c>
      <c r="I39" s="30">
        <v>30</v>
      </c>
      <c r="J39" s="32" t="b">
        <v>0</v>
      </c>
      <c r="K39" s="33">
        <f t="shared" si="1"/>
        <v>462</v>
      </c>
    </row>
    <row r="40" spans="1:11" ht="15.75" customHeight="1" x14ac:dyDescent="0.25">
      <c r="A40" s="15">
        <v>12</v>
      </c>
      <c r="B40" s="39" t="s">
        <v>34</v>
      </c>
      <c r="C40" s="39">
        <v>5</v>
      </c>
      <c r="D40" s="39">
        <v>4</v>
      </c>
      <c r="E40" s="39" t="s">
        <v>35</v>
      </c>
      <c r="F40" s="40">
        <v>38</v>
      </c>
      <c r="G40" s="39">
        <v>86</v>
      </c>
      <c r="H40" s="39">
        <v>0</v>
      </c>
      <c r="I40" s="39">
        <v>0</v>
      </c>
      <c r="J40" s="41" t="b">
        <v>0</v>
      </c>
      <c r="K40" s="42">
        <f t="shared" si="1"/>
        <v>3268</v>
      </c>
    </row>
    <row r="41" spans="1:11" ht="15.75" customHeight="1" x14ac:dyDescent="0.25">
      <c r="A41" s="30">
        <v>31</v>
      </c>
      <c r="B41" s="30" t="s">
        <v>72</v>
      </c>
      <c r="C41" s="30">
        <v>14</v>
      </c>
      <c r="D41" s="30">
        <v>4</v>
      </c>
      <c r="E41" s="30" t="s">
        <v>73</v>
      </c>
      <c r="F41" s="31">
        <v>12.5</v>
      </c>
      <c r="G41" s="30">
        <v>0</v>
      </c>
      <c r="H41" s="30">
        <v>70</v>
      </c>
      <c r="I41" s="30">
        <v>20</v>
      </c>
      <c r="J41" s="32" t="b">
        <v>0</v>
      </c>
      <c r="K41" s="33">
        <f t="shared" si="1"/>
        <v>0</v>
      </c>
    </row>
    <row r="42" spans="1:11" ht="15.75" customHeight="1" x14ac:dyDescent="0.25">
      <c r="A42" s="15">
        <v>32</v>
      </c>
      <c r="B42" s="39" t="s">
        <v>74</v>
      </c>
      <c r="C42" s="39">
        <v>14</v>
      </c>
      <c r="D42" s="39">
        <v>4</v>
      </c>
      <c r="E42" s="39" t="s">
        <v>75</v>
      </c>
      <c r="F42" s="40">
        <v>32</v>
      </c>
      <c r="G42" s="39">
        <v>9</v>
      </c>
      <c r="H42" s="39">
        <v>40</v>
      </c>
      <c r="I42" s="39">
        <v>25</v>
      </c>
      <c r="J42" s="41" t="b">
        <v>0</v>
      </c>
      <c r="K42" s="42">
        <f t="shared" si="1"/>
        <v>288</v>
      </c>
    </row>
    <row r="43" spans="1:11" ht="15.75" customHeight="1" x14ac:dyDescent="0.25">
      <c r="A43" s="30">
        <v>33</v>
      </c>
      <c r="B43" s="30" t="s">
        <v>76</v>
      </c>
      <c r="C43" s="30">
        <v>15</v>
      </c>
      <c r="D43" s="30">
        <v>4</v>
      </c>
      <c r="E43" s="30" t="s">
        <v>77</v>
      </c>
      <c r="F43" s="31">
        <v>2.5</v>
      </c>
      <c r="G43" s="30">
        <v>112</v>
      </c>
      <c r="H43" s="30">
        <v>0</v>
      </c>
      <c r="I43" s="30">
        <v>20</v>
      </c>
      <c r="J43" s="32" t="b">
        <v>0</v>
      </c>
      <c r="K43" s="33">
        <f t="shared" si="1"/>
        <v>280</v>
      </c>
    </row>
    <row r="44" spans="1:11" ht="15.75" customHeight="1" x14ac:dyDescent="0.25">
      <c r="A44" s="30">
        <v>59</v>
      </c>
      <c r="B44" s="10" t="s">
        <v>125</v>
      </c>
      <c r="C44" s="10">
        <v>28</v>
      </c>
      <c r="D44" s="10">
        <v>4</v>
      </c>
      <c r="E44" s="10" t="s">
        <v>126</v>
      </c>
      <c r="F44" s="11">
        <v>55</v>
      </c>
      <c r="G44" s="10">
        <v>79</v>
      </c>
      <c r="H44" s="10">
        <v>0</v>
      </c>
      <c r="I44" s="10">
        <v>0</v>
      </c>
      <c r="J44" s="12" t="b">
        <v>0</v>
      </c>
      <c r="K44" s="13">
        <f t="shared" si="1"/>
        <v>4345</v>
      </c>
    </row>
    <row r="45" spans="1:11" ht="15.75" customHeight="1" x14ac:dyDescent="0.25">
      <c r="A45" s="15">
        <v>60</v>
      </c>
      <c r="B45" s="15" t="s">
        <v>127</v>
      </c>
      <c r="C45" s="15">
        <v>28</v>
      </c>
      <c r="D45" s="15">
        <v>4</v>
      </c>
      <c r="E45" s="15" t="s">
        <v>128</v>
      </c>
      <c r="F45" s="16">
        <v>34</v>
      </c>
      <c r="G45" s="15">
        <v>19</v>
      </c>
      <c r="H45" s="15">
        <v>0</v>
      </c>
      <c r="I45" s="15">
        <v>0</v>
      </c>
      <c r="J45" s="17" t="b">
        <v>0</v>
      </c>
      <c r="K45" s="18">
        <f t="shared" si="1"/>
        <v>646</v>
      </c>
    </row>
    <row r="46" spans="1:11" ht="15.75" customHeight="1" x14ac:dyDescent="0.25">
      <c r="A46" s="30">
        <v>69</v>
      </c>
      <c r="B46" s="10" t="s">
        <v>144</v>
      </c>
      <c r="C46" s="10">
        <v>15</v>
      </c>
      <c r="D46" s="10">
        <v>4</v>
      </c>
      <c r="E46" s="10" t="s">
        <v>145</v>
      </c>
      <c r="F46" s="11">
        <v>36</v>
      </c>
      <c r="G46" s="10">
        <v>26</v>
      </c>
      <c r="H46" s="10">
        <v>0</v>
      </c>
      <c r="I46" s="10">
        <v>15</v>
      </c>
      <c r="J46" s="12" t="b">
        <v>0</v>
      </c>
      <c r="K46" s="13">
        <f t="shared" si="1"/>
        <v>936</v>
      </c>
    </row>
    <row r="47" spans="1:11" ht="15.75" customHeight="1" x14ac:dyDescent="0.25">
      <c r="A47" s="30">
        <v>71</v>
      </c>
      <c r="B47" s="30" t="s">
        <v>148</v>
      </c>
      <c r="C47" s="30">
        <v>15</v>
      </c>
      <c r="D47" s="30">
        <v>4</v>
      </c>
      <c r="E47" s="30" t="s">
        <v>35</v>
      </c>
      <c r="F47" s="31">
        <v>21.5</v>
      </c>
      <c r="G47" s="30">
        <v>26</v>
      </c>
      <c r="H47" s="30">
        <v>0</v>
      </c>
      <c r="I47" s="30">
        <v>0</v>
      </c>
      <c r="J47" s="32" t="b">
        <v>0</v>
      </c>
      <c r="K47" s="33">
        <f t="shared" si="1"/>
        <v>559</v>
      </c>
    </row>
    <row r="48" spans="1:11" ht="15.75" customHeight="1" x14ac:dyDescent="0.25">
      <c r="A48" s="15">
        <v>72</v>
      </c>
      <c r="B48" s="39" t="s">
        <v>149</v>
      </c>
      <c r="C48" s="39">
        <v>14</v>
      </c>
      <c r="D48" s="39">
        <v>4</v>
      </c>
      <c r="E48" s="39" t="s">
        <v>75</v>
      </c>
      <c r="F48" s="40">
        <v>34.799999999999997</v>
      </c>
      <c r="G48" s="39">
        <v>14</v>
      </c>
      <c r="H48" s="39">
        <v>0</v>
      </c>
      <c r="I48" s="39">
        <v>0</v>
      </c>
      <c r="J48" s="41" t="b">
        <v>0</v>
      </c>
      <c r="K48" s="42">
        <f t="shared" si="1"/>
        <v>487.19999999999993</v>
      </c>
    </row>
    <row r="49" spans="1:11" ht="15.75" customHeight="1" x14ac:dyDescent="0.25">
      <c r="A49" s="15">
        <v>22</v>
      </c>
      <c r="B49" s="15" t="s">
        <v>54</v>
      </c>
      <c r="C49" s="15">
        <v>9</v>
      </c>
      <c r="D49" s="15">
        <v>5</v>
      </c>
      <c r="E49" s="15" t="s">
        <v>55</v>
      </c>
      <c r="F49" s="16">
        <v>21</v>
      </c>
      <c r="G49" s="15">
        <v>104</v>
      </c>
      <c r="H49" s="15">
        <v>0</v>
      </c>
      <c r="I49" s="15">
        <v>25</v>
      </c>
      <c r="J49" s="17" t="b">
        <v>0</v>
      </c>
      <c r="K49" s="18">
        <f t="shared" si="1"/>
        <v>2184</v>
      </c>
    </row>
    <row r="50" spans="1:11" ht="15.75" customHeight="1" x14ac:dyDescent="0.25">
      <c r="A50" s="30">
        <v>23</v>
      </c>
      <c r="B50" s="10" t="s">
        <v>56</v>
      </c>
      <c r="C50" s="10">
        <v>9</v>
      </c>
      <c r="D50" s="10">
        <v>5</v>
      </c>
      <c r="E50" s="10" t="s">
        <v>57</v>
      </c>
      <c r="F50" s="11">
        <v>9</v>
      </c>
      <c r="G50" s="10">
        <v>61</v>
      </c>
      <c r="H50" s="10">
        <v>0</v>
      </c>
      <c r="I50" s="10">
        <v>25</v>
      </c>
      <c r="J50" s="12" t="b">
        <v>0</v>
      </c>
      <c r="K50" s="13">
        <f t="shared" si="1"/>
        <v>549</v>
      </c>
    </row>
    <row r="51" spans="1:11" ht="15.75" customHeight="1" x14ac:dyDescent="0.25">
      <c r="A51" s="15">
        <v>42</v>
      </c>
      <c r="B51" s="15" t="s">
        <v>92</v>
      </c>
      <c r="C51" s="15">
        <v>20</v>
      </c>
      <c r="D51" s="15">
        <v>5</v>
      </c>
      <c r="E51" s="15" t="s">
        <v>93</v>
      </c>
      <c r="F51" s="16">
        <v>14</v>
      </c>
      <c r="G51" s="15">
        <v>26</v>
      </c>
      <c r="H51" s="15">
        <v>0</v>
      </c>
      <c r="I51" s="15">
        <v>0</v>
      </c>
      <c r="J51" s="17" t="b">
        <v>1</v>
      </c>
      <c r="K51" s="18">
        <f t="shared" si="1"/>
        <v>364</v>
      </c>
    </row>
    <row r="52" spans="1:11" ht="15.75" customHeight="1" x14ac:dyDescent="0.25">
      <c r="A52" s="15">
        <v>52</v>
      </c>
      <c r="B52" s="39" t="s">
        <v>112</v>
      </c>
      <c r="C52" s="39">
        <v>24</v>
      </c>
      <c r="D52" s="39">
        <v>5</v>
      </c>
      <c r="E52" s="39" t="s">
        <v>113</v>
      </c>
      <c r="F52" s="40">
        <v>7</v>
      </c>
      <c r="G52" s="39">
        <v>38</v>
      </c>
      <c r="H52" s="39">
        <v>0</v>
      </c>
      <c r="I52" s="39">
        <v>25</v>
      </c>
      <c r="J52" s="41" t="b">
        <v>0</v>
      </c>
      <c r="K52" s="42">
        <f t="shared" si="1"/>
        <v>266</v>
      </c>
    </row>
    <row r="53" spans="1:11" ht="15.75" customHeight="1" x14ac:dyDescent="0.25">
      <c r="A53" s="15">
        <v>56</v>
      </c>
      <c r="B53" s="15" t="s">
        <v>120</v>
      </c>
      <c r="C53" s="15">
        <v>26</v>
      </c>
      <c r="D53" s="15">
        <v>5</v>
      </c>
      <c r="E53" s="15" t="s">
        <v>121</v>
      </c>
      <c r="F53" s="16">
        <v>38</v>
      </c>
      <c r="G53" s="15">
        <v>21</v>
      </c>
      <c r="H53" s="15">
        <v>10</v>
      </c>
      <c r="I53" s="15">
        <v>30</v>
      </c>
      <c r="J53" s="17" t="b">
        <v>0</v>
      </c>
      <c r="K53" s="18">
        <f t="shared" si="1"/>
        <v>798</v>
      </c>
    </row>
    <row r="54" spans="1:11" ht="15.75" customHeight="1" x14ac:dyDescent="0.25">
      <c r="A54" s="30">
        <v>57</v>
      </c>
      <c r="B54" s="10" t="s">
        <v>122</v>
      </c>
      <c r="C54" s="10">
        <v>26</v>
      </c>
      <c r="D54" s="10">
        <v>5</v>
      </c>
      <c r="E54" s="10" t="s">
        <v>121</v>
      </c>
      <c r="F54" s="11">
        <v>19.5</v>
      </c>
      <c r="G54" s="10">
        <v>36</v>
      </c>
      <c r="H54" s="10">
        <v>0</v>
      </c>
      <c r="I54" s="10">
        <v>20</v>
      </c>
      <c r="J54" s="12" t="b">
        <v>0</v>
      </c>
      <c r="K54" s="13">
        <f t="shared" si="1"/>
        <v>702</v>
      </c>
    </row>
    <row r="55" spans="1:11" ht="15.75" customHeight="1" x14ac:dyDescent="0.25">
      <c r="A55" s="15">
        <v>64</v>
      </c>
      <c r="B55" s="15" t="s">
        <v>135</v>
      </c>
      <c r="C55" s="15">
        <v>12</v>
      </c>
      <c r="D55" s="15">
        <v>5</v>
      </c>
      <c r="E55" s="15" t="s">
        <v>136</v>
      </c>
      <c r="F55" s="16">
        <v>33.25</v>
      </c>
      <c r="G55" s="15">
        <v>22</v>
      </c>
      <c r="H55" s="15">
        <v>80</v>
      </c>
      <c r="I55" s="15">
        <v>30</v>
      </c>
      <c r="J55" s="17" t="b">
        <v>0</v>
      </c>
      <c r="K55" s="18">
        <f t="shared" si="1"/>
        <v>731.5</v>
      </c>
    </row>
    <row r="56" spans="1:11" ht="15.75" customHeight="1" x14ac:dyDescent="0.25">
      <c r="A56" s="30">
        <v>9</v>
      </c>
      <c r="B56" s="10" t="s">
        <v>28</v>
      </c>
      <c r="C56" s="10">
        <v>4</v>
      </c>
      <c r="D56" s="10">
        <v>6</v>
      </c>
      <c r="E56" s="10" t="s">
        <v>29</v>
      </c>
      <c r="F56" s="11">
        <v>97</v>
      </c>
      <c r="G56" s="10">
        <v>29</v>
      </c>
      <c r="H56" s="10">
        <v>0</v>
      </c>
      <c r="I56" s="10">
        <v>0</v>
      </c>
      <c r="J56" s="12" t="b">
        <v>1</v>
      </c>
      <c r="K56" s="13">
        <f t="shared" si="1"/>
        <v>2813</v>
      </c>
    </row>
    <row r="57" spans="1:11" ht="15.75" customHeight="1" x14ac:dyDescent="0.25">
      <c r="A57" s="30">
        <v>17</v>
      </c>
      <c r="B57" s="30" t="s">
        <v>44</v>
      </c>
      <c r="C57" s="30">
        <v>7</v>
      </c>
      <c r="D57" s="30">
        <v>6</v>
      </c>
      <c r="E57" s="30" t="s">
        <v>45</v>
      </c>
      <c r="F57" s="31">
        <v>39</v>
      </c>
      <c r="G57" s="30">
        <v>0</v>
      </c>
      <c r="H57" s="30">
        <v>0</v>
      </c>
      <c r="I57" s="30">
        <v>0</v>
      </c>
      <c r="J57" s="32" t="b">
        <v>1</v>
      </c>
      <c r="K57" s="33">
        <f t="shared" si="1"/>
        <v>0</v>
      </c>
    </row>
    <row r="58" spans="1:11" ht="15.75" customHeight="1" x14ac:dyDescent="0.25">
      <c r="A58" s="30">
        <v>29</v>
      </c>
      <c r="B58" s="10" t="s">
        <v>68</v>
      </c>
      <c r="C58" s="10">
        <v>12</v>
      </c>
      <c r="D58" s="10">
        <v>6</v>
      </c>
      <c r="E58" s="10" t="s">
        <v>69</v>
      </c>
      <c r="F58" s="11">
        <v>123.79</v>
      </c>
      <c r="G58" s="10">
        <v>0</v>
      </c>
      <c r="H58" s="10">
        <v>0</v>
      </c>
      <c r="I58" s="10">
        <v>0</v>
      </c>
      <c r="J58" s="12" t="b">
        <v>1</v>
      </c>
      <c r="K58" s="13">
        <f t="shared" si="1"/>
        <v>0</v>
      </c>
    </row>
    <row r="59" spans="1:11" ht="15.75" customHeight="1" x14ac:dyDescent="0.25">
      <c r="A59" s="30">
        <v>53</v>
      </c>
      <c r="B59" s="30" t="s">
        <v>114</v>
      </c>
      <c r="C59" s="30">
        <v>24</v>
      </c>
      <c r="D59" s="30">
        <v>6</v>
      </c>
      <c r="E59" s="30" t="s">
        <v>115</v>
      </c>
      <c r="F59" s="31">
        <v>32.799999999999997</v>
      </c>
      <c r="G59" s="30">
        <v>0</v>
      </c>
      <c r="H59" s="30">
        <v>0</v>
      </c>
      <c r="I59" s="30">
        <v>0</v>
      </c>
      <c r="J59" s="32" t="b">
        <v>1</v>
      </c>
      <c r="K59" s="33">
        <f t="shared" si="1"/>
        <v>0</v>
      </c>
    </row>
    <row r="60" spans="1:11" ht="15.75" customHeight="1" x14ac:dyDescent="0.25">
      <c r="A60" s="15">
        <v>54</v>
      </c>
      <c r="B60" s="39" t="s">
        <v>116</v>
      </c>
      <c r="C60" s="39">
        <v>25</v>
      </c>
      <c r="D60" s="39">
        <v>6</v>
      </c>
      <c r="E60" s="39" t="s">
        <v>117</v>
      </c>
      <c r="F60" s="40">
        <v>7.45</v>
      </c>
      <c r="G60" s="39">
        <v>21</v>
      </c>
      <c r="H60" s="39">
        <v>0</v>
      </c>
      <c r="I60" s="39">
        <v>10</v>
      </c>
      <c r="J60" s="41" t="b">
        <v>0</v>
      </c>
      <c r="K60" s="42">
        <f t="shared" si="1"/>
        <v>156.45000000000002</v>
      </c>
    </row>
    <row r="61" spans="1:11" ht="15.75" customHeight="1" x14ac:dyDescent="0.25">
      <c r="A61" s="30">
        <v>55</v>
      </c>
      <c r="B61" s="30" t="s">
        <v>118</v>
      </c>
      <c r="C61" s="30">
        <v>25</v>
      </c>
      <c r="D61" s="30">
        <v>6</v>
      </c>
      <c r="E61" s="30" t="s">
        <v>119</v>
      </c>
      <c r="F61" s="31">
        <v>24</v>
      </c>
      <c r="G61" s="30">
        <v>115</v>
      </c>
      <c r="H61" s="30">
        <v>0</v>
      </c>
      <c r="I61" s="30">
        <v>20</v>
      </c>
      <c r="J61" s="32" t="b">
        <v>0</v>
      </c>
      <c r="K61" s="33">
        <f t="shared" si="1"/>
        <v>2760</v>
      </c>
    </row>
    <row r="62" spans="1:11" ht="15.75" customHeight="1" x14ac:dyDescent="0.25">
      <c r="A62" s="30">
        <v>7</v>
      </c>
      <c r="B62" s="10" t="s">
        <v>24</v>
      </c>
      <c r="C62" s="10">
        <v>3</v>
      </c>
      <c r="D62" s="10">
        <v>7</v>
      </c>
      <c r="E62" s="10" t="s">
        <v>25</v>
      </c>
      <c r="F62" s="11">
        <v>30</v>
      </c>
      <c r="G62" s="10">
        <v>15</v>
      </c>
      <c r="H62" s="10">
        <v>0</v>
      </c>
      <c r="I62" s="10">
        <v>10</v>
      </c>
      <c r="J62" s="12" t="b">
        <v>0</v>
      </c>
      <c r="K62" s="13">
        <f t="shared" si="1"/>
        <v>450</v>
      </c>
    </row>
    <row r="63" spans="1:11" ht="15.75" customHeight="1" x14ac:dyDescent="0.25">
      <c r="A63" s="15">
        <v>14</v>
      </c>
      <c r="B63" s="15" t="s">
        <v>38</v>
      </c>
      <c r="C63" s="15">
        <v>6</v>
      </c>
      <c r="D63" s="15">
        <v>7</v>
      </c>
      <c r="E63" s="15" t="s">
        <v>39</v>
      </c>
      <c r="F63" s="16">
        <v>23.25</v>
      </c>
      <c r="G63" s="15">
        <v>35</v>
      </c>
      <c r="H63" s="15">
        <v>0</v>
      </c>
      <c r="I63" s="15">
        <v>0</v>
      </c>
      <c r="J63" s="17" t="b">
        <v>0</v>
      </c>
      <c r="K63" s="18">
        <f t="shared" si="1"/>
        <v>813.75</v>
      </c>
    </row>
    <row r="64" spans="1:11" ht="15.75" customHeight="1" x14ac:dyDescent="0.25">
      <c r="A64" s="15">
        <v>28</v>
      </c>
      <c r="B64" s="39" t="s">
        <v>66</v>
      </c>
      <c r="C64" s="39">
        <v>12</v>
      </c>
      <c r="D64" s="39">
        <v>7</v>
      </c>
      <c r="E64" s="39" t="s">
        <v>67</v>
      </c>
      <c r="F64" s="40">
        <v>45.6</v>
      </c>
      <c r="G64" s="39">
        <v>26</v>
      </c>
      <c r="H64" s="39">
        <v>0</v>
      </c>
      <c r="I64" s="39">
        <v>0</v>
      </c>
      <c r="J64" s="41" t="b">
        <v>1</v>
      </c>
      <c r="K64" s="42">
        <f t="shared" si="1"/>
        <v>1185.6000000000001</v>
      </c>
    </row>
    <row r="65" spans="1:11" ht="15.75" customHeight="1" x14ac:dyDescent="0.25">
      <c r="A65" s="30">
        <v>51</v>
      </c>
      <c r="B65" s="30" t="s">
        <v>110</v>
      </c>
      <c r="C65" s="30">
        <v>24</v>
      </c>
      <c r="D65" s="30">
        <v>7</v>
      </c>
      <c r="E65" s="30" t="s">
        <v>111</v>
      </c>
      <c r="F65" s="31">
        <v>53</v>
      </c>
      <c r="G65" s="30">
        <v>20</v>
      </c>
      <c r="H65" s="30">
        <v>0</v>
      </c>
      <c r="I65" s="30">
        <v>10</v>
      </c>
      <c r="J65" s="32" t="b">
        <v>0</v>
      </c>
      <c r="K65" s="33">
        <f t="shared" si="1"/>
        <v>1060</v>
      </c>
    </row>
    <row r="66" spans="1:11" ht="15.75" customHeight="1" x14ac:dyDescent="0.25">
      <c r="A66" s="15">
        <v>74</v>
      </c>
      <c r="B66" s="39" t="s">
        <v>152</v>
      </c>
      <c r="C66" s="39">
        <v>4</v>
      </c>
      <c r="D66" s="39">
        <v>7</v>
      </c>
      <c r="E66" s="39" t="s">
        <v>126</v>
      </c>
      <c r="F66" s="40">
        <v>10</v>
      </c>
      <c r="G66" s="39">
        <v>4</v>
      </c>
      <c r="H66" s="39">
        <v>20</v>
      </c>
      <c r="I66" s="39">
        <v>5</v>
      </c>
      <c r="J66" s="41" t="b">
        <v>0</v>
      </c>
      <c r="K66" s="42">
        <f t="shared" ref="K66:K78" si="2">F66*G66</f>
        <v>40</v>
      </c>
    </row>
    <row r="67" spans="1:11" ht="15.75" customHeight="1" x14ac:dyDescent="0.25">
      <c r="A67" s="15">
        <v>10</v>
      </c>
      <c r="B67" s="15" t="s">
        <v>30</v>
      </c>
      <c r="C67" s="15">
        <v>4</v>
      </c>
      <c r="D67" s="15">
        <v>8</v>
      </c>
      <c r="E67" s="15" t="s">
        <v>31</v>
      </c>
      <c r="F67" s="16">
        <v>31</v>
      </c>
      <c r="G67" s="15">
        <v>31</v>
      </c>
      <c r="H67" s="15">
        <v>0</v>
      </c>
      <c r="I67" s="15">
        <v>0</v>
      </c>
      <c r="J67" s="17" t="b">
        <v>0</v>
      </c>
      <c r="K67" s="18">
        <f t="shared" si="2"/>
        <v>961</v>
      </c>
    </row>
    <row r="68" spans="1:11" ht="15.75" customHeight="1" x14ac:dyDescent="0.25">
      <c r="A68" s="30">
        <v>13</v>
      </c>
      <c r="B68" s="10" t="s">
        <v>36</v>
      </c>
      <c r="C68" s="10">
        <v>6</v>
      </c>
      <c r="D68" s="10">
        <v>8</v>
      </c>
      <c r="E68" s="10" t="s">
        <v>37</v>
      </c>
      <c r="F68" s="11">
        <v>6</v>
      </c>
      <c r="G68" s="10">
        <v>24</v>
      </c>
      <c r="H68" s="10">
        <v>0</v>
      </c>
      <c r="I68" s="10">
        <v>5</v>
      </c>
      <c r="J68" s="12" t="b">
        <v>0</v>
      </c>
      <c r="K68" s="13">
        <f t="shared" si="2"/>
        <v>144</v>
      </c>
    </row>
    <row r="69" spans="1:11" ht="15.75" customHeight="1" x14ac:dyDescent="0.25">
      <c r="A69" s="15">
        <v>18</v>
      </c>
      <c r="B69" s="15" t="s">
        <v>46</v>
      </c>
      <c r="C69" s="15">
        <v>7</v>
      </c>
      <c r="D69" s="15">
        <v>8</v>
      </c>
      <c r="E69" s="15" t="s">
        <v>47</v>
      </c>
      <c r="F69" s="16">
        <v>62.5</v>
      </c>
      <c r="G69" s="15">
        <v>42</v>
      </c>
      <c r="H69" s="15">
        <v>0</v>
      </c>
      <c r="I69" s="15">
        <v>0</v>
      </c>
      <c r="J69" s="17" t="b">
        <v>0</v>
      </c>
      <c r="K69" s="18">
        <f t="shared" si="2"/>
        <v>2625</v>
      </c>
    </row>
    <row r="70" spans="1:11" ht="15.75" customHeight="1" x14ac:dyDescent="0.25">
      <c r="A70" s="15">
        <v>30</v>
      </c>
      <c r="B70" s="39" t="s">
        <v>70</v>
      </c>
      <c r="C70" s="39">
        <v>13</v>
      </c>
      <c r="D70" s="39">
        <v>8</v>
      </c>
      <c r="E70" s="39" t="s">
        <v>71</v>
      </c>
      <c r="F70" s="40">
        <v>25.89</v>
      </c>
      <c r="G70" s="39">
        <v>10</v>
      </c>
      <c r="H70" s="39">
        <v>0</v>
      </c>
      <c r="I70" s="39">
        <v>15</v>
      </c>
      <c r="J70" s="41" t="b">
        <v>0</v>
      </c>
      <c r="K70" s="42">
        <f t="shared" si="2"/>
        <v>258.89999999999998</v>
      </c>
    </row>
    <row r="71" spans="1:11" ht="15.75" customHeight="1" x14ac:dyDescent="0.25">
      <c r="A71" s="15">
        <v>36</v>
      </c>
      <c r="B71" s="15" t="s">
        <v>80</v>
      </c>
      <c r="C71" s="15">
        <v>17</v>
      </c>
      <c r="D71" s="15">
        <v>8</v>
      </c>
      <c r="E71" s="15" t="s">
        <v>81</v>
      </c>
      <c r="F71" s="16">
        <v>19</v>
      </c>
      <c r="G71" s="15">
        <v>112</v>
      </c>
      <c r="H71" s="15">
        <v>0</v>
      </c>
      <c r="I71" s="15">
        <v>20</v>
      </c>
      <c r="J71" s="17" t="b">
        <v>0</v>
      </c>
      <c r="K71" s="18">
        <f t="shared" si="2"/>
        <v>2128</v>
      </c>
    </row>
    <row r="72" spans="1:11" ht="15.75" customHeight="1" x14ac:dyDescent="0.25">
      <c r="A72" s="30">
        <v>37</v>
      </c>
      <c r="B72" s="10" t="s">
        <v>82</v>
      </c>
      <c r="C72" s="10">
        <v>17</v>
      </c>
      <c r="D72" s="10">
        <v>8</v>
      </c>
      <c r="E72" s="10" t="s">
        <v>83</v>
      </c>
      <c r="F72" s="11">
        <v>26</v>
      </c>
      <c r="G72" s="10">
        <v>11</v>
      </c>
      <c r="H72" s="10">
        <v>50</v>
      </c>
      <c r="I72" s="10">
        <v>25</v>
      </c>
      <c r="J72" s="12" t="b">
        <v>0</v>
      </c>
      <c r="K72" s="13">
        <f t="shared" si="2"/>
        <v>286</v>
      </c>
    </row>
    <row r="73" spans="1:11" ht="15.75" customHeight="1" x14ac:dyDescent="0.25">
      <c r="A73" s="15">
        <v>40</v>
      </c>
      <c r="B73" s="15" t="s">
        <v>88</v>
      </c>
      <c r="C73" s="15">
        <v>19</v>
      </c>
      <c r="D73" s="15">
        <v>8</v>
      </c>
      <c r="E73" s="15" t="s">
        <v>89</v>
      </c>
      <c r="F73" s="16">
        <v>18.399999999999999</v>
      </c>
      <c r="G73" s="15">
        <v>123</v>
      </c>
      <c r="H73" s="15">
        <v>0</v>
      </c>
      <c r="I73" s="15">
        <v>30</v>
      </c>
      <c r="J73" s="17" t="b">
        <v>0</v>
      </c>
      <c r="K73" s="18">
        <f t="shared" si="2"/>
        <v>2263.1999999999998</v>
      </c>
    </row>
    <row r="74" spans="1:11" ht="15.75" customHeight="1" x14ac:dyDescent="0.25">
      <c r="A74" s="30">
        <v>41</v>
      </c>
      <c r="B74" s="10" t="s">
        <v>90</v>
      </c>
      <c r="C74" s="10">
        <v>19</v>
      </c>
      <c r="D74" s="10">
        <v>8</v>
      </c>
      <c r="E74" s="10" t="s">
        <v>91</v>
      </c>
      <c r="F74" s="11">
        <v>9.65</v>
      </c>
      <c r="G74" s="10">
        <v>85</v>
      </c>
      <c r="H74" s="10">
        <v>0</v>
      </c>
      <c r="I74" s="10">
        <v>10</v>
      </c>
      <c r="J74" s="12" t="b">
        <v>0</v>
      </c>
      <c r="K74" s="13">
        <f t="shared" si="2"/>
        <v>820.25</v>
      </c>
    </row>
    <row r="75" spans="1:11" ht="15.75" customHeight="1" x14ac:dyDescent="0.25">
      <c r="A75" s="30">
        <v>45</v>
      </c>
      <c r="B75" s="30" t="s">
        <v>98</v>
      </c>
      <c r="C75" s="30">
        <v>21</v>
      </c>
      <c r="D75" s="30">
        <v>8</v>
      </c>
      <c r="E75" s="30" t="s">
        <v>99</v>
      </c>
      <c r="F75" s="31">
        <v>9.5</v>
      </c>
      <c r="G75" s="30">
        <v>5</v>
      </c>
      <c r="H75" s="30">
        <v>70</v>
      </c>
      <c r="I75" s="30">
        <v>15</v>
      </c>
      <c r="J75" s="32" t="b">
        <v>0</v>
      </c>
      <c r="K75" s="33">
        <f t="shared" si="2"/>
        <v>47.5</v>
      </c>
    </row>
    <row r="76" spans="1:11" ht="15.75" customHeight="1" x14ac:dyDescent="0.25">
      <c r="A76" s="15">
        <v>46</v>
      </c>
      <c r="B76" s="39" t="s">
        <v>100</v>
      </c>
      <c r="C76" s="39">
        <v>21</v>
      </c>
      <c r="D76" s="39">
        <v>8</v>
      </c>
      <c r="E76" s="39" t="s">
        <v>101</v>
      </c>
      <c r="F76" s="40">
        <v>12</v>
      </c>
      <c r="G76" s="39">
        <v>95</v>
      </c>
      <c r="H76" s="39">
        <v>0</v>
      </c>
      <c r="I76" s="39">
        <v>0</v>
      </c>
      <c r="J76" s="41" t="b">
        <v>0</v>
      </c>
      <c r="K76" s="42">
        <f t="shared" si="2"/>
        <v>1140</v>
      </c>
    </row>
    <row r="77" spans="1:11" ht="15.75" customHeight="1" x14ac:dyDescent="0.25">
      <c r="A77" s="15">
        <v>58</v>
      </c>
      <c r="B77" s="15" t="s">
        <v>123</v>
      </c>
      <c r="C77" s="15">
        <v>27</v>
      </c>
      <c r="D77" s="15">
        <v>8</v>
      </c>
      <c r="E77" s="15" t="s">
        <v>124</v>
      </c>
      <c r="F77" s="16">
        <v>13.25</v>
      </c>
      <c r="G77" s="15">
        <v>62</v>
      </c>
      <c r="H77" s="15">
        <v>0</v>
      </c>
      <c r="I77" s="15">
        <v>20</v>
      </c>
      <c r="J77" s="17" t="b">
        <v>0</v>
      </c>
      <c r="K77" s="18">
        <f t="shared" si="2"/>
        <v>821.5</v>
      </c>
    </row>
    <row r="78" spans="1:11" ht="15.75" customHeight="1" x14ac:dyDescent="0.25">
      <c r="A78" s="30">
        <v>73</v>
      </c>
      <c r="B78" s="30" t="s">
        <v>150</v>
      </c>
      <c r="C78" s="30">
        <v>17</v>
      </c>
      <c r="D78" s="30">
        <v>8</v>
      </c>
      <c r="E78" s="30" t="s">
        <v>151</v>
      </c>
      <c r="F78" s="31">
        <v>15</v>
      </c>
      <c r="G78" s="30">
        <v>101</v>
      </c>
      <c r="H78" s="30">
        <v>0</v>
      </c>
      <c r="I78" s="30">
        <v>5</v>
      </c>
      <c r="J78" s="32" t="b">
        <v>0</v>
      </c>
      <c r="K78" s="33">
        <f t="shared" si="2"/>
        <v>1515</v>
      </c>
    </row>
    <row r="79" spans="1:11" ht="15.75" customHeight="1" x14ac:dyDescent="0.25"/>
    <row r="80" spans="1:1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0"/>
  <sheetViews>
    <sheetView workbookViewId="0">
      <selection activeCell="A15" sqref="A15"/>
    </sheetView>
  </sheetViews>
  <sheetFormatPr baseColWidth="10" defaultRowHeight="15" x14ac:dyDescent="0.25"/>
  <cols>
    <col min="1" max="1" width="20.28515625" customWidth="1"/>
    <col min="2" max="2" width="22.42578125" customWidth="1"/>
    <col min="3" max="4" width="12.5703125" customWidth="1"/>
    <col min="5" max="6" width="9" customWidth="1"/>
    <col min="7" max="7" width="12" bestFit="1" customWidth="1"/>
    <col min="8" max="8" width="12.5703125" bestFit="1" customWidth="1"/>
  </cols>
  <sheetData>
    <row r="4" spans="1:3" x14ac:dyDescent="0.25">
      <c r="A4" s="46" t="s">
        <v>266</v>
      </c>
      <c r="B4" s="46" t="s">
        <v>263</v>
      </c>
    </row>
    <row r="5" spans="1:3" x14ac:dyDescent="0.25">
      <c r="A5" s="46" t="s">
        <v>265</v>
      </c>
      <c r="B5" t="s">
        <v>264</v>
      </c>
      <c r="C5" t="s">
        <v>168</v>
      </c>
    </row>
    <row r="6" spans="1:3" x14ac:dyDescent="0.25">
      <c r="A6" s="47">
        <v>3</v>
      </c>
      <c r="B6" s="48">
        <v>799.40000000000009</v>
      </c>
      <c r="C6" s="48">
        <v>799.40000000000009</v>
      </c>
    </row>
    <row r="7" spans="1:3" x14ac:dyDescent="0.25">
      <c r="A7" s="47">
        <v>4</v>
      </c>
      <c r="B7" s="48">
        <v>1127.1200000000001</v>
      </c>
      <c r="C7" s="48">
        <v>1127.1200000000001</v>
      </c>
    </row>
    <row r="8" spans="1:3" x14ac:dyDescent="0.25">
      <c r="A8" s="47">
        <v>5</v>
      </c>
      <c r="B8" s="48">
        <v>871.75</v>
      </c>
      <c r="C8" s="48">
        <v>871.75</v>
      </c>
    </row>
    <row r="9" spans="1:3" x14ac:dyDescent="0.25">
      <c r="A9" s="47">
        <v>6</v>
      </c>
      <c r="B9" s="48">
        <v>1458.2249999999999</v>
      </c>
      <c r="C9" s="48">
        <v>1458.2249999999999</v>
      </c>
    </row>
    <row r="10" spans="1:3" x14ac:dyDescent="0.25">
      <c r="A10" s="47">
        <v>7</v>
      </c>
      <c r="B10" s="48">
        <v>590.9375</v>
      </c>
      <c r="C10" s="48">
        <v>590.9375</v>
      </c>
    </row>
    <row r="11" spans="1:3" x14ac:dyDescent="0.25">
      <c r="A11" s="47">
        <v>8</v>
      </c>
      <c r="B11" s="48">
        <v>1084.1958333333334</v>
      </c>
      <c r="C11" s="48">
        <v>1084.1958333333334</v>
      </c>
    </row>
    <row r="12" spans="1:3" x14ac:dyDescent="0.25">
      <c r="A12" s="47" t="s">
        <v>168</v>
      </c>
      <c r="B12" s="48">
        <v>961.3712765957448</v>
      </c>
      <c r="C12" s="48">
        <v>961.3712765957448</v>
      </c>
    </row>
    <row r="15" spans="1:3" x14ac:dyDescent="0.25">
      <c r="A15" s="46" t="s">
        <v>267</v>
      </c>
      <c r="B15" s="46" t="s">
        <v>263</v>
      </c>
    </row>
    <row r="16" spans="1:3" x14ac:dyDescent="0.25">
      <c r="A16" s="46" t="s">
        <v>265</v>
      </c>
      <c r="B16" t="s">
        <v>264</v>
      </c>
      <c r="C16" t="s">
        <v>168</v>
      </c>
    </row>
    <row r="17" spans="1:3" x14ac:dyDescent="0.25">
      <c r="A17" s="47">
        <v>2</v>
      </c>
      <c r="B17" s="48">
        <v>507</v>
      </c>
      <c r="C17" s="48">
        <v>507</v>
      </c>
    </row>
    <row r="18" spans="1:3" x14ac:dyDescent="0.25">
      <c r="A18" s="47">
        <v>5</v>
      </c>
      <c r="B18" s="48">
        <v>282</v>
      </c>
      <c r="C18" s="48">
        <v>282</v>
      </c>
    </row>
    <row r="19" spans="1:3" x14ac:dyDescent="0.25">
      <c r="A19" s="47">
        <v>8</v>
      </c>
      <c r="B19" s="48">
        <v>701</v>
      </c>
      <c r="C19" s="48">
        <v>701</v>
      </c>
    </row>
    <row r="20" spans="1:3" x14ac:dyDescent="0.25">
      <c r="A20" s="47" t="s">
        <v>168</v>
      </c>
      <c r="B20" s="48">
        <v>1490</v>
      </c>
      <c r="C20" s="48">
        <v>1490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Portada</vt:lpstr>
      <vt:lpstr>INSTRUCCIONES</vt:lpstr>
      <vt:lpstr>BUSQUEDA</vt:lpstr>
      <vt:lpstr>BASE DE DATOS</vt:lpstr>
      <vt:lpstr>productos</vt:lpstr>
      <vt:lpstr>segundos subtotales</vt:lpstr>
      <vt:lpstr>Datos para Tabla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Fernando Angarita Espitia</cp:lastModifiedBy>
  <dcterms:modified xsi:type="dcterms:W3CDTF">2023-05-28T03:19:07Z</dcterms:modified>
</cp:coreProperties>
</file>