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Hoja1" sheetId="1" state="visible" r:id="rId2"/>
    <sheet name="Hoja2" sheetId="2" state="hidden" r:id="rId3"/>
    <sheet name="Hoja3" sheetId="3" state="hidden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<sst xmlns="http://schemas.openxmlformats.org/spreadsheetml/2006/main" count="200" uniqueCount="95">
  <si>
    <t>Información en las Organizaciones (71 - 13)</t>
  </si>
  <si>
    <t>Presupuesto - Datos Básicos para ejercicio de aplicación que consiste en confeccionar:</t>
  </si>
  <si>
    <t>- Presupuesto físico</t>
  </si>
  <si>
    <t>- Presupuesto económico</t>
  </si>
  <si>
    <t>- Presupuesto financiero</t>
  </si>
  <si>
    <t>- Cuadro de resultados</t>
  </si>
  <si>
    <t>1.- Pronóstico de Ventas</t>
  </si>
  <si>
    <t>En el cuadro se muestra el Pronóstico de ventas para el Año 2013. La empresa se fundamentó en las ventas del año en curso (2012) incrementados en un 5%. </t>
  </si>
  <si>
    <t>Los valores de Dic/2012 y Ene/2014, de ser necesarios, responderán a la misma premisa.</t>
  </si>
  <si>
    <t>Unidad de Medida: Unidad de producto</t>
  </si>
  <si>
    <t>Grupo Inés Pons</t>
  </si>
  <si>
    <t>Producto</t>
  </si>
  <si>
    <t>2013(=2012 x 5 %)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</si>
  <si>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</si>
  <si>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</si>
  <si>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</si>
  <si>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</si>
  <si>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</si>
  <si>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</si>
  <si>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</si>
  <si>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</si>
  <si>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</si>
  <si>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Septiem.</t>
  </si>
  <si>
    <t>Octubre</t>
  </si>
  <si>
    <t>Noviembre</t>
  </si>
  <si>
    <t>Diciembre</t>
  </si>
  <si>
    <t>A</t>
  </si>
  <si>
    <t>B</t>
  </si>
  <si>
    <t>Grupo Viviana Paez</t>
  </si>
  <si>
    <t>Grupo Adriana Galli</t>
  </si>
  <si>
    <t>Grupo Constantino Martinez</t>
  </si>
  <si>
    <t>Grupo Patricio Sandoval</t>
  </si>
  <si>
    <t>Grupo Omar Ducrey</t>
  </si>
  <si>
    <t>Precio de venta: Producto A = $ 850 / Unidad.-; Producto B = $ 1.200 / Unidad</t>
  </si>
  <si>
    <t>(Precio de venta sin IVA)</t>
  </si>
  <si>
    <t>2.- Datos de Facturación y Pagos</t>
  </si>
  <si>
    <t>2.1.- Condicones de cobranza: 50 % Contado + 50% a 30 días Fecha Factura</t>
  </si>
  <si>
    <t>Los datos se toman del siguiente cuadro</t>
  </si>
  <si>
    <t>2.2.- Porcentaje (%) que se factura de lo vendido</t>
  </si>
  <si>
    <t>2.3.- Porcentaje (% ) de incobrabilidad</t>
  </si>
  <si>
    <t>Grupo</t>
  </si>
  <si>
    <t>Pons</t>
  </si>
  <si>
    <t>Paez</t>
  </si>
  <si>
    <t>Galli</t>
  </si>
  <si>
    <t>Martinez</t>
  </si>
  <si>
    <t>Sandoval</t>
  </si>
  <si>
    <t>Ducrey</t>
  </si>
  <si>
    <t>2.2.-</t>
  </si>
  <si>
    <t>2.3.- </t>
  </si>
  <si>
    <t>0.5</t>
  </si>
  <si>
    <r>
      <t xml:space="preserve">2)</t>
    </r>
    <r>
      <rPr>
        <rFont val="Arial"/>
        <charset val="1"/>
        <family val="2"/>
        <sz val="10"/>
      </rPr>
      <t xml:space="preserve"> 2.2.-</t>
    </r>
  </si>
  <si>
    <t>      2.3.- </t>
  </si>
  <si>
    <r>
      <t xml:space="preserve">3)</t>
    </r>
    <r>
      <rPr>
        <rFont val="Arial"/>
        <charset val="1"/>
        <family val="2"/>
        <sz val="10"/>
      </rPr>
      <t xml:space="preserve"> 2.2.-</t>
    </r>
  </si>
  <si>
    <t>3.-  Políticas de Stocks</t>
  </si>
  <si>
    <t>3.1.- Para producto terminado - Equivalente al 20 % de las ventas del mes siguiente</t>
  </si>
  <si>
    <t>3.2.- Para Materia Prima - Stock igual al 10 % de la cantidad de materia prima requerida para producción del mes siguiente</t>
  </si>
  <si>
    <t>4.-  Standard de Producción</t>
  </si>
  <si>
    <t>Materia Prima</t>
  </si>
  <si>
    <t>Prod A</t>
  </si>
  <si>
    <t>Costo ($/kg)</t>
  </si>
  <si>
    <t>Kg MP/U prod.</t>
  </si>
  <si>
    <t>Prod B</t>
  </si>
  <si>
    <t>Mano de Obra</t>
  </si>
  <si>
    <t>HH / U prod.</t>
  </si>
  <si>
    <t>Proceso 1</t>
  </si>
  <si>
    <t>Un equipo de 4 personas producen</t>
  </si>
  <si>
    <t>Un equipo de 3 personas producen</t>
  </si>
  <si>
    <t>100 unidades p/turno</t>
  </si>
  <si>
    <t>110 unidades p/turno</t>
  </si>
  <si>
    <t>Remuneración Bruta Promedio 34 $/h</t>
  </si>
  <si>
    <t>Remuneración Bruta Promedio 42 $/h</t>
  </si>
  <si>
    <t>Proceso 2</t>
  </si>
  <si>
    <t>Un equipo de 5 personas producen</t>
  </si>
  <si>
    <t>80 unidades p/turno</t>
  </si>
  <si>
    <t>90 unidades p/turno</t>
  </si>
  <si>
    <t>Remuneración Bruta Promedio 28 $/h</t>
  </si>
  <si>
    <t>Remuneración Bruta Promedio 31 $/h</t>
  </si>
  <si>
    <t>Equipos</t>
  </si>
  <si>
    <t>Lunes aViernes trabajan 8 hs por turno, Sáb. 4 horas</t>
  </si>
  <si>
    <t>Para completar los gastos de Aguinaldo , Obra social ,  Aportes patronales, Provisión por despido y Vacaciones, se asume el 80%  de la remuneración Bruta</t>
  </si>
  <si>
    <t>(Este es un indice que se calcula para cada empresa en función de multiples variables)</t>
  </si>
  <si>
    <t>5.- Inversiones</t>
  </si>
  <si>
    <t>De acuerdo a los planes de la empresa se renovarán equipos por  $ 950.000.- En la Orden de compra con el provedor los equipos y su montaje se pagan a partir de Abril en 5 cuotas iguales y mensuales.</t>
  </si>
  <si>
    <t>6.- Gastos Generales de Fabricación</t>
  </si>
  <si>
    <t>Mantenimiento:  $ 87.000 por mes salvo en Enero, Febrero  y Marzo que se incrementan en $ 20.000</t>
  </si>
  <si>
    <t>Gastos Generales: supervisión, insumos y otros gastos no vinculados directamente a la variación de la cantidad producida se han previsto en $ 145.000.- mensuales.</t>
  </si>
  <si>
    <t>7.- Gastos Generales de Administración y Ventas.</t>
  </si>
  <si>
    <t>Gastos generales de Administración  se han previsto en $ 120.000.- mensuales. </t>
  </si>
  <si>
    <t>Gastos de Comercialización: son el 5 % del monto de venta y se desembolsan dos meses antes de que se efectue la venta</t>
  </si>
  <si>
    <t>8.- Impuestos</t>
  </si>
  <si>
    <t>El monto de impuestos se estima en 35 % sobre la Utilidad Bruta y se pagan al mes siguiente de realizada la venta.</t>
  </si>
  <si>
    <t>9.- Amortizaciones</t>
  </si>
  <si>
    <t>Inmuebles, valuados en  $ 1.500.000, amortizados a 50 años.</t>
  </si>
  <si>
    <t>Equipos de producción y bienes muebles valuados en $ 500.000, amortizados en 10 años.</t>
  </si>
  <si>
    <r>
      <t xml:space="preserve">NOTA: </t>
    </r>
    <r>
      <rPr>
        <rFont val="Arial"/>
        <charset val="1"/>
        <family val="2"/>
        <sz val="10"/>
      </rPr>
      <t xml:space="preserve">todo dato, premisa o información que se considere faltante se deberá/podrá agregar haciendo expresa mención de la misma y criterio que se ha asumido.</t>
    </r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</si>
</sst>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%" numFmtId="166"/>
  </numFmts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1"/>
    </font>
    <font>
      <name val="Arial"/>
      <charset val="1"/>
      <family val="2"/>
      <b val="true"/>
      <sz val="10"/>
    </font>
    <font>
      <name val="Arial"/>
      <charset val="1"/>
      <family val="2"/>
      <sz val="10"/>
      <u val="single"/>
    </font>
    <font>
      <name val="Arial"/>
      <charset val="1"/>
      <family val="2"/>
      <b val="true"/>
      <sz val="10"/>
      <u val="single"/>
    </font>
    <font>
      <name val="Arial"/>
      <charset val="1"/>
      <family val="2"/>
      <sz val="9"/>
    </font>
    <font>
      <name val="Arial"/>
      <charset val="1"/>
      <family val="2"/>
      <sz val="8"/>
    </font>
    <font>
      <name val="Arial"/>
      <family val="2"/>
      <b val="true"/>
      <color rgb="00000000"/>
      <sz val="11"/>
    </font>
    <font>
      <name val="Arial"/>
      <family val="2"/>
      <color rgb="00000000"/>
      <sz val="9"/>
    </font>
    <font>
      <name val="Arial"/>
      <family val="2"/>
      <b val="true"/>
      <color rgb="00000000"/>
      <sz val="9"/>
    </font>
    <font>
      <name val="Arial"/>
      <family val="2"/>
      <color rgb="00000000"/>
      <sz val="9.2"/>
    </font>
    <font>
      <name val="Arial"/>
      <family val="2"/>
      <color rgb="00000000"/>
      <sz val="9.25"/>
    </font>
  </fonts>
  <fills count="2">
    <fill>
      <patternFill patternType="none"/>
    </fill>
    <fill>
      <patternFill patternType="gray125"/>
    </fill>
  </fills>
  <borders count="27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medium"/>
      <right style="medium"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 style="thick"/>
      <bottom style="medium"/>
      <diagonal/>
    </border>
    <border diagonalDown="false" diagonalUp="false">
      <left/>
      <right style="medium"/>
      <top style="thick"/>
      <bottom style="medium"/>
      <diagonal/>
    </border>
    <border diagonalDown="false" diagonalUp="false">
      <left style="medium"/>
      <right style="medium"/>
      <top style="thick"/>
      <bottom style="medium"/>
      <diagonal/>
    </border>
    <border diagonalDown="false" diagonalUp="false">
      <left/>
      <right style="thick"/>
      <top style="thick"/>
      <bottom style="medium"/>
      <diagonal/>
    </border>
    <border diagonalDown="false" diagonalUp="false">
      <left style="thick"/>
      <right style="thick"/>
      <top style="medium"/>
      <bottom style="thick"/>
      <diagonal/>
    </border>
    <border diagonalDown="false" diagonalUp="false">
      <left/>
      <right style="medium"/>
      <top style="medium"/>
      <bottom style="thick"/>
      <diagonal/>
    </border>
    <border diagonalDown="false" diagonalUp="false">
      <left style="medium"/>
      <right style="medium"/>
      <top style="medium"/>
      <bottom style="thick"/>
      <diagonal/>
    </border>
    <border diagonalDown="false" diagonalUp="false">
      <left/>
      <right style="thick"/>
      <top style="medium"/>
      <bottom style="thick"/>
      <diagonal/>
    </border>
    <border diagonalDown="false" diagonalUp="false">
      <left style="thick"/>
      <right style="thick"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/>
      <right style="thick"/>
      <top/>
      <bottom style="medium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 style="medium"/>
      <top style="medium"/>
      <bottom style="thick"/>
      <diagonal/>
    </border>
    <border diagonalDown="false" diagonalUp="false">
      <left style="medium"/>
      <right style="thick"/>
      <top style="medium"/>
      <bottom style="thick"/>
      <diagonal/>
    </border>
    <border diagonalDown="false" diagonalUp="false">
      <left style="medium"/>
      <right style="medium"/>
      <top style="thick"/>
      <bottom/>
      <diagonal/>
    </border>
    <border diagonalDown="false" diagonalUp="false">
      <left/>
      <right/>
      <top style="medium"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2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4" xfId="0"/>
    <xf applyAlignment="true" applyBorder="true" applyFont="true" applyProtection="false" borderId="0" fillId="0" fontId="0" numFmtId="165" xfId="0">
      <alignment horizontal="left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0" numFmtId="164" xfId="0"/>
    <xf applyAlignment="true" applyBorder="true" applyFont="true" applyProtection="false" borderId="1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5" xfId="0"/>
    <xf applyAlignment="false" applyBorder="false" applyFont="false" applyProtection="false" borderId="0" fillId="0" fontId="0" numFmtId="165" xfId="0"/>
    <xf applyAlignment="true" applyBorder="tru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6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2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4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6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7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9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2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3" fillId="0" fontId="5" numFmtId="164" xfId="0">
      <alignment horizontal="center" indent="0" shrinkToFit="false" textRotation="0" vertical="bottom" wrapText="false"/>
    </xf>
    <xf applyAlignment="true" applyBorder="true" applyFont="false" applyProtection="false" borderId="14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5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6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7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8" numFmtId="164" xfId="0">
      <alignment horizontal="center" indent="0" shrinkToFit="false" textRotation="0" vertical="center" wrapText="true"/>
    </xf>
    <xf applyAlignment="false" applyBorder="false" applyFont="true" applyProtection="false" borderId="0" fillId="0" fontId="9" numFmtId="164" xfId="0"/>
    <xf applyAlignment="true" applyBorder="true" applyFont="true" applyProtection="false" borderId="18" fillId="0" fontId="9" numFmtId="164" xfId="0">
      <alignment horizontal="center" indent="0" shrinkToFit="false" textRotation="0" vertical="bottom" wrapText="false"/>
    </xf>
    <xf applyAlignment="true" applyBorder="true" applyFont="true" applyProtection="false" borderId="19" fillId="0" fontId="9" numFmtId="164" xfId="0">
      <alignment horizontal="center" indent="0" shrinkToFit="false" textRotation="0" vertical="bottom" wrapText="false"/>
    </xf>
    <xf applyAlignment="true" applyBorder="true" applyFont="true" applyProtection="false" borderId="11" fillId="0" fontId="9" numFmtId="164" xfId="0">
      <alignment horizontal="center" indent="0" shrinkToFit="false" textRotation="0" vertical="bottom" wrapText="false"/>
    </xf>
    <xf applyAlignment="true" applyBorder="true" applyFont="true" applyProtection="false" borderId="20" fillId="0" fontId="9" numFmtId="164" xfId="0">
      <alignment horizontal="center" indent="0" shrinkToFit="false" textRotation="0" vertical="bottom" wrapText="false"/>
    </xf>
    <xf applyAlignment="true" applyBorder="true" applyFont="false" applyProtection="false" borderId="13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21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9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22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23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24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25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26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18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13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0" numFmtId="164" xfId="0">
      <alignment horizontal="general" indent="0" shrinkToFit="false" textRotation="0" vertical="center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100">
                <a:solidFill>
                  <a:srgbClr val="000000"/>
                </a:solidFill>
                <a:ea typeface="Arial"/>
              </a:rPr>
              <a:t>PRONOSTICO DE VENTAS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cat>
            <c:strRef>
              <c:f>Hoja1!$C$15:$N$15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Septiem.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Hoja1!$C$16:$N$16</c:f>
              <c:numCache>
                <c:formatCode>General</c:formatCode>
                <c:ptCount val="12"/>
                <c:pt idx="0">
                  <c:v>2000</c:v>
                </c:pt>
                <c:pt idx="1">
                  <c:v>2100</c:v>
                </c:pt>
                <c:pt idx="2">
                  <c:v>2100</c:v>
                </c:pt>
                <c:pt idx="3">
                  <c:v>2275</c:v>
                </c:pt>
                <c:pt idx="4">
                  <c:v>2300</c:v>
                </c:pt>
                <c:pt idx="5">
                  <c:v>1997.5</c:v>
                </c:pt>
                <c:pt idx="6">
                  <c:v>2730</c:v>
                </c:pt>
                <c:pt idx="7">
                  <c:v>2606.5</c:v>
                </c:pt>
                <c:pt idx="8">
                  <c:v>2730</c:v>
                </c:pt>
                <c:pt idx="9">
                  <c:v>2300</c:v>
                </c:pt>
                <c:pt idx="10">
                  <c:v>2325</c:v>
                </c:pt>
                <c:pt idx="11">
                  <c:v>1933.75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cat>
            <c:strRef>
              <c:f>Hoja1!$C$15:$N$15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Septiem.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Hoja1!$C$17:$N$17</c:f>
              <c:numCache>
                <c:formatCode>General</c:formatCode>
                <c:ptCount val="12"/>
                <c:pt idx="0">
                  <c:v>500</c:v>
                </c:pt>
                <c:pt idx="1">
                  <c:v>650</c:v>
                </c:pt>
                <c:pt idx="2">
                  <c:v>800</c:v>
                </c:pt>
                <c:pt idx="3">
                  <c:v>600</c:v>
                </c:pt>
                <c:pt idx="4">
                  <c:v>690</c:v>
                </c:pt>
                <c:pt idx="5">
                  <c:v>700</c:v>
                </c:pt>
                <c:pt idx="6">
                  <c:v>550</c:v>
                </c:pt>
                <c:pt idx="7">
                  <c:v>1050</c:v>
                </c:pt>
                <c:pt idx="8">
                  <c:v>975</c:v>
                </c:pt>
                <c:pt idx="9">
                  <c:v>1025</c:v>
                </c:pt>
                <c:pt idx="10">
                  <c:v>600</c:v>
                </c:pt>
                <c:pt idx="11">
                  <c:v>650</c:v>
                </c:pt>
              </c:numCache>
            </c:numRef>
          </c:val>
        </c:ser>
        <c:overlap val="100"/>
        <c:gapWidth val="150"/>
        <c:axId val="86691928"/>
        <c:axId val="91440787"/>
      </c:barChart>
      <c:catAx>
        <c:axId val="86691928"/>
        <c:scaling>
          <c:orientation val="minMax"/>
        </c:scaling>
        <c:axPos val="b"/>
        <c:majorTickMark val="out"/>
        <c:minorTickMark val="none"/>
        <c:tickLblPos val="nextTo"/>
        <c:crossAx val="91440787"/>
        <c:crossesAt val="0"/>
        <c:lblAlgn val="ctr"/>
        <c:auto val="1"/>
        <c:lblOffset val="100"/>
        <c:spPr>
          <a:ln w="3240">
            <a:solidFill>
              <a:srgbClr val="000000"/>
            </a:solidFill>
            <a:round/>
          </a:ln>
        </c:spPr>
      </c:catAx>
      <c:valAx>
        <c:axId val="9144078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ea typeface="Arial"/>
                  </a:rPr>
                  <a:t>Unidades</a:t>
                </a:r>
              </a:p>
            </c:rich>
          </c:tx>
        </c:title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crossAx val="86691928"/>
        <c:crossesAt val="0"/>
        <c:spPr>
          <a:ln w="3240">
            <a:solidFill>
              <a:srgbClr val="000000"/>
            </a:solidFill>
            <a:round/>
          </a:ln>
        </c:spPr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Hoja1!$C$16:$N$16</c:f>
              <c:numCache>
                <c:formatCode>General</c:formatCode>
                <c:ptCount val="12"/>
                <c:pt idx="0">
                  <c:v>2000</c:v>
                </c:pt>
                <c:pt idx="1">
                  <c:v>2100</c:v>
                </c:pt>
                <c:pt idx="2">
                  <c:v>2100</c:v>
                </c:pt>
                <c:pt idx="3">
                  <c:v>2275</c:v>
                </c:pt>
                <c:pt idx="4">
                  <c:v>2300</c:v>
                </c:pt>
                <c:pt idx="5">
                  <c:v>1997.5</c:v>
                </c:pt>
                <c:pt idx="6">
                  <c:v>2730</c:v>
                </c:pt>
                <c:pt idx="7">
                  <c:v>2606.5</c:v>
                </c:pt>
                <c:pt idx="8">
                  <c:v>2730</c:v>
                </c:pt>
                <c:pt idx="9">
                  <c:v>2300</c:v>
                </c:pt>
                <c:pt idx="10">
                  <c:v>2325</c:v>
                </c:pt>
                <c:pt idx="11">
                  <c:v>1933.75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Hoja1!$C$22:$N$22</c:f>
              <c:numCache>
                <c:formatCode>General</c:formatCode>
                <c:ptCount val="12"/>
                <c:pt idx="0">
                  <c:v>1980</c:v>
                </c:pt>
                <c:pt idx="1">
                  <c:v>2079</c:v>
                </c:pt>
                <c:pt idx="2">
                  <c:v>2079</c:v>
                </c:pt>
                <c:pt idx="3">
                  <c:v>2252.25</c:v>
                </c:pt>
                <c:pt idx="4">
                  <c:v>2277</c:v>
                </c:pt>
                <c:pt idx="5">
                  <c:v>1977.525</c:v>
                </c:pt>
                <c:pt idx="6">
                  <c:v>2702.7</c:v>
                </c:pt>
                <c:pt idx="7">
                  <c:v>2580.435</c:v>
                </c:pt>
                <c:pt idx="8">
                  <c:v>2702.7</c:v>
                </c:pt>
                <c:pt idx="9">
                  <c:v>2277</c:v>
                </c:pt>
                <c:pt idx="10">
                  <c:v>2301.75</c:v>
                </c:pt>
                <c:pt idx="11">
                  <c:v>1914.4125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Hoja1!$C$28:$N$28</c:f>
              <c:numCache>
                <c:formatCode>General</c:formatCode>
                <c:ptCount val="12"/>
                <c:pt idx="0">
                  <c:v>1960.2</c:v>
                </c:pt>
                <c:pt idx="1">
                  <c:v>2058.21</c:v>
                </c:pt>
                <c:pt idx="2">
                  <c:v>2058.21</c:v>
                </c:pt>
                <c:pt idx="3">
                  <c:v>2229.7275</c:v>
                </c:pt>
                <c:pt idx="4">
                  <c:v>2254.23</c:v>
                </c:pt>
                <c:pt idx="5">
                  <c:v>1957.74975</c:v>
                </c:pt>
                <c:pt idx="6">
                  <c:v>2675.673</c:v>
                </c:pt>
                <c:pt idx="7">
                  <c:v>2554.63065</c:v>
                </c:pt>
                <c:pt idx="8">
                  <c:v>2675.673</c:v>
                </c:pt>
                <c:pt idx="9">
                  <c:v>2254.23</c:v>
                </c:pt>
                <c:pt idx="10">
                  <c:v>2278.7325</c:v>
                </c:pt>
                <c:pt idx="11">
                  <c:v>1895.268375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Hoja1!$C$34:$N$34</c:f>
              <c:numCache>
                <c:formatCode>General</c:formatCode>
                <c:ptCount val="12"/>
                <c:pt idx="0">
                  <c:v>1940.598</c:v>
                </c:pt>
                <c:pt idx="1">
                  <c:v>2037.6279</c:v>
                </c:pt>
                <c:pt idx="2">
                  <c:v>2037.6279</c:v>
                </c:pt>
                <c:pt idx="3">
                  <c:v>2207.430225</c:v>
                </c:pt>
                <c:pt idx="4">
                  <c:v>2231.6877</c:v>
                </c:pt>
                <c:pt idx="5">
                  <c:v>1938.1722525</c:v>
                </c:pt>
                <c:pt idx="6">
                  <c:v>2648.91627</c:v>
                </c:pt>
                <c:pt idx="7">
                  <c:v>2529.0843435</c:v>
                </c:pt>
                <c:pt idx="8">
                  <c:v>2648.91627</c:v>
                </c:pt>
                <c:pt idx="9">
                  <c:v>2231.6877</c:v>
                </c:pt>
                <c:pt idx="10">
                  <c:v>2255.945175</c:v>
                </c:pt>
                <c:pt idx="11">
                  <c:v>1876.31569125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Hoja1!$C$40:$N$40</c:f>
              <c:numCache>
                <c:formatCode>General</c:formatCode>
                <c:ptCount val="12"/>
                <c:pt idx="0">
                  <c:v>1969.70697</c:v>
                </c:pt>
                <c:pt idx="1">
                  <c:v>2068.1923185</c:v>
                </c:pt>
                <c:pt idx="2">
                  <c:v>2068.1923185</c:v>
                </c:pt>
                <c:pt idx="3">
                  <c:v>2240.541678375</c:v>
                </c:pt>
                <c:pt idx="4">
                  <c:v>2265.1630155</c:v>
                </c:pt>
                <c:pt idx="5">
                  <c:v>1967.2448362875</c:v>
                </c:pt>
                <c:pt idx="6">
                  <c:v>2688.65001405</c:v>
                </c:pt>
                <c:pt idx="7">
                  <c:v>2567.0206086525</c:v>
                </c:pt>
                <c:pt idx="8">
                  <c:v>2688.65001405</c:v>
                </c:pt>
                <c:pt idx="9">
                  <c:v>2265.1630155</c:v>
                </c:pt>
                <c:pt idx="10">
                  <c:v>2289.784352625</c:v>
                </c:pt>
                <c:pt idx="11">
                  <c:v>1904.46042661875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Hoja1!$C$46:$N$46</c:f>
              <c:numCache>
                <c:formatCode>General</c:formatCode>
                <c:ptCount val="12"/>
                <c:pt idx="0">
                  <c:v>2028.7981791</c:v>
                </c:pt>
                <c:pt idx="1">
                  <c:v>2130.238088055</c:v>
                </c:pt>
                <c:pt idx="2">
                  <c:v>2130.238088055</c:v>
                </c:pt>
                <c:pt idx="3">
                  <c:v>2307.75792872625</c:v>
                </c:pt>
                <c:pt idx="4">
                  <c:v>2333.117905965</c:v>
                </c:pt>
                <c:pt idx="5">
                  <c:v>2026.26218137612</c:v>
                </c:pt>
                <c:pt idx="6">
                  <c:v>2769.3095144715</c:v>
                </c:pt>
                <c:pt idx="7">
                  <c:v>2644.03122691207</c:v>
                </c:pt>
                <c:pt idx="8">
                  <c:v>2769.3095144715</c:v>
                </c:pt>
                <c:pt idx="9">
                  <c:v>2333.117905965</c:v>
                </c:pt>
                <c:pt idx="10">
                  <c:v>2358.47788320375</c:v>
                </c:pt>
                <c:pt idx="11">
                  <c:v>1961.59423941731</c:v>
                </c:pt>
              </c:numCache>
            </c:numRef>
          </c:val>
        </c:ser>
        <c:gapWidth val="150"/>
        <c:axId val="87142421"/>
        <c:axId val="79402318"/>
      </c:barChart>
      <c:catAx>
        <c:axId val="87142421"/>
        <c:scaling>
          <c:orientation val="minMax"/>
        </c:scaling>
        <c:axPos val="b"/>
        <c:majorTickMark val="out"/>
        <c:minorTickMark val="none"/>
        <c:tickLblPos val="nextTo"/>
        <c:crossAx val="79402318"/>
        <c:crossesAt val="0"/>
        <c:lblAlgn val="ctr"/>
        <c:auto val="1"/>
        <c:lblOffset val="100"/>
        <c:spPr>
          <a:ln w="3240">
            <a:solidFill>
              <a:srgbClr val="000000"/>
            </a:solidFill>
            <a:round/>
          </a:ln>
        </c:spPr>
      </c:catAx>
      <c:valAx>
        <c:axId val="79402318"/>
        <c:scaling>
          <c:orientation val="minMax"/>
        </c:scaling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crossAx val="87142421"/>
        <c:crossesAt val="0"/>
        <c:spPr>
          <a:ln w="3240">
            <a:solidFill>
              <a:srgbClr val="000000"/>
            </a:solidFill>
            <a:round/>
          </a:ln>
        </c:spPr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Hoja1!$C$17:$N$17</c:f>
              <c:numCache>
                <c:formatCode>General</c:formatCode>
                <c:ptCount val="12"/>
                <c:pt idx="0">
                  <c:v>500</c:v>
                </c:pt>
                <c:pt idx="1">
                  <c:v>650</c:v>
                </c:pt>
                <c:pt idx="2">
                  <c:v>800</c:v>
                </c:pt>
                <c:pt idx="3">
                  <c:v>600</c:v>
                </c:pt>
                <c:pt idx="4">
                  <c:v>690</c:v>
                </c:pt>
                <c:pt idx="5">
                  <c:v>700</c:v>
                </c:pt>
                <c:pt idx="6">
                  <c:v>550</c:v>
                </c:pt>
                <c:pt idx="7">
                  <c:v>1050</c:v>
                </c:pt>
                <c:pt idx="8">
                  <c:v>975</c:v>
                </c:pt>
                <c:pt idx="9">
                  <c:v>1025</c:v>
                </c:pt>
                <c:pt idx="10">
                  <c:v>600</c:v>
                </c:pt>
                <c:pt idx="11">
                  <c:v>650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Hoja1!$C$23:$N$23</c:f>
              <c:numCache>
                <c:formatCode>General</c:formatCode>
                <c:ptCount val="12"/>
                <c:pt idx="0">
                  <c:v>495</c:v>
                </c:pt>
                <c:pt idx="1">
                  <c:v>643.5</c:v>
                </c:pt>
                <c:pt idx="2">
                  <c:v>792</c:v>
                </c:pt>
                <c:pt idx="3">
                  <c:v>594</c:v>
                </c:pt>
                <c:pt idx="4">
                  <c:v>683.1</c:v>
                </c:pt>
                <c:pt idx="5">
                  <c:v>693</c:v>
                </c:pt>
                <c:pt idx="6">
                  <c:v>544.5</c:v>
                </c:pt>
                <c:pt idx="7">
                  <c:v>1039.5</c:v>
                </c:pt>
                <c:pt idx="8">
                  <c:v>965.25</c:v>
                </c:pt>
                <c:pt idx="9">
                  <c:v>1014.75</c:v>
                </c:pt>
                <c:pt idx="10">
                  <c:v>594</c:v>
                </c:pt>
                <c:pt idx="11">
                  <c:v>643.5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Hoja1!$C$29:$N$29</c:f>
              <c:numCache>
                <c:formatCode>General</c:formatCode>
                <c:ptCount val="12"/>
                <c:pt idx="0">
                  <c:v>490.05</c:v>
                </c:pt>
                <c:pt idx="1">
                  <c:v>637.065</c:v>
                </c:pt>
                <c:pt idx="2">
                  <c:v>784.08</c:v>
                </c:pt>
                <c:pt idx="3">
                  <c:v>588.06</c:v>
                </c:pt>
                <c:pt idx="4">
                  <c:v>676.269</c:v>
                </c:pt>
                <c:pt idx="5">
                  <c:v>686.07</c:v>
                </c:pt>
                <c:pt idx="6">
                  <c:v>539.055</c:v>
                </c:pt>
                <c:pt idx="7">
                  <c:v>1029.105</c:v>
                </c:pt>
                <c:pt idx="8">
                  <c:v>955.5975</c:v>
                </c:pt>
                <c:pt idx="9">
                  <c:v>1004.6025</c:v>
                </c:pt>
                <c:pt idx="10">
                  <c:v>588.06</c:v>
                </c:pt>
                <c:pt idx="11">
                  <c:v>637.065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Hoja1!$C$35:$N$35</c:f>
              <c:numCache>
                <c:formatCode>General</c:formatCode>
                <c:ptCount val="12"/>
                <c:pt idx="0">
                  <c:v>485.1495</c:v>
                </c:pt>
                <c:pt idx="1">
                  <c:v>630.69435</c:v>
                </c:pt>
                <c:pt idx="2">
                  <c:v>776.2392</c:v>
                </c:pt>
                <c:pt idx="3">
                  <c:v>582.1794</c:v>
                </c:pt>
                <c:pt idx="4">
                  <c:v>669.50631</c:v>
                </c:pt>
                <c:pt idx="5">
                  <c:v>679.2093</c:v>
                </c:pt>
                <c:pt idx="6">
                  <c:v>533.66445</c:v>
                </c:pt>
                <c:pt idx="7">
                  <c:v>1018.81395</c:v>
                </c:pt>
                <c:pt idx="8">
                  <c:v>946.041525</c:v>
                </c:pt>
                <c:pt idx="9">
                  <c:v>994.556475</c:v>
                </c:pt>
                <c:pt idx="10">
                  <c:v>582.1794</c:v>
                </c:pt>
                <c:pt idx="11">
                  <c:v>630.69435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Hoja1!$C$41:$N$41</c:f>
              <c:numCache>
                <c:formatCode>General</c:formatCode>
                <c:ptCount val="12"/>
                <c:pt idx="0">
                  <c:v>492.4267425</c:v>
                </c:pt>
                <c:pt idx="1">
                  <c:v>640.15476525</c:v>
                </c:pt>
                <c:pt idx="2">
                  <c:v>787.882788</c:v>
                </c:pt>
                <c:pt idx="3">
                  <c:v>590.912091</c:v>
                </c:pt>
                <c:pt idx="4">
                  <c:v>679.54890465</c:v>
                </c:pt>
                <c:pt idx="5">
                  <c:v>689.3974395</c:v>
                </c:pt>
                <c:pt idx="6">
                  <c:v>541.66941675</c:v>
                </c:pt>
                <c:pt idx="7">
                  <c:v>1034.09615925</c:v>
                </c:pt>
                <c:pt idx="8">
                  <c:v>960.232147875</c:v>
                </c:pt>
                <c:pt idx="9">
                  <c:v>1009.474822125</c:v>
                </c:pt>
                <c:pt idx="10">
                  <c:v>590.912091</c:v>
                </c:pt>
                <c:pt idx="11">
                  <c:v>640.15476525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Hoja1!$C$47:$N$47</c:f>
              <c:numCache>
                <c:formatCode>General</c:formatCode>
                <c:ptCount val="12"/>
                <c:pt idx="0">
                  <c:v>507.199544775</c:v>
                </c:pt>
                <c:pt idx="1">
                  <c:v>659.3594082075</c:v>
                </c:pt>
                <c:pt idx="2">
                  <c:v>811.51927164</c:v>
                </c:pt>
                <c:pt idx="3">
                  <c:v>608.63945373</c:v>
                </c:pt>
                <c:pt idx="4">
                  <c:v>699.9353717895</c:v>
                </c:pt>
                <c:pt idx="5">
                  <c:v>710.079362685</c:v>
                </c:pt>
                <c:pt idx="6">
                  <c:v>557.9194992525</c:v>
                </c:pt>
                <c:pt idx="7">
                  <c:v>1065.1190440275</c:v>
                </c:pt>
                <c:pt idx="8">
                  <c:v>989.03911231125</c:v>
                </c:pt>
                <c:pt idx="9">
                  <c:v>1039.75906678875</c:v>
                </c:pt>
                <c:pt idx="10">
                  <c:v>608.63945373</c:v>
                </c:pt>
                <c:pt idx="11">
                  <c:v>659.3594082075</c:v>
                </c:pt>
              </c:numCache>
            </c:numRef>
          </c:val>
        </c:ser>
        <c:gapWidth val="150"/>
        <c:axId val="35250584"/>
        <c:axId val="82008052"/>
      </c:barChart>
      <c:catAx>
        <c:axId val="35250584"/>
        <c:scaling>
          <c:orientation val="minMax"/>
        </c:scaling>
        <c:axPos val="b"/>
        <c:majorTickMark val="out"/>
        <c:minorTickMark val="none"/>
        <c:tickLblPos val="nextTo"/>
        <c:crossAx val="82008052"/>
        <c:crossesAt val="0"/>
        <c:lblAlgn val="ctr"/>
        <c:auto val="1"/>
        <c:lblOffset val="100"/>
        <c:spPr>
          <a:ln w="3240">
            <a:solidFill>
              <a:srgbClr val="000000"/>
            </a:solidFill>
            <a:round/>
          </a:ln>
        </c:spPr>
      </c:catAx>
      <c:valAx>
        <c:axId val="82008052"/>
        <c:scaling>
          <c:orientation val="minMax"/>
        </c:scaling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out"/>
        <c:minorTickMark val="none"/>
        <c:tickLblPos val="nextTo"/>
        <c:crossAx val="35250584"/>
        <c:crossesAt val="0"/>
        <c:spPr>
          <a:ln w="3240">
            <a:solidFill>
              <a:srgbClr val="000000"/>
            </a:solidFill>
            <a:round/>
          </a:ln>
        </c:spPr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15</xdr:col>
      <xdr:colOff>246240</xdr:colOff>
      <xdr:row>13</xdr:row>
      <xdr:rowOff>119880</xdr:rowOff>
    </xdr:from>
    <xdr:to>
      <xdr:col>26</xdr:col>
      <xdr:colOff>318960</xdr:colOff>
      <xdr:row>40</xdr:row>
      <xdr:rowOff>18720</xdr:rowOff>
    </xdr:to>
    <xdr:graphicFrame>
      <xdr:nvGraphicFramePr>
        <xdr:cNvPr id="0" name="Chart 3"/>
        <xdr:cNvGraphicFramePr/>
      </xdr:nvGraphicFramePr>
      <xdr:xfrm>
        <a:off x="10765440" y="2132640"/>
        <a:ext cx="9057960" cy="404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27000</xdr:colOff>
      <xdr:row>0</xdr:row>
      <xdr:rowOff>0</xdr:rowOff>
    </xdr:from>
    <xdr:to>
      <xdr:col>9</xdr:col>
      <xdr:colOff>455400</xdr:colOff>
      <xdr:row>24</xdr:row>
      <xdr:rowOff>88560</xdr:rowOff>
    </xdr:to>
    <xdr:graphicFrame>
      <xdr:nvGraphicFramePr>
        <xdr:cNvPr id="1" name="Chart 1"/>
        <xdr:cNvGraphicFramePr/>
      </xdr:nvGraphicFramePr>
      <xdr:xfrm>
        <a:off x="27000" y="0"/>
        <a:ext cx="7680600" cy="37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29</xdr:row>
      <xdr:rowOff>86400</xdr:rowOff>
    </xdr:from>
    <xdr:to>
      <xdr:col>9</xdr:col>
      <xdr:colOff>445680</xdr:colOff>
      <xdr:row>53</xdr:row>
      <xdr:rowOff>40680</xdr:rowOff>
    </xdr:to>
    <xdr:graphicFrame>
      <xdr:nvGraphicFramePr>
        <xdr:cNvPr id="2" name="Chart 2"/>
        <xdr:cNvGraphicFramePr/>
      </xdr:nvGraphicFramePr>
      <xdr:xfrm>
        <a:off x="27000" y="4542480"/>
        <a:ext cx="7670880" cy="36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3"/>
  <sheetViews>
    <sheetView colorId="64" defaultGridColor="true" rightToLeft="false" showFormulas="false" showGridLines="false" showOutlineSymbols="true" showRowColHeaders="true" showZeros="true" tabSelected="true" topLeftCell="A71" view="normal" windowProtection="false" workbookViewId="0" zoomScale="75" zoomScaleNormal="75" zoomScalePageLayoutView="100">
      <selection activeCell="K86" activeCellId="0" pane="topLeft" sqref="K86"/>
    </sheetView>
  </sheetViews>
  <cols>
    <col collapsed="false" hidden="false" max="14" min="1" style="0" width="9.76078431372549"/>
    <col collapsed="false" hidden="false" max="15" min="15" style="0" width="13.2039215686275"/>
    <col collapsed="false" hidden="false" max="23" min="16" style="0" width="11.478431372549"/>
    <col collapsed="false" hidden="false" max="24" min="24" style="0" width="13.2039215686275"/>
    <col collapsed="false" hidden="false" max="27" min="25" style="0" width="11.478431372549"/>
    <col collapsed="false" hidden="false" max="28" min="28" style="0" width="12.9254901960784"/>
    <col collapsed="false" hidden="false" max="29" min="29" style="0" width="13.9294117647059"/>
    <col collapsed="false" hidden="false" max="1025" min="30" style="0" width="11.478431372549"/>
  </cols>
  <sheetData>
    <row collapsed="false" customFormat="false" customHeight="false" hidden="false" ht="13.3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collapsed="false" customFormat="false" customHeight="false" hidden="false" ht="12.1" outlineLevel="0" r="2">
      <c r="A2" s="2" t="s">
        <v>1</v>
      </c>
      <c r="B2" s="2"/>
      <c r="C2" s="2"/>
    </row>
    <row collapsed="false" customFormat="false" customHeight="false" hidden="false" ht="12.1" outlineLevel="0" r="3">
      <c r="A3" s="2"/>
      <c r="B3" s="2" t="s">
        <v>2</v>
      </c>
      <c r="C3" s="2"/>
    </row>
    <row collapsed="false" customFormat="false" customHeight="false" hidden="false" ht="12.1" outlineLevel="0" r="4">
      <c r="A4" s="2"/>
      <c r="B4" s="2" t="s">
        <v>3</v>
      </c>
      <c r="C4" s="2"/>
    </row>
    <row collapsed="false" customFormat="false" customHeight="false" hidden="false" ht="12.1" outlineLevel="0" r="5">
      <c r="A5" s="2"/>
      <c r="B5" s="2" t="s">
        <v>4</v>
      </c>
      <c r="C5" s="2"/>
    </row>
    <row collapsed="false" customFormat="false" customHeight="false" hidden="false" ht="12.1" outlineLevel="0" r="6">
      <c r="A6" s="2"/>
      <c r="B6" s="2" t="s">
        <v>5</v>
      </c>
      <c r="C6" s="2"/>
    </row>
    <row collapsed="false" customFormat="false" customHeight="false" hidden="false" ht="12.1" outlineLevel="0" r="8">
      <c r="A8" s="2" t="s">
        <v>6</v>
      </c>
    </row>
    <row collapsed="false" customFormat="false" customHeight="false" hidden="false" ht="12.1" outlineLevel="0" r="9">
      <c r="A9" s="3" t="s">
        <v>7</v>
      </c>
    </row>
    <row collapsed="false" customFormat="false" customHeight="false" hidden="false" ht="12.1" outlineLevel="0" r="10">
      <c r="A10" s="0" t="s">
        <v>8</v>
      </c>
    </row>
    <row collapsed="false" customFormat="false" customHeight="false" hidden="false" ht="12.1" outlineLevel="0" r="11">
      <c r="A11" s="0" t="s">
        <v>9</v>
      </c>
    </row>
    <row collapsed="false" customFormat="false" customHeight="false" hidden="false" ht="12.1" outlineLevel="0" r="13">
      <c r="B13" s="4" t="s">
        <v>10</v>
      </c>
    </row>
    <row collapsed="false" customFormat="false" customHeight="false" hidden="false" ht="12.1" outlineLevel="0" r="14">
      <c r="B14" s="5" t="s">
        <v>11</v>
      </c>
      <c r="C14" s="6" t="s">
        <v>12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 t="s">
        <v>13</v>
      </c>
    </row>
    <row collapsed="false" customFormat="false" customHeight="false" hidden="false" ht="12.1" outlineLevel="0" r="15">
      <c r="B15" s="5"/>
      <c r="C15" s="7" t="s">
        <v>14</v>
      </c>
      <c r="D15" s="7" t="s">
        <v>15</v>
      </c>
      <c r="E15" s="7" t="s">
        <v>16</v>
      </c>
      <c r="F15" s="7" t="s">
        <v>17</v>
      </c>
      <c r="G15" s="7" t="s">
        <v>18</v>
      </c>
      <c r="H15" s="7" t="s">
        <v>19</v>
      </c>
      <c r="I15" s="7" t="s">
        <v>20</v>
      </c>
      <c r="J15" s="7" t="s">
        <v>21</v>
      </c>
      <c r="K15" s="7" t="s">
        <v>22</v>
      </c>
      <c r="L15" s="7" t="s">
        <v>23</v>
      </c>
      <c r="M15" s="7" t="s">
        <v>24</v>
      </c>
      <c r="N15" s="7" t="s">
        <v>25</v>
      </c>
      <c r="O15" s="6"/>
    </row>
    <row collapsed="false" customFormat="false" customHeight="false" hidden="false" ht="12.1" outlineLevel="0" r="16">
      <c r="B16" s="8" t="s">
        <v>26</v>
      </c>
      <c r="C16" s="9" t="n">
        <v>2000</v>
      </c>
      <c r="D16" s="9" t="n">
        <v>2100</v>
      </c>
      <c r="E16" s="9" t="n">
        <v>2100</v>
      </c>
      <c r="F16" s="9" t="n">
        <v>2275</v>
      </c>
      <c r="G16" s="9" t="n">
        <v>2300</v>
      </c>
      <c r="H16" s="9" t="n">
        <f aca="false">2350*0.85</f>
        <v>1997.5</v>
      </c>
      <c r="I16" s="9" t="n">
        <f aca="false">2275*1.2</f>
        <v>2730</v>
      </c>
      <c r="J16" s="9" t="n">
        <f aca="false">2005*1.3</f>
        <v>2606.5</v>
      </c>
      <c r="K16" s="9" t="n">
        <f aca="false">2100*1.3</f>
        <v>2730</v>
      </c>
      <c r="L16" s="9" t="n">
        <v>2300</v>
      </c>
      <c r="M16" s="9" t="n">
        <v>2325</v>
      </c>
      <c r="N16" s="9" t="n">
        <f aca="false">2275*0.85</f>
        <v>1933.75</v>
      </c>
      <c r="O16" s="9" t="n">
        <f aca="false">SUM(C16:N16)</f>
        <v>27397.75</v>
      </c>
      <c r="AB16" s="10"/>
    </row>
    <row collapsed="false" customFormat="false" customHeight="false" hidden="false" ht="12.1" outlineLevel="0" r="17">
      <c r="B17" s="8" t="s">
        <v>27</v>
      </c>
      <c r="C17" s="9" t="n">
        <v>500</v>
      </c>
      <c r="D17" s="9" t="n">
        <v>650</v>
      </c>
      <c r="E17" s="9" t="n">
        <v>800</v>
      </c>
      <c r="F17" s="9" t="n">
        <v>600</v>
      </c>
      <c r="G17" s="9" t="n">
        <v>690</v>
      </c>
      <c r="H17" s="9" t="n">
        <v>700</v>
      </c>
      <c r="I17" s="9" t="n">
        <v>550</v>
      </c>
      <c r="J17" s="9" t="n">
        <v>1050</v>
      </c>
      <c r="K17" s="9" t="n">
        <v>975</v>
      </c>
      <c r="L17" s="9" t="n">
        <v>1025</v>
      </c>
      <c r="M17" s="9" t="n">
        <v>600</v>
      </c>
      <c r="N17" s="9" t="n">
        <v>650</v>
      </c>
      <c r="O17" s="9" t="n">
        <f aca="false">SUM(C17:N17)</f>
        <v>8790</v>
      </c>
    </row>
    <row collapsed="false" customFormat="false" customHeight="false" hidden="false" ht="12.1" outlineLevel="0" r="18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collapsed="false" customFormat="false" customHeight="false" hidden="false" ht="12.1" outlineLevel="0" r="19">
      <c r="B19" s="13" t="s">
        <v>28</v>
      </c>
    </row>
    <row collapsed="false" customFormat="false" customHeight="false" hidden="false" ht="12.1" outlineLevel="0" r="20">
      <c r="B20" s="5" t="s">
        <v>11</v>
      </c>
      <c r="C20" s="6" t="s">
        <v>12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 t="s">
        <v>13</v>
      </c>
    </row>
    <row collapsed="false" customFormat="false" customHeight="false" hidden="false" ht="12.1" outlineLevel="0" r="21">
      <c r="B21" s="5"/>
      <c r="C21" s="7" t="s">
        <v>14</v>
      </c>
      <c r="D21" s="7" t="s">
        <v>15</v>
      </c>
      <c r="E21" s="7" t="s">
        <v>16</v>
      </c>
      <c r="F21" s="7" t="s">
        <v>17</v>
      </c>
      <c r="G21" s="7" t="s">
        <v>18</v>
      </c>
      <c r="H21" s="7" t="s">
        <v>19</v>
      </c>
      <c r="I21" s="7" t="s">
        <v>20</v>
      </c>
      <c r="J21" s="7" t="s">
        <v>21</v>
      </c>
      <c r="K21" s="7" t="s">
        <v>22</v>
      </c>
      <c r="L21" s="7" t="s">
        <v>23</v>
      </c>
      <c r="M21" s="7" t="s">
        <v>24</v>
      </c>
      <c r="N21" s="7" t="s">
        <v>25</v>
      </c>
      <c r="O21" s="6"/>
    </row>
    <row collapsed="false" customFormat="false" customHeight="false" hidden="false" ht="12.1" outlineLevel="0" r="22">
      <c r="B22" s="8" t="s">
        <v>26</v>
      </c>
      <c r="C22" s="9" t="n">
        <f aca="false">C16*0.99</f>
        <v>1980</v>
      </c>
      <c r="D22" s="9" t="n">
        <f aca="false">D16*0.99</f>
        <v>2079</v>
      </c>
      <c r="E22" s="9" t="n">
        <f aca="false">E16*0.99</f>
        <v>2079</v>
      </c>
      <c r="F22" s="9" t="n">
        <f aca="false">F16*0.99</f>
        <v>2252.25</v>
      </c>
      <c r="G22" s="9" t="n">
        <f aca="false">G16*0.99</f>
        <v>2277</v>
      </c>
      <c r="H22" s="9" t="n">
        <f aca="false">H16*0.99</f>
        <v>1977.525</v>
      </c>
      <c r="I22" s="9" t="n">
        <f aca="false">I16*0.99</f>
        <v>2702.7</v>
      </c>
      <c r="J22" s="9" t="n">
        <f aca="false">J16*0.99</f>
        <v>2580.435</v>
      </c>
      <c r="K22" s="9" t="n">
        <f aca="false">K16*0.99</f>
        <v>2702.7</v>
      </c>
      <c r="L22" s="9" t="n">
        <f aca="false">L16*0.99</f>
        <v>2277</v>
      </c>
      <c r="M22" s="9" t="n">
        <f aca="false">M16*0.99</f>
        <v>2301.75</v>
      </c>
      <c r="N22" s="9" t="n">
        <f aca="false">N16*0.99</f>
        <v>1914.4125</v>
      </c>
      <c r="O22" s="9" t="n">
        <f aca="false">SUM(C22:N22)</f>
        <v>27123.7725</v>
      </c>
      <c r="AB22" s="10"/>
    </row>
    <row collapsed="false" customFormat="false" customHeight="false" hidden="false" ht="12.1" outlineLevel="0" r="23">
      <c r="B23" s="8" t="s">
        <v>27</v>
      </c>
      <c r="C23" s="9" t="n">
        <f aca="false">C17*0.99</f>
        <v>495</v>
      </c>
      <c r="D23" s="9" t="n">
        <f aca="false">D17*0.99</f>
        <v>643.5</v>
      </c>
      <c r="E23" s="9" t="n">
        <f aca="false">E17*0.99</f>
        <v>792</v>
      </c>
      <c r="F23" s="9" t="n">
        <f aca="false">F17*0.99</f>
        <v>594</v>
      </c>
      <c r="G23" s="9" t="n">
        <f aca="false">G17*0.99</f>
        <v>683.1</v>
      </c>
      <c r="H23" s="9" t="n">
        <f aca="false">H17*0.99</f>
        <v>693</v>
      </c>
      <c r="I23" s="9" t="n">
        <f aca="false">I17*0.99</f>
        <v>544.5</v>
      </c>
      <c r="J23" s="9" t="n">
        <f aca="false">J17*0.99</f>
        <v>1039.5</v>
      </c>
      <c r="K23" s="9" t="n">
        <f aca="false">K17*0.99</f>
        <v>965.25</v>
      </c>
      <c r="L23" s="9" t="n">
        <f aca="false">L17*0.99</f>
        <v>1014.75</v>
      </c>
      <c r="M23" s="9" t="n">
        <f aca="false">M17*0.99</f>
        <v>594</v>
      </c>
      <c r="N23" s="9" t="n">
        <f aca="false">N17*0.99</f>
        <v>643.5</v>
      </c>
      <c r="O23" s="9" t="n">
        <f aca="false">SUM(C23:N23)</f>
        <v>8702.1</v>
      </c>
    </row>
    <row collapsed="false" customFormat="false" customHeight="false" hidden="false" ht="12.1" outlineLevel="0" r="24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collapsed="false" customFormat="false" customHeight="false" hidden="false" ht="12.1" outlineLevel="0" r="25">
      <c r="B25" s="4" t="s">
        <v>29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collapsed="false" customFormat="false" customHeight="false" hidden="false" ht="12.1" outlineLevel="0" r="26">
      <c r="B26" s="5" t="s">
        <v>11</v>
      </c>
      <c r="C26" s="6" t="s">
        <v>12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 t="s">
        <v>13</v>
      </c>
    </row>
    <row collapsed="false" customFormat="false" customHeight="false" hidden="false" ht="12.1" outlineLevel="0" r="27">
      <c r="B27" s="5"/>
      <c r="C27" s="7" t="s">
        <v>14</v>
      </c>
      <c r="D27" s="7" t="s">
        <v>15</v>
      </c>
      <c r="E27" s="7" t="s">
        <v>16</v>
      </c>
      <c r="F27" s="7" t="s">
        <v>17</v>
      </c>
      <c r="G27" s="7" t="s">
        <v>18</v>
      </c>
      <c r="H27" s="7" t="s">
        <v>19</v>
      </c>
      <c r="I27" s="7" t="s">
        <v>20</v>
      </c>
      <c r="J27" s="7" t="s">
        <v>21</v>
      </c>
      <c r="K27" s="7" t="s">
        <v>22</v>
      </c>
      <c r="L27" s="7" t="s">
        <v>23</v>
      </c>
      <c r="M27" s="7" t="s">
        <v>24</v>
      </c>
      <c r="N27" s="7" t="s">
        <v>25</v>
      </c>
      <c r="O27" s="6"/>
    </row>
    <row collapsed="false" customFormat="false" customHeight="false" hidden="false" ht="12.1" outlineLevel="0" r="28">
      <c r="B28" s="8" t="s">
        <v>26</v>
      </c>
      <c r="C28" s="9" t="n">
        <f aca="false">C22*0.99</f>
        <v>1960.2</v>
      </c>
      <c r="D28" s="9" t="n">
        <f aca="false">D22*0.99</f>
        <v>2058.21</v>
      </c>
      <c r="E28" s="9" t="n">
        <f aca="false">E22*0.99</f>
        <v>2058.21</v>
      </c>
      <c r="F28" s="9" t="n">
        <f aca="false">F22*0.99</f>
        <v>2229.7275</v>
      </c>
      <c r="G28" s="9" t="n">
        <f aca="false">G22*0.99</f>
        <v>2254.23</v>
      </c>
      <c r="H28" s="9" t="n">
        <f aca="false">H22*0.99</f>
        <v>1957.74975</v>
      </c>
      <c r="I28" s="9" t="n">
        <f aca="false">I22*0.99</f>
        <v>2675.673</v>
      </c>
      <c r="J28" s="9" t="n">
        <f aca="false">J22*0.99</f>
        <v>2554.63065</v>
      </c>
      <c r="K28" s="9" t="n">
        <f aca="false">K22*0.99</f>
        <v>2675.673</v>
      </c>
      <c r="L28" s="9" t="n">
        <f aca="false">L22*0.99</f>
        <v>2254.23</v>
      </c>
      <c r="M28" s="9" t="n">
        <f aca="false">M22*0.99</f>
        <v>2278.7325</v>
      </c>
      <c r="N28" s="9" t="n">
        <f aca="false">N22*0.99</f>
        <v>1895.268375</v>
      </c>
      <c r="O28" s="9" t="n">
        <f aca="false">SUM(C28:N28)</f>
        <v>26852.534775</v>
      </c>
      <c r="AB28" s="10"/>
    </row>
    <row collapsed="false" customFormat="false" customHeight="false" hidden="false" ht="12.1" outlineLevel="0" r="29">
      <c r="B29" s="8" t="s">
        <v>27</v>
      </c>
      <c r="C29" s="9" t="n">
        <f aca="false">C23*0.99</f>
        <v>490.05</v>
      </c>
      <c r="D29" s="9" t="n">
        <f aca="false">D23*0.99</f>
        <v>637.065</v>
      </c>
      <c r="E29" s="9" t="n">
        <f aca="false">E23*0.99</f>
        <v>784.08</v>
      </c>
      <c r="F29" s="9" t="n">
        <f aca="false">F23*0.99</f>
        <v>588.06</v>
      </c>
      <c r="G29" s="9" t="n">
        <f aca="false">G23*0.99</f>
        <v>676.269</v>
      </c>
      <c r="H29" s="9" t="n">
        <f aca="false">H23*0.99</f>
        <v>686.07</v>
      </c>
      <c r="I29" s="9" t="n">
        <f aca="false">I23*0.99</f>
        <v>539.055</v>
      </c>
      <c r="J29" s="9" t="n">
        <f aca="false">J23*0.99</f>
        <v>1029.105</v>
      </c>
      <c r="K29" s="9" t="n">
        <f aca="false">K23*0.99</f>
        <v>955.5975</v>
      </c>
      <c r="L29" s="9" t="n">
        <f aca="false">L23*0.99</f>
        <v>1004.6025</v>
      </c>
      <c r="M29" s="9" t="n">
        <f aca="false">M23*0.99</f>
        <v>588.06</v>
      </c>
      <c r="N29" s="9" t="n">
        <f aca="false">N23*0.99</f>
        <v>637.065</v>
      </c>
      <c r="O29" s="9" t="n">
        <f aca="false">SUM(C29:N29)</f>
        <v>8615.079</v>
      </c>
    </row>
    <row collapsed="false" customFormat="false" customHeight="false" hidden="false" ht="12.1" outlineLevel="0" r="30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collapsed="false" customFormat="false" customHeight="false" hidden="false" ht="12.1" outlineLevel="0" r="31">
      <c r="B31" s="3" t="s">
        <v>30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collapsed="false" customFormat="false" customHeight="false" hidden="false" ht="12.1" outlineLevel="0" r="32">
      <c r="B32" s="5" t="s">
        <v>11</v>
      </c>
      <c r="C32" s="6" t="s">
        <v>12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 t="s">
        <v>13</v>
      </c>
    </row>
    <row collapsed="false" customFormat="false" customHeight="false" hidden="false" ht="12.1" outlineLevel="0" r="33">
      <c r="B33" s="5"/>
      <c r="C33" s="7" t="s">
        <v>14</v>
      </c>
      <c r="D33" s="7" t="s">
        <v>15</v>
      </c>
      <c r="E33" s="7" t="s">
        <v>16</v>
      </c>
      <c r="F33" s="7" t="s">
        <v>17</v>
      </c>
      <c r="G33" s="7" t="s">
        <v>18</v>
      </c>
      <c r="H33" s="7" t="s">
        <v>19</v>
      </c>
      <c r="I33" s="7" t="s">
        <v>20</v>
      </c>
      <c r="J33" s="7" t="s">
        <v>21</v>
      </c>
      <c r="K33" s="7" t="s">
        <v>22</v>
      </c>
      <c r="L33" s="7" t="s">
        <v>23</v>
      </c>
      <c r="M33" s="7" t="s">
        <v>24</v>
      </c>
      <c r="N33" s="7" t="s">
        <v>25</v>
      </c>
      <c r="O33" s="6"/>
    </row>
    <row collapsed="false" customFormat="false" customHeight="false" hidden="false" ht="12.1" outlineLevel="0" r="34">
      <c r="B34" s="8" t="s">
        <v>26</v>
      </c>
      <c r="C34" s="9" t="n">
        <f aca="false">C28*0.99</f>
        <v>1940.598</v>
      </c>
      <c r="D34" s="9" t="n">
        <f aca="false">D28*0.99</f>
        <v>2037.6279</v>
      </c>
      <c r="E34" s="9" t="n">
        <f aca="false">E28*0.99</f>
        <v>2037.6279</v>
      </c>
      <c r="F34" s="9" t="n">
        <f aca="false">F28*0.99</f>
        <v>2207.430225</v>
      </c>
      <c r="G34" s="9" t="n">
        <f aca="false">G28*0.99</f>
        <v>2231.6877</v>
      </c>
      <c r="H34" s="9" t="n">
        <f aca="false">H28*0.99</f>
        <v>1938.1722525</v>
      </c>
      <c r="I34" s="9" t="n">
        <f aca="false">I28*0.99</f>
        <v>2648.91627</v>
      </c>
      <c r="J34" s="9" t="n">
        <f aca="false">J28*0.99</f>
        <v>2529.0843435</v>
      </c>
      <c r="K34" s="9" t="n">
        <f aca="false">K28*0.99</f>
        <v>2648.91627</v>
      </c>
      <c r="L34" s="9" t="n">
        <f aca="false">L28*0.99</f>
        <v>2231.6877</v>
      </c>
      <c r="M34" s="9" t="n">
        <f aca="false">M28*0.99</f>
        <v>2255.945175</v>
      </c>
      <c r="N34" s="9" t="n">
        <f aca="false">N28*0.99</f>
        <v>1876.31569125</v>
      </c>
      <c r="O34" s="9" t="n">
        <f aca="false">SUM(C34:N34)</f>
        <v>26584.00942725</v>
      </c>
      <c r="AB34" s="10"/>
    </row>
    <row collapsed="false" customFormat="false" customHeight="false" hidden="false" ht="12.1" outlineLevel="0" r="35">
      <c r="B35" s="8" t="s">
        <v>27</v>
      </c>
      <c r="C35" s="9" t="n">
        <f aca="false">C29*0.99</f>
        <v>485.1495</v>
      </c>
      <c r="D35" s="9" t="n">
        <f aca="false">D29*0.99</f>
        <v>630.69435</v>
      </c>
      <c r="E35" s="9" t="n">
        <f aca="false">E29*0.99</f>
        <v>776.2392</v>
      </c>
      <c r="F35" s="9" t="n">
        <f aca="false">F29*0.99</f>
        <v>582.1794</v>
      </c>
      <c r="G35" s="9" t="n">
        <f aca="false">G29*0.99</f>
        <v>669.50631</v>
      </c>
      <c r="H35" s="9" t="n">
        <f aca="false">H29*0.99</f>
        <v>679.2093</v>
      </c>
      <c r="I35" s="9" t="n">
        <f aca="false">I29*0.99</f>
        <v>533.66445</v>
      </c>
      <c r="J35" s="9" t="n">
        <f aca="false">J29*0.99</f>
        <v>1018.81395</v>
      </c>
      <c r="K35" s="9" t="n">
        <f aca="false">K29*0.99</f>
        <v>946.041525</v>
      </c>
      <c r="L35" s="9" t="n">
        <f aca="false">L29*0.99</f>
        <v>994.556475</v>
      </c>
      <c r="M35" s="9" t="n">
        <f aca="false">M29*0.99</f>
        <v>582.1794</v>
      </c>
      <c r="N35" s="9" t="n">
        <f aca="false">N29*0.99</f>
        <v>630.69435</v>
      </c>
      <c r="O35" s="9" t="n">
        <f aca="false">SUM(C35:N35)</f>
        <v>8528.92821</v>
      </c>
    </row>
    <row collapsed="false" customFormat="false" customHeight="false" hidden="false" ht="12.1" outlineLevel="0" r="36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collapsed="false" customFormat="false" customHeight="false" hidden="false" ht="12.1" outlineLevel="0" r="37">
      <c r="B37" s="0" t="s">
        <v>31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collapsed="false" customFormat="false" customHeight="false" hidden="false" ht="12.1" outlineLevel="0" r="38">
      <c r="B38" s="5" t="s">
        <v>11</v>
      </c>
      <c r="C38" s="6" t="s">
        <v>12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 t="s">
        <v>13</v>
      </c>
    </row>
    <row collapsed="false" customFormat="false" customHeight="false" hidden="false" ht="12.1" outlineLevel="0" r="39">
      <c r="B39" s="5"/>
      <c r="C39" s="7" t="s">
        <v>14</v>
      </c>
      <c r="D39" s="7" t="s">
        <v>15</v>
      </c>
      <c r="E39" s="7" t="s">
        <v>16</v>
      </c>
      <c r="F39" s="7" t="s">
        <v>17</v>
      </c>
      <c r="G39" s="7" t="s">
        <v>18</v>
      </c>
      <c r="H39" s="7" t="s">
        <v>19</v>
      </c>
      <c r="I39" s="7" t="s">
        <v>20</v>
      </c>
      <c r="J39" s="7" t="s">
        <v>21</v>
      </c>
      <c r="K39" s="7" t="s">
        <v>22</v>
      </c>
      <c r="L39" s="7" t="s">
        <v>23</v>
      </c>
      <c r="M39" s="7" t="s">
        <v>24</v>
      </c>
      <c r="N39" s="7" t="s">
        <v>25</v>
      </c>
      <c r="O39" s="6"/>
    </row>
    <row collapsed="false" customFormat="false" customHeight="false" hidden="false" ht="12.1" outlineLevel="0" r="40">
      <c r="B40" s="8" t="s">
        <v>26</v>
      </c>
      <c r="C40" s="9" t="n">
        <f aca="false">C34*1.015</f>
        <v>1969.70697</v>
      </c>
      <c r="D40" s="9" t="n">
        <f aca="false">D34*1.015</f>
        <v>2068.1923185</v>
      </c>
      <c r="E40" s="9" t="n">
        <f aca="false">E34*1.015</f>
        <v>2068.1923185</v>
      </c>
      <c r="F40" s="9" t="n">
        <f aca="false">F34*1.015</f>
        <v>2240.541678375</v>
      </c>
      <c r="G40" s="9" t="n">
        <f aca="false">G34*1.015</f>
        <v>2265.1630155</v>
      </c>
      <c r="H40" s="9" t="n">
        <f aca="false">H34*1.015</f>
        <v>1967.2448362875</v>
      </c>
      <c r="I40" s="9" t="n">
        <f aca="false">I34*1.015</f>
        <v>2688.65001405</v>
      </c>
      <c r="J40" s="9" t="n">
        <f aca="false">J34*1.015</f>
        <v>2567.0206086525</v>
      </c>
      <c r="K40" s="9" t="n">
        <f aca="false">K34*1.015</f>
        <v>2688.65001405</v>
      </c>
      <c r="L40" s="9" t="n">
        <f aca="false">L34*1.015</f>
        <v>2265.1630155</v>
      </c>
      <c r="M40" s="9" t="n">
        <f aca="false">M34*1.015</f>
        <v>2289.784352625</v>
      </c>
      <c r="N40" s="9" t="n">
        <f aca="false">N34*1.015</f>
        <v>1904.46042661875</v>
      </c>
      <c r="O40" s="9" t="n">
        <f aca="false">SUM(C40:N40)</f>
        <v>26982.7695686587</v>
      </c>
      <c r="AB40" s="10"/>
    </row>
    <row collapsed="false" customFormat="false" customHeight="false" hidden="false" ht="12.1" outlineLevel="0" r="41">
      <c r="B41" s="8" t="s">
        <v>27</v>
      </c>
      <c r="C41" s="9" t="n">
        <f aca="false">C35*1.015</f>
        <v>492.4267425</v>
      </c>
      <c r="D41" s="9" t="n">
        <f aca="false">D35*1.015</f>
        <v>640.15476525</v>
      </c>
      <c r="E41" s="9" t="n">
        <f aca="false">E35*1.015</f>
        <v>787.882788</v>
      </c>
      <c r="F41" s="9" t="n">
        <f aca="false">F35*1.015</f>
        <v>590.912091</v>
      </c>
      <c r="G41" s="9" t="n">
        <f aca="false">G35*1.015</f>
        <v>679.54890465</v>
      </c>
      <c r="H41" s="9" t="n">
        <f aca="false">H35*1.015</f>
        <v>689.3974395</v>
      </c>
      <c r="I41" s="9" t="n">
        <f aca="false">I35*1.015</f>
        <v>541.66941675</v>
      </c>
      <c r="J41" s="9" t="n">
        <f aca="false">J35*1.015</f>
        <v>1034.09615925</v>
      </c>
      <c r="K41" s="9" t="n">
        <f aca="false">K35*1.015</f>
        <v>960.232147875</v>
      </c>
      <c r="L41" s="9" t="n">
        <f aca="false">L35*1.015</f>
        <v>1009.474822125</v>
      </c>
      <c r="M41" s="9" t="n">
        <f aca="false">M35*1.015</f>
        <v>590.912091</v>
      </c>
      <c r="N41" s="9" t="n">
        <f aca="false">N35*1.015</f>
        <v>640.15476525</v>
      </c>
      <c r="O41" s="9" t="n">
        <f aca="false">SUM(C41:N41)</f>
        <v>8656.86213315</v>
      </c>
    </row>
    <row collapsed="false" customFormat="false" customHeight="false" hidden="false" ht="12.1" outlineLevel="0" r="42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collapsed="false" customFormat="false" customHeight="false" hidden="false" ht="12.1" outlineLevel="0" r="43">
      <c r="B43" s="3" t="s">
        <v>32</v>
      </c>
    </row>
    <row collapsed="false" customFormat="false" customHeight="false" hidden="false" ht="12.1" outlineLevel="0" r="44">
      <c r="B44" s="5" t="s">
        <v>11</v>
      </c>
      <c r="C44" s="6" t="s">
        <v>12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 t="s">
        <v>13</v>
      </c>
    </row>
    <row collapsed="false" customFormat="false" customHeight="false" hidden="false" ht="12.1" outlineLevel="0" r="45">
      <c r="B45" s="5"/>
      <c r="C45" s="7" t="s">
        <v>14</v>
      </c>
      <c r="D45" s="7" t="s">
        <v>15</v>
      </c>
      <c r="E45" s="7" t="s">
        <v>16</v>
      </c>
      <c r="F45" s="7" t="s">
        <v>17</v>
      </c>
      <c r="G45" s="7" t="s">
        <v>18</v>
      </c>
      <c r="H45" s="7" t="s">
        <v>19</v>
      </c>
      <c r="I45" s="7" t="s">
        <v>20</v>
      </c>
      <c r="J45" s="7" t="s">
        <v>21</v>
      </c>
      <c r="K45" s="7" t="s">
        <v>22</v>
      </c>
      <c r="L45" s="7" t="s">
        <v>23</v>
      </c>
      <c r="M45" s="7" t="s">
        <v>24</v>
      </c>
      <c r="N45" s="7" t="s">
        <v>25</v>
      </c>
      <c r="O45" s="6"/>
    </row>
    <row collapsed="false" customFormat="false" customHeight="false" hidden="false" ht="12.1" outlineLevel="0" r="46">
      <c r="B46" s="8" t="s">
        <v>26</v>
      </c>
      <c r="C46" s="9" t="n">
        <f aca="false">+C40*1.03</f>
        <v>2028.7981791</v>
      </c>
      <c r="D46" s="9" t="n">
        <f aca="false">+D40*1.03</f>
        <v>2130.238088055</v>
      </c>
      <c r="E46" s="9" t="n">
        <f aca="false">+E40*1.03</f>
        <v>2130.238088055</v>
      </c>
      <c r="F46" s="9" t="n">
        <f aca="false">+F40*1.03</f>
        <v>2307.75792872625</v>
      </c>
      <c r="G46" s="9" t="n">
        <f aca="false">+G40*1.03</f>
        <v>2333.117905965</v>
      </c>
      <c r="H46" s="9" t="n">
        <f aca="false">+H40*1.03</f>
        <v>2026.26218137612</v>
      </c>
      <c r="I46" s="9" t="n">
        <f aca="false">+I40*1.03</f>
        <v>2769.3095144715</v>
      </c>
      <c r="J46" s="9" t="n">
        <f aca="false">+J40*1.03</f>
        <v>2644.03122691207</v>
      </c>
      <c r="K46" s="9" t="n">
        <f aca="false">+K40*1.03</f>
        <v>2769.3095144715</v>
      </c>
      <c r="L46" s="9" t="n">
        <f aca="false">+L40*1.03</f>
        <v>2333.117905965</v>
      </c>
      <c r="M46" s="9" t="n">
        <f aca="false">+M40*1.03</f>
        <v>2358.47788320375</v>
      </c>
      <c r="N46" s="9" t="n">
        <f aca="false">+N40*1.03</f>
        <v>1961.59423941731</v>
      </c>
      <c r="O46" s="9" t="n">
        <f aca="false">SUM(C46:N46)</f>
        <v>27792.2526557185</v>
      </c>
      <c r="AB46" s="10"/>
    </row>
    <row collapsed="false" customFormat="false" customHeight="false" hidden="false" ht="12.1" outlineLevel="0" r="47">
      <c r="B47" s="8" t="s">
        <v>27</v>
      </c>
      <c r="C47" s="9" t="n">
        <f aca="false">+C41*1.03</f>
        <v>507.199544775</v>
      </c>
      <c r="D47" s="9" t="n">
        <f aca="false">+D41*1.03</f>
        <v>659.3594082075</v>
      </c>
      <c r="E47" s="9" t="n">
        <f aca="false">+E41*1.03</f>
        <v>811.51927164</v>
      </c>
      <c r="F47" s="9" t="n">
        <f aca="false">+F41*1.03</f>
        <v>608.63945373</v>
      </c>
      <c r="G47" s="9" t="n">
        <f aca="false">+G41*1.03</f>
        <v>699.9353717895</v>
      </c>
      <c r="H47" s="9" t="n">
        <f aca="false">+H41*1.03</f>
        <v>710.079362685</v>
      </c>
      <c r="I47" s="9" t="n">
        <f aca="false">+I41*1.03</f>
        <v>557.9194992525</v>
      </c>
      <c r="J47" s="9" t="n">
        <f aca="false">+J41*1.03</f>
        <v>1065.1190440275</v>
      </c>
      <c r="K47" s="9" t="n">
        <f aca="false">+K41*1.03</f>
        <v>989.03911231125</v>
      </c>
      <c r="L47" s="9" t="n">
        <f aca="false">+L41*1.03</f>
        <v>1039.75906678875</v>
      </c>
      <c r="M47" s="9" t="n">
        <f aca="false">+M41*1.03</f>
        <v>608.63945373</v>
      </c>
      <c r="N47" s="9" t="n">
        <f aca="false">+N41*1.03</f>
        <v>659.3594082075</v>
      </c>
      <c r="O47" s="9" t="n">
        <f aca="false">SUM(C47:N47)</f>
        <v>8916.5679971445</v>
      </c>
    </row>
    <row collapsed="false" customFormat="false" customHeight="false" hidden="false" ht="12.1" outlineLevel="0" r="48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collapsed="false" customFormat="true" customHeight="false" hidden="false" ht="12.1" outlineLevel="0" r="49" s="14">
      <c r="B49" s="3" t="s">
        <v>33</v>
      </c>
      <c r="C49" s="3"/>
      <c r="D49" s="3"/>
      <c r="E49" s="3"/>
      <c r="F49" s="3"/>
      <c r="G49" s="3"/>
      <c r="I49" s="3" t="s">
        <v>34</v>
      </c>
    </row>
    <row collapsed="false" customFormat="true" customHeight="false" hidden="false" ht="12.1" outlineLevel="0" r="50" s="14">
      <c r="B50" s="3"/>
      <c r="C50" s="3"/>
      <c r="D50" s="3"/>
      <c r="E50" s="3"/>
      <c r="F50" s="3"/>
      <c r="G50" s="3"/>
      <c r="H50" s="3"/>
      <c r="I50" s="3"/>
    </row>
    <row collapsed="false" customFormat="true" customHeight="false" hidden="false" ht="12.1" outlineLevel="0" r="51" s="14"/>
    <row collapsed="false" customFormat="true" customHeight="false" hidden="false" ht="12.1" outlineLevel="0" r="52" s="14">
      <c r="A52" s="15" t="s">
        <v>35</v>
      </c>
    </row>
    <row collapsed="false" customFormat="true" customHeight="false" hidden="false" ht="12.1" outlineLevel="0" r="53" s="14"/>
    <row collapsed="false" customFormat="true" customHeight="false" hidden="false" ht="12.1" outlineLevel="0" r="54" s="14">
      <c r="C54" s="14" t="s">
        <v>36</v>
      </c>
      <c r="G54" s="16"/>
    </row>
    <row collapsed="false" customFormat="false" customHeight="false" hidden="false" ht="12.1" outlineLevel="0" r="55">
      <c r="G55" s="17"/>
    </row>
    <row collapsed="false" customFormat="false" customHeight="false" hidden="false" ht="12.1" outlineLevel="0" r="56">
      <c r="C56" s="0" t="s">
        <v>37</v>
      </c>
    </row>
    <row collapsed="false" customFormat="false" customHeight="false" hidden="false" ht="12.1" outlineLevel="0" r="57">
      <c r="D57" s="0" t="s">
        <v>38</v>
      </c>
    </row>
    <row collapsed="false" customFormat="false" customHeight="false" hidden="false" ht="12.1" outlineLevel="0" r="58">
      <c r="D58" s="0" t="s">
        <v>39</v>
      </c>
    </row>
    <row collapsed="false" customFormat="false" customHeight="false" hidden="false" ht="12.1" outlineLevel="0" r="60">
      <c r="C60" s="18" t="s">
        <v>40</v>
      </c>
      <c r="D60" s="19" t="s">
        <v>41</v>
      </c>
      <c r="E60" s="19"/>
      <c r="F60" s="19" t="s">
        <v>42</v>
      </c>
      <c r="G60" s="19"/>
      <c r="H60" s="19" t="s">
        <v>43</v>
      </c>
      <c r="I60" s="19"/>
      <c r="J60" s="19" t="s">
        <v>44</v>
      </c>
      <c r="K60" s="19"/>
      <c r="L60" s="19" t="s">
        <v>45</v>
      </c>
      <c r="M60" s="19"/>
      <c r="N60" s="20" t="s">
        <v>46</v>
      </c>
      <c r="O60" s="20"/>
    </row>
    <row collapsed="false" customFormat="false" customHeight="false" hidden="false" ht="12.1" outlineLevel="0" r="61">
      <c r="C61" s="21" t="s">
        <v>47</v>
      </c>
      <c r="D61" s="22" t="n">
        <v>97</v>
      </c>
      <c r="E61" s="22"/>
      <c r="F61" s="23" t="n">
        <v>98</v>
      </c>
      <c r="G61" s="23"/>
      <c r="H61" s="23" t="n">
        <v>99</v>
      </c>
      <c r="I61" s="23"/>
      <c r="J61" s="23" t="n">
        <v>99</v>
      </c>
      <c r="K61" s="23"/>
      <c r="L61" s="23" t="n">
        <v>98</v>
      </c>
      <c r="M61" s="23"/>
      <c r="N61" s="24" t="n">
        <v>98</v>
      </c>
      <c r="O61" s="24"/>
    </row>
    <row collapsed="false" customFormat="false" customHeight="false" hidden="false" ht="12.1" outlineLevel="0" r="62">
      <c r="C62" s="25" t="s">
        <v>48</v>
      </c>
      <c r="D62" s="26" t="s">
        <v>49</v>
      </c>
      <c r="E62" s="26"/>
      <c r="F62" s="27" t="n">
        <v>0.75</v>
      </c>
      <c r="G62" s="27"/>
      <c r="H62" s="27" t="n">
        <v>0.9</v>
      </c>
      <c r="I62" s="27"/>
      <c r="J62" s="27" t="n">
        <v>0.85</v>
      </c>
      <c r="K62" s="27"/>
      <c r="L62" s="27" t="n">
        <v>0.75</v>
      </c>
      <c r="M62" s="27"/>
      <c r="N62" s="28" t="s">
        <v>49</v>
      </c>
      <c r="O62" s="28"/>
    </row>
    <row collapsed="false" customFormat="false" customHeight="false" hidden="true" ht="12.65" outlineLevel="0" r="63">
      <c r="C63" s="29" t="s">
        <v>50</v>
      </c>
      <c r="D63" s="22" t="n">
        <v>99</v>
      </c>
      <c r="E63" s="22"/>
      <c r="F63" s="23" t="n">
        <v>97</v>
      </c>
      <c r="G63" s="23"/>
      <c r="H63" s="23" t="n">
        <v>98</v>
      </c>
      <c r="I63" s="23"/>
      <c r="J63" s="23" t="n">
        <v>97.5</v>
      </c>
      <c r="K63" s="23"/>
      <c r="L63" s="23" t="n">
        <v>97</v>
      </c>
      <c r="M63" s="23"/>
      <c r="N63" s="24" t="n">
        <v>99</v>
      </c>
      <c r="O63" s="24"/>
    </row>
    <row collapsed="false" customFormat="false" customHeight="false" hidden="true" ht="12.1" outlineLevel="0" r="64">
      <c r="C64" s="25" t="s">
        <v>51</v>
      </c>
      <c r="D64" s="26" t="n">
        <v>0.6</v>
      </c>
      <c r="E64" s="26"/>
      <c r="F64" s="27" t="n">
        <v>0.7</v>
      </c>
      <c r="G64" s="27"/>
      <c r="H64" s="27" t="n">
        <v>0.8</v>
      </c>
      <c r="I64" s="27"/>
      <c r="J64" s="27" t="n">
        <v>0.8</v>
      </c>
      <c r="K64" s="27"/>
      <c r="L64" s="27" t="n">
        <v>0.7</v>
      </c>
      <c r="M64" s="27"/>
      <c r="N64" s="28" t="n">
        <v>0.6</v>
      </c>
      <c r="O64" s="28"/>
    </row>
    <row collapsed="false" customFormat="false" customHeight="false" hidden="true" ht="12.65" outlineLevel="0" r="65">
      <c r="C65" s="30" t="s">
        <v>52</v>
      </c>
      <c r="D65" s="31" t="n">
        <v>98</v>
      </c>
      <c r="E65" s="31"/>
      <c r="F65" s="32" t="n">
        <v>97.5</v>
      </c>
      <c r="G65" s="32"/>
      <c r="H65" s="32" t="n">
        <v>98.5</v>
      </c>
      <c r="I65" s="32"/>
      <c r="J65" s="32" t="n">
        <v>97</v>
      </c>
      <c r="K65" s="32"/>
      <c r="L65" s="32" t="n">
        <v>97.5</v>
      </c>
      <c r="M65" s="32"/>
      <c r="N65" s="33" t="n">
        <v>98</v>
      </c>
      <c r="O65" s="33"/>
    </row>
    <row collapsed="false" customFormat="false" customHeight="false" hidden="true" ht="12.1" outlineLevel="0" r="66">
      <c r="C66" s="25" t="s">
        <v>51</v>
      </c>
      <c r="D66" s="26" t="n">
        <v>0.65</v>
      </c>
      <c r="E66" s="26"/>
      <c r="F66" s="27" t="n">
        <v>0.7</v>
      </c>
      <c r="G66" s="27"/>
      <c r="H66" s="27" t="n">
        <v>0.8</v>
      </c>
      <c r="I66" s="27"/>
      <c r="J66" s="27" t="n">
        <v>0.8</v>
      </c>
      <c r="K66" s="27"/>
      <c r="L66" s="27" t="n">
        <v>0.7</v>
      </c>
      <c r="M66" s="27"/>
      <c r="N66" s="28" t="n">
        <v>0.65</v>
      </c>
      <c r="O66" s="28"/>
    </row>
    <row collapsed="false" customFormat="false" customHeight="false" hidden="false" ht="12.1" outlineLevel="0" r="67">
      <c r="G67" s="34"/>
      <c r="H67" s="35"/>
      <c r="I67" s="35"/>
      <c r="J67" s="35"/>
      <c r="K67" s="35"/>
      <c r="L67" s="35"/>
      <c r="M67" s="35"/>
      <c r="N67" s="35"/>
    </row>
    <row collapsed="false" customFormat="false" customHeight="false" hidden="false" ht="12.1" outlineLevel="0" r="68">
      <c r="G68" s="34"/>
      <c r="H68" s="35"/>
      <c r="I68" s="35"/>
      <c r="J68" s="35"/>
      <c r="K68" s="35"/>
      <c r="L68" s="35"/>
      <c r="M68" s="35"/>
      <c r="N68" s="35"/>
    </row>
    <row collapsed="false" customFormat="false" customHeight="false" hidden="false" ht="12.1" outlineLevel="0" r="69">
      <c r="A69" s="2" t="s">
        <v>53</v>
      </c>
      <c r="G69" s="34"/>
      <c r="H69" s="35"/>
      <c r="I69" s="35"/>
      <c r="J69" s="35"/>
      <c r="K69" s="35"/>
      <c r="L69" s="35"/>
      <c r="M69" s="35"/>
      <c r="N69" s="35"/>
    </row>
    <row collapsed="false" customFormat="false" customHeight="false" hidden="false" ht="12.1" outlineLevel="0" r="71">
      <c r="A71" s="0" t="s">
        <v>54</v>
      </c>
    </row>
    <row collapsed="false" customFormat="false" customHeight="false" hidden="false" ht="12.1" outlineLevel="0" r="72">
      <c r="A72" s="0" t="s">
        <v>55</v>
      </c>
    </row>
    <row collapsed="false" customFormat="false" customHeight="false" hidden="false" ht="12.1" outlineLevel="0" r="75">
      <c r="A75" s="2" t="s">
        <v>56</v>
      </c>
    </row>
    <row collapsed="false" customFormat="false" customHeight="true" hidden="false" ht="12.75" outlineLevel="0" r="77">
      <c r="B77" s="36" t="s">
        <v>57</v>
      </c>
      <c r="C77" s="36"/>
      <c r="D77" s="29" t="s">
        <v>58</v>
      </c>
      <c r="E77" s="29"/>
      <c r="F77" s="29"/>
      <c r="G77" s="29"/>
      <c r="H77" s="29"/>
      <c r="I77" s="29"/>
      <c r="J77" s="29"/>
      <c r="K77" s="37" t="s">
        <v>59</v>
      </c>
    </row>
    <row collapsed="false" customFormat="false" customHeight="false" hidden="false" ht="12.1" outlineLevel="0" r="78">
      <c r="A78" s="38"/>
      <c r="B78" s="39" t="s">
        <v>60</v>
      </c>
      <c r="C78" s="39"/>
      <c r="D78" s="40" t="s">
        <v>41</v>
      </c>
      <c r="E78" s="41" t="s">
        <v>42</v>
      </c>
      <c r="F78" s="41" t="s">
        <v>43</v>
      </c>
      <c r="G78" s="41" t="s">
        <v>44</v>
      </c>
      <c r="H78" s="41" t="s">
        <v>45</v>
      </c>
      <c r="I78" s="41" t="s">
        <v>46</v>
      </c>
      <c r="J78" s="42"/>
      <c r="K78" s="37"/>
      <c r="M78" s="38"/>
      <c r="N78" s="38"/>
      <c r="O78" s="38"/>
      <c r="P78" s="38"/>
      <c r="Q78" s="38"/>
      <c r="R78" s="38"/>
    </row>
    <row collapsed="false" customFormat="false" customHeight="false" hidden="false" ht="12.1" outlineLevel="0" r="79">
      <c r="B79" s="43" t="n">
        <v>1</v>
      </c>
      <c r="C79" s="43"/>
      <c r="D79" s="31" t="n">
        <v>9</v>
      </c>
      <c r="E79" s="32" t="n">
        <v>12</v>
      </c>
      <c r="F79" s="32" t="n">
        <v>10</v>
      </c>
      <c r="G79" s="32" t="n">
        <v>9</v>
      </c>
      <c r="H79" s="44" t="n">
        <v>10</v>
      </c>
      <c r="I79" s="32" t="n">
        <v>10</v>
      </c>
      <c r="J79" s="35"/>
      <c r="K79" s="43" t="n">
        <v>9</v>
      </c>
      <c r="M79" s="38"/>
      <c r="N79" s="38"/>
      <c r="O79" s="38"/>
      <c r="P79" s="38"/>
      <c r="Q79" s="38"/>
      <c r="R79" s="38"/>
    </row>
    <row collapsed="false" customFormat="false" customHeight="false" hidden="false" ht="12.1" outlineLevel="0" r="80">
      <c r="B80" s="45" t="n">
        <v>2</v>
      </c>
      <c r="C80" s="45"/>
      <c r="D80" s="46" t="n">
        <v>14</v>
      </c>
      <c r="E80" s="27" t="n">
        <v>13</v>
      </c>
      <c r="F80" s="27" t="n">
        <v>14</v>
      </c>
      <c r="G80" s="27" t="n">
        <v>14</v>
      </c>
      <c r="H80" s="27" t="n">
        <v>15</v>
      </c>
      <c r="I80" s="27" t="n">
        <v>13</v>
      </c>
      <c r="J80" s="47"/>
      <c r="K80" s="25" t="n">
        <v>10</v>
      </c>
      <c r="M80" s="38"/>
      <c r="N80" s="38"/>
      <c r="O80" s="38"/>
      <c r="P80" s="38"/>
      <c r="Q80" s="38"/>
      <c r="R80" s="38"/>
    </row>
    <row collapsed="false" customFormat="false" customHeight="false" hidden="false" ht="12.1" outlineLevel="0" r="81">
      <c r="M81" s="38"/>
      <c r="N81" s="38"/>
      <c r="O81" s="38"/>
      <c r="P81" s="38"/>
      <c r="Q81" s="38"/>
      <c r="R81" s="38"/>
    </row>
    <row collapsed="false" customFormat="false" customHeight="true" hidden="false" ht="12.1" outlineLevel="0" r="82">
      <c r="B82" s="36" t="s">
        <v>57</v>
      </c>
      <c r="C82" s="36"/>
      <c r="D82" s="29" t="s">
        <v>61</v>
      </c>
      <c r="E82" s="29"/>
      <c r="F82" s="29"/>
      <c r="G82" s="29"/>
      <c r="H82" s="29"/>
      <c r="I82" s="29"/>
      <c r="J82" s="29"/>
      <c r="K82" s="37" t="s">
        <v>59</v>
      </c>
      <c r="M82" s="38"/>
      <c r="N82" s="38"/>
      <c r="O82" s="38"/>
      <c r="P82" s="38"/>
      <c r="Q82" s="38"/>
      <c r="R82" s="38"/>
    </row>
    <row collapsed="false" customFormat="false" customHeight="true" hidden="false" ht="12.75" outlineLevel="0" r="83">
      <c r="B83" s="39" t="s">
        <v>60</v>
      </c>
      <c r="C83" s="39"/>
      <c r="D83" s="40" t="s">
        <v>41</v>
      </c>
      <c r="E83" s="41" t="s">
        <v>42</v>
      </c>
      <c r="F83" s="41" t="s">
        <v>43</v>
      </c>
      <c r="G83" s="41" t="s">
        <v>44</v>
      </c>
      <c r="H83" s="41" t="s">
        <v>45</v>
      </c>
      <c r="I83" s="41" t="s">
        <v>46</v>
      </c>
      <c r="J83" s="42"/>
      <c r="K83" s="37"/>
      <c r="M83" s="38"/>
      <c r="N83" s="38"/>
      <c r="O83" s="38"/>
      <c r="P83" s="38"/>
      <c r="Q83" s="38"/>
      <c r="R83" s="38"/>
    </row>
    <row collapsed="false" customFormat="false" customHeight="false" hidden="false" ht="12.1" outlineLevel="0" r="84">
      <c r="B84" s="43" t="n">
        <v>1</v>
      </c>
      <c r="C84" s="43"/>
      <c r="D84" s="31" t="n">
        <v>20</v>
      </c>
      <c r="E84" s="32" t="n">
        <v>20</v>
      </c>
      <c r="F84" s="32" t="n">
        <v>22</v>
      </c>
      <c r="G84" s="32" t="n">
        <v>21</v>
      </c>
      <c r="H84" s="44" t="n">
        <v>20</v>
      </c>
      <c r="I84" s="32" t="n">
        <v>20</v>
      </c>
      <c r="J84" s="35"/>
      <c r="K84" s="43" t="n">
        <v>9</v>
      </c>
      <c r="M84" s="38"/>
      <c r="N84" s="38"/>
      <c r="O84" s="38"/>
      <c r="P84" s="38"/>
      <c r="Q84" s="38"/>
      <c r="R84" s="38"/>
    </row>
    <row collapsed="false" customFormat="false" customHeight="false" hidden="false" ht="12.1" outlineLevel="0" r="85">
      <c r="B85" s="45" t="n">
        <v>2</v>
      </c>
      <c r="C85" s="45"/>
      <c r="D85" s="46" t="n">
        <v>25</v>
      </c>
      <c r="E85" s="27" t="n">
        <v>20</v>
      </c>
      <c r="F85" s="27" t="n">
        <v>24</v>
      </c>
      <c r="G85" s="27" t="n">
        <v>25</v>
      </c>
      <c r="H85" s="27" t="n">
        <v>22</v>
      </c>
      <c r="I85" s="27" t="n">
        <v>21</v>
      </c>
      <c r="J85" s="47"/>
      <c r="K85" s="25" t="n">
        <v>10</v>
      </c>
      <c r="M85" s="38"/>
      <c r="N85" s="38"/>
      <c r="O85" s="38"/>
      <c r="P85" s="38"/>
      <c r="Q85" s="38"/>
      <c r="R85" s="38"/>
    </row>
    <row collapsed="false" customFormat="false" customHeight="false" hidden="false" ht="12.1" outlineLevel="0" r="86">
      <c r="M86" s="38"/>
      <c r="N86" s="38"/>
      <c r="O86" s="38"/>
      <c r="P86" s="38"/>
      <c r="Q86" s="38"/>
      <c r="R86" s="38"/>
    </row>
    <row collapsed="false" customFormat="false" customHeight="false" hidden="false" ht="12.1" outlineLevel="0" r="87">
      <c r="M87" s="38"/>
      <c r="N87" s="38"/>
      <c r="O87" s="38"/>
      <c r="P87" s="38"/>
      <c r="Q87" s="38"/>
      <c r="R87" s="38"/>
    </row>
    <row collapsed="false" customFormat="false" customHeight="false" hidden="false" ht="12.1" outlineLevel="0" r="88">
      <c r="B88" s="36" t="s">
        <v>62</v>
      </c>
      <c r="C88" s="36"/>
      <c r="D88" s="48" t="s">
        <v>58</v>
      </c>
      <c r="E88" s="48"/>
      <c r="F88" s="48"/>
      <c r="G88" s="48"/>
      <c r="H88" s="49" t="s">
        <v>61</v>
      </c>
      <c r="I88" s="49"/>
      <c r="J88" s="49"/>
      <c r="K88" s="49"/>
      <c r="M88" s="38"/>
      <c r="N88" s="38"/>
      <c r="O88" s="38"/>
      <c r="P88" s="38"/>
      <c r="Q88" s="38"/>
      <c r="R88" s="38"/>
    </row>
    <row collapsed="false" customFormat="false" customHeight="false" hidden="false" ht="12.1" outlineLevel="0" r="89">
      <c r="B89" s="39" t="s">
        <v>63</v>
      </c>
      <c r="C89" s="39"/>
      <c r="D89" s="48"/>
      <c r="E89" s="48"/>
      <c r="F89" s="48"/>
      <c r="G89" s="48"/>
      <c r="H89" s="49"/>
      <c r="I89" s="49"/>
      <c r="J89" s="49"/>
      <c r="K89" s="49"/>
      <c r="M89" s="38"/>
      <c r="N89" s="38"/>
      <c r="O89" s="38"/>
      <c r="P89" s="38"/>
      <c r="Q89" s="38"/>
      <c r="R89" s="38"/>
    </row>
    <row collapsed="false" customFormat="false" customHeight="false" hidden="false" ht="12.1" outlineLevel="0" r="90">
      <c r="B90" s="50" t="s">
        <v>64</v>
      </c>
      <c r="C90" s="50"/>
      <c r="D90" s="51" t="s">
        <v>65</v>
      </c>
      <c r="E90" s="51"/>
      <c r="F90" s="51"/>
      <c r="G90" s="51"/>
      <c r="H90" s="52" t="s">
        <v>66</v>
      </c>
      <c r="I90" s="52"/>
      <c r="J90" s="52"/>
      <c r="K90" s="52"/>
      <c r="M90" s="38"/>
      <c r="N90" s="38"/>
      <c r="O90" s="38"/>
      <c r="P90" s="38"/>
      <c r="Q90" s="38"/>
      <c r="R90" s="38"/>
    </row>
    <row collapsed="false" customFormat="false" customHeight="false" hidden="false" ht="12.1" outlineLevel="0" r="91">
      <c r="B91" s="50"/>
      <c r="C91" s="50"/>
      <c r="D91" s="51" t="s">
        <v>67</v>
      </c>
      <c r="E91" s="51"/>
      <c r="F91" s="51"/>
      <c r="G91" s="51"/>
      <c r="H91" s="52" t="s">
        <v>68</v>
      </c>
      <c r="I91" s="52"/>
      <c r="J91" s="52"/>
      <c r="K91" s="52"/>
      <c r="M91" s="38"/>
      <c r="N91" s="38"/>
      <c r="O91" s="38"/>
      <c r="P91" s="38"/>
      <c r="Q91" s="38"/>
      <c r="R91" s="38"/>
    </row>
    <row collapsed="false" customFormat="false" customHeight="false" hidden="false" ht="12.1" outlineLevel="0" r="92">
      <c r="B92" s="50"/>
      <c r="C92" s="50"/>
      <c r="D92" s="53" t="s">
        <v>69</v>
      </c>
      <c r="E92" s="53"/>
      <c r="F92" s="53"/>
      <c r="G92" s="53"/>
      <c r="H92" s="54" t="s">
        <v>70</v>
      </c>
      <c r="I92" s="54"/>
      <c r="J92" s="54"/>
      <c r="K92" s="54"/>
      <c r="M92" s="38"/>
      <c r="N92" s="38"/>
      <c r="O92" s="38"/>
      <c r="P92" s="38"/>
      <c r="Q92" s="38"/>
      <c r="R92" s="38"/>
    </row>
    <row collapsed="false" customFormat="false" customHeight="false" hidden="false" ht="12.1" outlineLevel="0" r="93">
      <c r="B93" s="55" t="s">
        <v>71</v>
      </c>
      <c r="C93" s="55"/>
      <c r="D93" s="51" t="s">
        <v>65</v>
      </c>
      <c r="E93" s="51"/>
      <c r="F93" s="51"/>
      <c r="G93" s="51"/>
      <c r="H93" s="52" t="s">
        <v>72</v>
      </c>
      <c r="I93" s="52"/>
      <c r="J93" s="52"/>
      <c r="K93" s="52"/>
      <c r="M93" s="38"/>
      <c r="N93" s="38"/>
      <c r="O93" s="38"/>
      <c r="P93" s="38"/>
      <c r="Q93" s="38"/>
      <c r="R93" s="38"/>
    </row>
    <row collapsed="false" customFormat="false" customHeight="false" hidden="false" ht="12.1" outlineLevel="0" r="94">
      <c r="B94" s="55"/>
      <c r="C94" s="55"/>
      <c r="D94" s="51" t="s">
        <v>73</v>
      </c>
      <c r="E94" s="51"/>
      <c r="F94" s="51"/>
      <c r="G94" s="51"/>
      <c r="H94" s="52" t="s">
        <v>74</v>
      </c>
      <c r="I94" s="52"/>
      <c r="J94" s="52"/>
      <c r="K94" s="52"/>
      <c r="M94" s="38"/>
      <c r="N94" s="38"/>
      <c r="O94" s="38"/>
      <c r="P94" s="38"/>
      <c r="Q94" s="38"/>
      <c r="R94" s="38"/>
    </row>
    <row collapsed="false" customFormat="false" customHeight="false" hidden="false" ht="12.1" outlineLevel="0" r="95">
      <c r="B95" s="55"/>
      <c r="C95" s="55"/>
      <c r="D95" s="51" t="s">
        <v>75</v>
      </c>
      <c r="E95" s="51"/>
      <c r="F95" s="51"/>
      <c r="G95" s="51"/>
      <c r="H95" s="52" t="s">
        <v>76</v>
      </c>
      <c r="I95" s="52"/>
      <c r="J95" s="52"/>
      <c r="K95" s="52"/>
      <c r="M95" s="38"/>
      <c r="N95" s="38"/>
      <c r="O95" s="38"/>
      <c r="P95" s="38"/>
      <c r="Q95" s="38"/>
      <c r="R95" s="38"/>
    </row>
    <row collapsed="false" customFormat="false" customHeight="false" hidden="false" ht="12.1" outlineLevel="0" r="96">
      <c r="B96" s="50" t="s">
        <v>77</v>
      </c>
      <c r="C96" s="50"/>
      <c r="D96" s="50" t="s">
        <v>78</v>
      </c>
      <c r="E96" s="50"/>
      <c r="F96" s="50"/>
      <c r="G96" s="50"/>
      <c r="H96" s="50"/>
      <c r="I96" s="50"/>
      <c r="J96" s="50"/>
      <c r="K96" s="50"/>
      <c r="M96" s="38"/>
      <c r="N96" s="38"/>
      <c r="O96" s="38"/>
      <c r="P96" s="38"/>
      <c r="Q96" s="38"/>
      <c r="R96" s="38"/>
    </row>
    <row collapsed="false" customFormat="false" customHeight="false" hidden="false" ht="12.1" outlineLevel="0" r="97">
      <c r="B97" s="50"/>
      <c r="C97" s="50"/>
      <c r="D97" s="50"/>
      <c r="E97" s="50"/>
      <c r="F97" s="50"/>
      <c r="G97" s="50"/>
      <c r="H97" s="50"/>
      <c r="I97" s="50"/>
      <c r="J97" s="50"/>
      <c r="K97" s="50"/>
    </row>
    <row collapsed="false" customFormat="false" customHeight="false" hidden="false" ht="12.1" outlineLevel="0" r="99">
      <c r="A99" s="34"/>
      <c r="B99" s="35"/>
      <c r="C99" s="35"/>
      <c r="D99" s="34"/>
      <c r="E99" s="34"/>
      <c r="F99" s="34"/>
      <c r="G99" s="34"/>
      <c r="H99" s="34"/>
      <c r="I99" s="34"/>
      <c r="J99" s="34"/>
      <c r="K99" s="34"/>
    </row>
    <row collapsed="false" customFormat="false" customHeight="false" hidden="false" ht="12.1" outlineLevel="0" r="100">
      <c r="B100" s="34" t="s">
        <v>79</v>
      </c>
      <c r="E100" s="34"/>
      <c r="F100" s="34"/>
      <c r="G100" s="34"/>
      <c r="H100" s="34"/>
      <c r="I100" s="34"/>
      <c r="J100" s="34"/>
      <c r="K100" s="34"/>
      <c r="L100" s="34"/>
    </row>
    <row collapsed="false" customFormat="false" customHeight="false" hidden="false" ht="12.1" outlineLevel="0" r="101">
      <c r="B101" s="34" t="s">
        <v>80</v>
      </c>
      <c r="E101" s="34"/>
      <c r="F101" s="34"/>
      <c r="G101" s="34"/>
      <c r="H101" s="34"/>
      <c r="I101" s="34"/>
      <c r="J101" s="34"/>
      <c r="K101" s="34"/>
      <c r="L101" s="34"/>
    </row>
    <row collapsed="false" customFormat="false" customHeight="false" hidden="false" ht="12.1" outlineLevel="0" r="102">
      <c r="B102" s="34"/>
      <c r="E102" s="34"/>
      <c r="F102" s="34"/>
      <c r="G102" s="34"/>
      <c r="H102" s="34"/>
      <c r="I102" s="34"/>
      <c r="J102" s="34"/>
      <c r="K102" s="34"/>
      <c r="L102" s="34"/>
    </row>
    <row collapsed="false" customFormat="false" customHeight="false" hidden="false" ht="12.1" outlineLevel="0" r="103">
      <c r="A103" s="34"/>
      <c r="D103" s="34"/>
      <c r="E103" s="34"/>
      <c r="F103" s="34"/>
      <c r="G103" s="34"/>
      <c r="H103" s="34"/>
      <c r="I103" s="34"/>
      <c r="J103" s="34"/>
      <c r="K103" s="34"/>
    </row>
    <row collapsed="false" customFormat="false" customHeight="false" hidden="false" ht="12.1" outlineLevel="0" r="104">
      <c r="A104" s="2" t="s">
        <v>81</v>
      </c>
    </row>
    <row collapsed="false" customFormat="false" customHeight="true" hidden="false" ht="12.75" outlineLevel="0" r="106">
      <c r="A106" s="56" t="s">
        <v>82</v>
      </c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collapsed="false" customFormat="false" customHeight="false" hidden="false" ht="12.1" outlineLevel="0"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collapsed="false" customFormat="false" customHeight="false" hidden="false" ht="12.1" outlineLevel="0" r="110">
      <c r="A110" s="2" t="s">
        <v>83</v>
      </c>
    </row>
    <row collapsed="false" customFormat="false" customHeight="true" hidden="false" ht="12.75" outlineLevel="0" r="112">
      <c r="A112" s="57" t="s">
        <v>84</v>
      </c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9"/>
      <c r="M112" s="59"/>
      <c r="N112" s="59"/>
      <c r="O112" s="59"/>
      <c r="P112" s="59"/>
    </row>
    <row collapsed="false" customFormat="false" customHeight="false" hidden="false" ht="12.1" outlineLevel="0" r="113">
      <c r="A113" s="60" t="s">
        <v>85</v>
      </c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</row>
    <row collapsed="false" customFormat="false" customHeight="false" hidden="false" ht="12.1" outlineLevel="0"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</row>
    <row collapsed="false" customFormat="false" customHeight="false" hidden="false" ht="12.1" outlineLevel="0" r="116">
      <c r="A116" s="2" t="s">
        <v>86</v>
      </c>
    </row>
    <row collapsed="false" customFormat="false" customHeight="true" hidden="false" ht="12.75" outlineLevel="0" r="118">
      <c r="A118" s="59" t="s">
        <v>87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</row>
    <row collapsed="false" customFormat="false" customHeight="false" hidden="false" ht="12.1" outlineLevel="0" r="119">
      <c r="A119" s="59" t="s">
        <v>88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</row>
    <row collapsed="false" customFormat="false" customHeight="false" hidden="false" ht="12.1" outlineLevel="0"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</row>
    <row collapsed="false" customFormat="false" customHeight="false" hidden="false" ht="12.1" outlineLevel="0"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</row>
    <row collapsed="false" customFormat="false" customHeight="false" hidden="false" ht="12.1" outlineLevel="0" r="122">
      <c r="A122" s="2" t="s">
        <v>89</v>
      </c>
    </row>
    <row collapsed="false" customFormat="false" customHeight="false" hidden="false" ht="12.1" outlineLevel="0" r="124">
      <c r="A124" s="0" t="s">
        <v>90</v>
      </c>
    </row>
    <row collapsed="false" customFormat="false" customHeight="false" hidden="false" ht="12.1" outlineLevel="0" r="127">
      <c r="A127" s="2" t="s">
        <v>91</v>
      </c>
    </row>
    <row collapsed="false" customFormat="false" customHeight="false" hidden="false" ht="12.1" outlineLevel="0" r="129">
      <c r="A129" s="0" t="s">
        <v>92</v>
      </c>
    </row>
    <row collapsed="false" customFormat="false" customHeight="false" hidden="false" ht="12.1" outlineLevel="0" r="130">
      <c r="A130" s="0" t="s">
        <v>93</v>
      </c>
    </row>
    <row collapsed="false" customFormat="false" customHeight="false" hidden="false" ht="12.65" outlineLevel="0" r="133">
      <c r="A133" s="2" t="s">
        <v>94</v>
      </c>
    </row>
  </sheetData>
  <mergeCells count="94">
    <mergeCell ref="A1:O1"/>
    <mergeCell ref="B14:B15"/>
    <mergeCell ref="C14:N14"/>
    <mergeCell ref="O14:O15"/>
    <mergeCell ref="B20:B21"/>
    <mergeCell ref="C20:N20"/>
    <mergeCell ref="O20:O21"/>
    <mergeCell ref="B26:B27"/>
    <mergeCell ref="C26:N26"/>
    <mergeCell ref="O26:O27"/>
    <mergeCell ref="B32:B33"/>
    <mergeCell ref="C32:N32"/>
    <mergeCell ref="O32:O33"/>
    <mergeCell ref="B38:B39"/>
    <mergeCell ref="C38:N38"/>
    <mergeCell ref="O38:O39"/>
    <mergeCell ref="B44:B45"/>
    <mergeCell ref="C44:N44"/>
    <mergeCell ref="O44:O45"/>
    <mergeCell ref="D60:E60"/>
    <mergeCell ref="F60:G60"/>
    <mergeCell ref="H60:I60"/>
    <mergeCell ref="J60:K60"/>
    <mergeCell ref="L60:M60"/>
    <mergeCell ref="N60:O60"/>
    <mergeCell ref="D61:E61"/>
    <mergeCell ref="F61:G61"/>
    <mergeCell ref="H61:I61"/>
    <mergeCell ref="J61:K61"/>
    <mergeCell ref="L61:M61"/>
    <mergeCell ref="N61:O61"/>
    <mergeCell ref="D62:E62"/>
    <mergeCell ref="F62:G62"/>
    <mergeCell ref="H62:I62"/>
    <mergeCell ref="J62:K62"/>
    <mergeCell ref="L62:M62"/>
    <mergeCell ref="N62:O62"/>
    <mergeCell ref="D63:E63"/>
    <mergeCell ref="F63:G63"/>
    <mergeCell ref="H63:I63"/>
    <mergeCell ref="J63:K63"/>
    <mergeCell ref="L63:M63"/>
    <mergeCell ref="N63:O63"/>
    <mergeCell ref="D64:E64"/>
    <mergeCell ref="F64:G64"/>
    <mergeCell ref="H64:I64"/>
    <mergeCell ref="J64:K64"/>
    <mergeCell ref="L64:M64"/>
    <mergeCell ref="N64:O64"/>
    <mergeCell ref="D65:E65"/>
    <mergeCell ref="F65:G65"/>
    <mergeCell ref="H65:I65"/>
    <mergeCell ref="J65:K65"/>
    <mergeCell ref="L65:M65"/>
    <mergeCell ref="N65:O65"/>
    <mergeCell ref="D66:E66"/>
    <mergeCell ref="F66:G66"/>
    <mergeCell ref="H66:I66"/>
    <mergeCell ref="J66:K66"/>
    <mergeCell ref="L66:M66"/>
    <mergeCell ref="N66:O66"/>
    <mergeCell ref="B77:C77"/>
    <mergeCell ref="D77:J77"/>
    <mergeCell ref="K77:K78"/>
    <mergeCell ref="B78:C78"/>
    <mergeCell ref="B79:C79"/>
    <mergeCell ref="B80:C80"/>
    <mergeCell ref="B82:C82"/>
    <mergeCell ref="D82:J82"/>
    <mergeCell ref="K82:K83"/>
    <mergeCell ref="B83:C83"/>
    <mergeCell ref="B84:C84"/>
    <mergeCell ref="B85:C85"/>
    <mergeCell ref="B88:C88"/>
    <mergeCell ref="D88:G89"/>
    <mergeCell ref="H88:K89"/>
    <mergeCell ref="B89:C89"/>
    <mergeCell ref="B90:C92"/>
    <mergeCell ref="D90:G90"/>
    <mergeCell ref="H90:K90"/>
    <mergeCell ref="D91:G91"/>
    <mergeCell ref="H91:K91"/>
    <mergeCell ref="D92:G92"/>
    <mergeCell ref="H92:K92"/>
    <mergeCell ref="B93:C95"/>
    <mergeCell ref="D93:G93"/>
    <mergeCell ref="H93:K93"/>
    <mergeCell ref="D94:G94"/>
    <mergeCell ref="H94:K94"/>
    <mergeCell ref="D95:G95"/>
    <mergeCell ref="H95:K95"/>
    <mergeCell ref="B96:C97"/>
    <mergeCell ref="D96:K97"/>
    <mergeCell ref="A106:K107"/>
  </mergeCells>
  <printOptions headings="false" gridLines="false" gridLinesSet="true" horizontalCentered="true" verticalCentered="true"/>
  <pageMargins left="0.354166666666667" right="0.354166666666667" top="0.39375" bottom="0.39375" header="0.511805555555555" footer="0"/>
  <pageSetup blackAndWhite="false" cellComments="none" copies="1" draft="false" firstPageNumber="0" fitToHeight="1" fitToWidth="1" horizontalDpi="300" orientation="landscape" pageOrder="downThenOver" paperSize="77" scale="80" useFirstPageNumber="false" usePrinterDefaults="false" verticalDpi="300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6" activeCellId="0" pane="topLeft" sqref="F26"/>
    </sheetView>
  </sheetViews>
  <cols>
    <col collapsed="false" hidden="false" max="1025" min="1" style="0" width="11.47843137254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47843137254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2004-10-18T14:02:37.00Z</dcterms:created>
  <dc:creator>Office 2000 Professional</dc:creator>
  <cp:lastModifiedBy>10120</cp:lastModifiedBy>
  <cp:lastPrinted>2009-05-19T20:42:52.00Z</cp:lastPrinted>
  <dcterms:modified xsi:type="dcterms:W3CDTF">2012-10-30T17:11:07.00Z</dcterms:modified>
  <cp:revision>0</cp:revision>
</cp:coreProperties>
</file>