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07f454a51a8b9/INE/Gestión BCCh/R/"/>
    </mc:Choice>
  </mc:AlternateContent>
  <xr:revisionPtr revIDLastSave="713" documentId="8_{9371EA1D-B6CE-45F5-AFD1-2188C5F90CC2}" xr6:coauthVersionLast="47" xr6:coauthVersionMax="47" xr10:uidLastSave="{AB98977E-2B25-4D6C-9A55-D540E96DF15F}"/>
  <bookViews>
    <workbookView xWindow="28680" yWindow="-120" windowWidth="24240" windowHeight="13140" firstSheet="8" activeTab="8" xr2:uid="{00000000-000D-0000-FFFF-FFFF00000000}"/>
  </bookViews>
  <sheets>
    <sheet name="IVS 04Abr" sheetId="4" state="hidden" r:id="rId1"/>
    <sheet name="IVS 05May" sheetId="7" state="hidden" r:id="rId2"/>
    <sheet name="IVS Oct" sheetId="11" state="hidden" r:id="rId3"/>
    <sheet name="IVS Noviembre" sheetId="12" state="hidden" r:id="rId4"/>
    <sheet name="IVS Ene" sheetId="15" state="hidden" r:id="rId5"/>
    <sheet name="IVS Dic" sheetId="13" state="hidden" r:id="rId6"/>
    <sheet name="IVS 09Sep" sheetId="10" state="hidden" r:id="rId7"/>
    <sheet name="IVS 08Ago" sheetId="8" state="hidden" r:id="rId8"/>
    <sheet name="IVS Julio" sheetId="19" r:id="rId9"/>
    <sheet name="IVS Abr" sheetId="18" state="hidden" r:id="rId10"/>
    <sheet name="IVS Mar" sheetId="17" state="hidden" r:id="rId11"/>
    <sheet name="IVS Feb" sheetId="16" state="hidden" r:id="rId12"/>
    <sheet name="Empresas importantes IVS" sheetId="6" r:id="rId13"/>
    <sheet name="Tasa Recepción Actividad" sheetId="5" r:id="rId14"/>
    <sheet name="IVS 03Mar" sheetId="2" state="hidden" r:id="rId15"/>
    <sheet name="Detalle" sheetId="3" state="hidden" r:id="rId16"/>
  </sheets>
  <definedNames>
    <definedName name="_xlnm._FilterDatabase" localSheetId="8" hidden="1">'IVS Julio'!$A$6:$F$33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9" l="1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B29" i="19"/>
  <c r="B23" i="19"/>
  <c r="B24" i="19"/>
  <c r="B25" i="19"/>
  <c r="B26" i="19"/>
  <c r="B27" i="19"/>
  <c r="B28" i="19"/>
  <c r="B10" i="19"/>
  <c r="M10" i="19" s="1"/>
  <c r="B22" i="19"/>
  <c r="K22" i="19" s="1"/>
  <c r="H3" i="5"/>
  <c r="G3" i="5"/>
  <c r="N10" i="19" l="1"/>
  <c r="K10" i="19"/>
  <c r="N22" i="19"/>
  <c r="M22" i="19"/>
  <c r="B21" i="19"/>
  <c r="B20" i="19"/>
  <c r="B6" i="6"/>
  <c r="N20" i="19" l="1"/>
  <c r="K20" i="19"/>
  <c r="M20" i="19"/>
  <c r="N21" i="19"/>
  <c r="K21" i="19"/>
  <c r="M21" i="19"/>
  <c r="B19" i="19"/>
  <c r="B18" i="19"/>
  <c r="B17" i="19"/>
  <c r="B16" i="19"/>
  <c r="B15" i="19"/>
  <c r="B14" i="19"/>
  <c r="B13" i="19"/>
  <c r="B12" i="19"/>
  <c r="B11" i="19"/>
  <c r="B12" i="18"/>
  <c r="K12" i="18" s="1"/>
  <c r="B11" i="18"/>
  <c r="N11" i="18" s="1"/>
  <c r="B10" i="18"/>
  <c r="M10" i="18" s="1"/>
  <c r="K12" i="19" l="1"/>
  <c r="M12" i="19"/>
  <c r="N12" i="19"/>
  <c r="K13" i="19"/>
  <c r="M13" i="19"/>
  <c r="N13" i="19"/>
  <c r="M15" i="19"/>
  <c r="K15" i="19"/>
  <c r="N15" i="19"/>
  <c r="M16" i="19"/>
  <c r="K16" i="19"/>
  <c r="N16" i="19"/>
  <c r="M17" i="19"/>
  <c r="N17" i="19"/>
  <c r="K17" i="19"/>
  <c r="M18" i="19"/>
  <c r="N18" i="19"/>
  <c r="K18" i="19"/>
  <c r="K14" i="19"/>
  <c r="M14" i="19"/>
  <c r="N14" i="19"/>
  <c r="N11" i="19"/>
  <c r="K11" i="19"/>
  <c r="M11" i="19"/>
  <c r="N19" i="19"/>
  <c r="K19" i="19"/>
  <c r="M19" i="19"/>
  <c r="K10" i="18"/>
  <c r="N12" i="18"/>
  <c r="M11" i="18"/>
  <c r="K11" i="18"/>
  <c r="M12" i="18"/>
  <c r="N10" i="18"/>
  <c r="C3" i="6"/>
  <c r="C4" i="6"/>
  <c r="C5" i="6"/>
  <c r="C6" i="6"/>
  <c r="C2" i="6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13" i="18"/>
  <c r="N30" i="18" l="1"/>
  <c r="M30" i="18"/>
  <c r="K30" i="18"/>
  <c r="N24" i="18"/>
  <c r="M24" i="18"/>
  <c r="K24" i="18"/>
  <c r="N29" i="18"/>
  <c r="K29" i="18"/>
  <c r="M29" i="18"/>
  <c r="K26" i="18"/>
  <c r="N26" i="18"/>
  <c r="M26" i="18"/>
  <c r="K28" i="18"/>
  <c r="N28" i="18"/>
  <c r="M28" i="18"/>
  <c r="M25" i="18"/>
  <c r="N25" i="18"/>
  <c r="K25" i="18"/>
  <c r="N27" i="18"/>
  <c r="M27" i="18"/>
  <c r="K27" i="18"/>
  <c r="K23" i="18"/>
  <c r="N23" i="18"/>
  <c r="M23" i="18"/>
  <c r="N22" i="18"/>
  <c r="K22" i="18"/>
  <c r="M22" i="18"/>
  <c r="K21" i="18"/>
  <c r="M21" i="18"/>
  <c r="N21" i="18"/>
  <c r="N20" i="18"/>
  <c r="M20" i="18"/>
  <c r="K20" i="18"/>
  <c r="N19" i="18"/>
  <c r="M19" i="18"/>
  <c r="K19" i="18"/>
  <c r="N18" i="18"/>
  <c r="M18" i="18"/>
  <c r="K18" i="18"/>
  <c r="N17" i="18"/>
  <c r="M17" i="18"/>
  <c r="K17" i="18"/>
  <c r="N16" i="18"/>
  <c r="M16" i="18"/>
  <c r="K16" i="18"/>
  <c r="N15" i="18"/>
  <c r="M15" i="18"/>
  <c r="K15" i="18"/>
  <c r="N14" i="18"/>
  <c r="M14" i="18"/>
  <c r="K14" i="18"/>
  <c r="N13" i="18"/>
  <c r="M13" i="18"/>
  <c r="K13" i="18"/>
  <c r="M22" i="17"/>
  <c r="N22" i="17"/>
  <c r="M23" i="17"/>
  <c r="N23" i="17"/>
  <c r="M24" i="17"/>
  <c r="N24" i="17"/>
  <c r="M25" i="17"/>
  <c r="N25" i="17"/>
  <c r="M26" i="17"/>
  <c r="N26" i="17"/>
  <c r="M27" i="17"/>
  <c r="N27" i="17"/>
  <c r="M28" i="17"/>
  <c r="N28" i="17"/>
  <c r="K22" i="17"/>
  <c r="K23" i="17"/>
  <c r="K24" i="17"/>
  <c r="K25" i="17"/>
  <c r="K26" i="17"/>
  <c r="K27" i="17"/>
  <c r="K28" i="17"/>
  <c r="N21" i="17" l="1"/>
  <c r="M21" i="17"/>
  <c r="K21" i="17"/>
  <c r="N20" i="17"/>
  <c r="M20" i="17"/>
  <c r="K20" i="17"/>
  <c r="N19" i="17"/>
  <c r="M19" i="17"/>
  <c r="K19" i="17"/>
  <c r="N18" i="17"/>
  <c r="M18" i="17"/>
  <c r="K18" i="17"/>
  <c r="N17" i="17"/>
  <c r="M17" i="17"/>
  <c r="K17" i="17"/>
  <c r="N15" i="17"/>
  <c r="M15" i="17"/>
  <c r="K15" i="17"/>
  <c r="N14" i="17"/>
  <c r="M14" i="17"/>
  <c r="K14" i="17"/>
  <c r="N13" i="17"/>
  <c r="M13" i="17"/>
  <c r="K13" i="17"/>
  <c r="N12" i="17"/>
  <c r="M12" i="17"/>
  <c r="K12" i="17"/>
  <c r="N11" i="17"/>
  <c r="M11" i="17"/>
  <c r="K11" i="17"/>
  <c r="M10" i="17"/>
  <c r="N9" i="17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N10" i="17" l="1"/>
  <c r="K9" i="17"/>
  <c r="K10" i="17"/>
  <c r="M9" i="17"/>
  <c r="B10" i="16"/>
  <c r="B9" i="16"/>
  <c r="K28" i="16" l="1"/>
  <c r="M28" i="16"/>
  <c r="N28" i="16"/>
  <c r="N23" i="16"/>
  <c r="K23" i="16"/>
  <c r="M23" i="16"/>
  <c r="K26" i="16"/>
  <c r="M26" i="16"/>
  <c r="N26" i="16"/>
  <c r="K27" i="16"/>
  <c r="M27" i="16"/>
  <c r="N27" i="16"/>
  <c r="K25" i="16"/>
  <c r="M25" i="16"/>
  <c r="N25" i="16"/>
  <c r="M24" i="16"/>
  <c r="N24" i="16"/>
  <c r="K24" i="16"/>
  <c r="K22" i="16"/>
  <c r="M22" i="16"/>
  <c r="N22" i="16"/>
  <c r="K10" i="16"/>
  <c r="M10" i="16"/>
  <c r="N10" i="16"/>
  <c r="M11" i="16"/>
  <c r="K11" i="16"/>
  <c r="N11" i="16"/>
  <c r="K9" i="16"/>
  <c r="N9" i="16"/>
  <c r="M9" i="16"/>
  <c r="N21" i="16"/>
  <c r="K20" i="16"/>
  <c r="M18" i="16"/>
  <c r="M17" i="16"/>
  <c r="N16" i="16"/>
  <c r="K15" i="16"/>
  <c r="N14" i="16"/>
  <c r="K13" i="16"/>
  <c r="N12" i="16"/>
  <c r="N18" i="16" l="1"/>
  <c r="N17" i="16"/>
  <c r="M15" i="16"/>
  <c r="N15" i="16"/>
  <c r="M13" i="16"/>
  <c r="K17" i="16"/>
  <c r="M20" i="16"/>
  <c r="N13" i="16"/>
  <c r="N20" i="16"/>
  <c r="N19" i="16"/>
  <c r="K19" i="16"/>
  <c r="K12" i="16"/>
  <c r="K14" i="16"/>
  <c r="K16" i="16"/>
  <c r="K21" i="16"/>
  <c r="M12" i="16"/>
  <c r="M14" i="16"/>
  <c r="M16" i="16"/>
  <c r="M19" i="16"/>
  <c r="M21" i="16"/>
  <c r="K18" i="16"/>
  <c r="B28" i="15"/>
  <c r="K28" i="15" s="1"/>
  <c r="N28" i="15" l="1"/>
  <c r="M28" i="15"/>
  <c r="B27" i="15" l="1"/>
  <c r="N27" i="15" s="1"/>
  <c r="M27" i="15"/>
  <c r="B26" i="15"/>
  <c r="N26" i="15" s="1"/>
  <c r="B25" i="15"/>
  <c r="N25" i="15" s="1"/>
  <c r="K25" i="15"/>
  <c r="M25" i="15"/>
  <c r="K27" i="15" l="1"/>
  <c r="M26" i="15"/>
  <c r="K26" i="15"/>
  <c r="B24" i="15"/>
  <c r="K24" i="15" s="1"/>
  <c r="B22" i="15"/>
  <c r="K22" i="15" s="1"/>
  <c r="B23" i="15"/>
  <c r="K23" i="15" s="1"/>
  <c r="B21" i="15"/>
  <c r="M21" i="15" s="1"/>
  <c r="K21" i="15"/>
  <c r="N21" i="15" l="1"/>
  <c r="N24" i="15"/>
  <c r="M24" i="15"/>
  <c r="M23" i="15"/>
  <c r="N22" i="15"/>
  <c r="N23" i="15"/>
  <c r="M22" i="15"/>
  <c r="K20" i="15"/>
  <c r="N14" i="15"/>
  <c r="M15" i="15"/>
  <c r="M16" i="15"/>
  <c r="K15" i="15"/>
  <c r="K16" i="15"/>
  <c r="K17" i="15"/>
  <c r="E19" i="15"/>
  <c r="E17" i="15"/>
  <c r="M17" i="15" s="1"/>
  <c r="B17" i="15"/>
  <c r="N17" i="15" s="1"/>
  <c r="B16" i="15"/>
  <c r="N16" i="15" s="1"/>
  <c r="B15" i="15"/>
  <c r="N15" i="15" s="1"/>
  <c r="L17" i="15"/>
  <c r="L18" i="15" s="1"/>
  <c r="B14" i="15"/>
  <c r="M14" i="15" s="1"/>
  <c r="B12" i="15"/>
  <c r="K12" i="15" s="1"/>
  <c r="B20" i="15"/>
  <c r="M20" i="15" s="1"/>
  <c r="B18" i="15"/>
  <c r="N18" i="15" s="1"/>
  <c r="B9" i="13"/>
  <c r="B8" i="13"/>
  <c r="N12" i="15" l="1"/>
  <c r="K14" i="15"/>
  <c r="M12" i="15"/>
  <c r="N20" i="15"/>
  <c r="B19" i="15"/>
  <c r="B13" i="15"/>
  <c r="K18" i="15"/>
  <c r="M18" i="15"/>
  <c r="M8" i="13"/>
  <c r="N8" i="13"/>
  <c r="K8" i="13"/>
  <c r="M9" i="13"/>
  <c r="N9" i="13"/>
  <c r="K9" i="13"/>
  <c r="M13" i="15" l="1"/>
  <c r="K13" i="15"/>
  <c r="N13" i="15"/>
  <c r="N19" i="15"/>
  <c r="K19" i="15"/>
  <c r="M19" i="15"/>
  <c r="B28" i="13"/>
  <c r="B27" i="13"/>
  <c r="B26" i="13"/>
  <c r="B25" i="13"/>
  <c r="B24" i="13"/>
  <c r="B23" i="13"/>
  <c r="B22" i="13"/>
  <c r="N22" i="13" s="1"/>
  <c r="B21" i="13"/>
  <c r="B20" i="13"/>
  <c r="M20" i="13" s="1"/>
  <c r="B19" i="13"/>
  <c r="M19" i="13" s="1"/>
  <c r="B18" i="13"/>
  <c r="K18" i="13" s="1"/>
  <c r="B17" i="13"/>
  <c r="M17" i="13" s="1"/>
  <c r="B16" i="13"/>
  <c r="K16" i="13" s="1"/>
  <c r="B15" i="13"/>
  <c r="M15" i="13" s="1"/>
  <c r="B14" i="13"/>
  <c r="M14" i="13" s="1"/>
  <c r="B13" i="13"/>
  <c r="M13" i="13" s="1"/>
  <c r="B12" i="13"/>
  <c r="M12" i="13" s="1"/>
  <c r="B11" i="13"/>
  <c r="M11" i="13" s="1"/>
  <c r="B10" i="13"/>
  <c r="K10" i="13" s="1"/>
  <c r="K24" i="13" l="1"/>
  <c r="N24" i="13"/>
  <c r="M24" i="13"/>
  <c r="K25" i="13"/>
  <c r="M25" i="13"/>
  <c r="N25" i="13"/>
  <c r="K26" i="13"/>
  <c r="M26" i="13"/>
  <c r="N26" i="13"/>
  <c r="K27" i="13"/>
  <c r="M27" i="13"/>
  <c r="N27" i="13"/>
  <c r="K28" i="13"/>
  <c r="M28" i="13"/>
  <c r="N28" i="13"/>
  <c r="K23" i="13"/>
  <c r="N23" i="13"/>
  <c r="M23" i="13"/>
  <c r="M22" i="13"/>
  <c r="K22" i="13"/>
  <c r="M21" i="13"/>
  <c r="N21" i="13"/>
  <c r="K21" i="13"/>
  <c r="M18" i="13"/>
  <c r="N19" i="13"/>
  <c r="K20" i="13"/>
  <c r="M16" i="13"/>
  <c r="N20" i="13"/>
  <c r="K13" i="13"/>
  <c r="M10" i="13"/>
  <c r="N15" i="13"/>
  <c r="N12" i="13"/>
  <c r="N17" i="13"/>
  <c r="K15" i="13"/>
  <c r="N18" i="13"/>
  <c r="N10" i="13"/>
  <c r="N13" i="13"/>
  <c r="N16" i="13"/>
  <c r="K19" i="13"/>
  <c r="K11" i="13"/>
  <c r="N14" i="13"/>
  <c r="K17" i="13"/>
  <c r="N11" i="13"/>
  <c r="K12" i="13"/>
  <c r="K14" i="13"/>
  <c r="B31" i="12"/>
  <c r="M31" i="12" s="1"/>
  <c r="N31" i="12" l="1"/>
  <c r="K31" i="12"/>
  <c r="B30" i="12"/>
  <c r="K30" i="12" s="1"/>
  <c r="N30" i="12" l="1"/>
  <c r="M30" i="12"/>
  <c r="B29" i="12"/>
  <c r="N29" i="12" s="1"/>
  <c r="B27" i="12"/>
  <c r="K27" i="12" s="1"/>
  <c r="B28" i="12"/>
  <c r="K28" i="12" s="1"/>
  <c r="M29" i="12" l="1"/>
  <c r="K29" i="12"/>
  <c r="N27" i="12"/>
  <c r="N28" i="12"/>
  <c r="M28" i="12"/>
  <c r="M27" i="12"/>
  <c r="B26" i="12"/>
  <c r="K26" i="12" s="1"/>
  <c r="N26" i="12" l="1"/>
  <c r="M26" i="12"/>
  <c r="B25" i="12"/>
  <c r="K25" i="12" s="1"/>
  <c r="N25" i="12" l="1"/>
  <c r="M25" i="12"/>
  <c r="B24" i="12"/>
  <c r="N24" i="12" s="1"/>
  <c r="M24" i="12" l="1"/>
  <c r="K24" i="12"/>
  <c r="B23" i="12"/>
  <c r="K23" i="12" s="1"/>
  <c r="M23" i="12"/>
  <c r="N23" i="12"/>
  <c r="B22" i="12"/>
  <c r="N22" i="12" s="1"/>
  <c r="M21" i="12"/>
  <c r="N21" i="12"/>
  <c r="K21" i="12"/>
  <c r="B20" i="12"/>
  <c r="M20" i="12" s="1"/>
  <c r="B21" i="12"/>
  <c r="K20" i="12" l="1"/>
  <c r="K22" i="12"/>
  <c r="N20" i="12"/>
  <c r="M22" i="12"/>
  <c r="B19" i="12"/>
  <c r="N19" i="12" s="1"/>
  <c r="M19" i="12" l="1"/>
  <c r="K19" i="12"/>
  <c r="B18" i="12"/>
  <c r="K18" i="12" s="1"/>
  <c r="N18" i="12" l="1"/>
  <c r="M18" i="12"/>
  <c r="B17" i="12"/>
  <c r="N17" i="12" s="1"/>
  <c r="M17" i="12" l="1"/>
  <c r="K17" i="12"/>
  <c r="B16" i="12"/>
  <c r="K16" i="12" s="1"/>
  <c r="N16" i="12" l="1"/>
  <c r="M16" i="12"/>
  <c r="B15" i="12"/>
  <c r="N15" i="12" s="1"/>
  <c r="M13" i="12"/>
  <c r="N13" i="12"/>
  <c r="M14" i="12"/>
  <c r="N14" i="12"/>
  <c r="K13" i="12"/>
  <c r="B13" i="12"/>
  <c r="B14" i="12"/>
  <c r="K14" i="12" s="1"/>
  <c r="M15" i="12" l="1"/>
  <c r="K15" i="12"/>
  <c r="B12" i="12"/>
  <c r="N12" i="12" s="1"/>
  <c r="M12" i="12" l="1"/>
  <c r="K12" i="12"/>
  <c r="B11" i="12"/>
  <c r="M11" i="12" s="1"/>
  <c r="N11" i="12" l="1"/>
  <c r="K11" i="12"/>
  <c r="B10" i="12"/>
  <c r="K10" i="12" s="1"/>
  <c r="M10" i="12" l="1"/>
  <c r="N10" i="12"/>
  <c r="B33" i="11"/>
  <c r="K33" i="11" s="1"/>
  <c r="N33" i="11" l="1"/>
  <c r="M33" i="11"/>
  <c r="B32" i="11"/>
  <c r="K32" i="11" s="1"/>
  <c r="B30" i="11"/>
  <c r="K30" i="11" s="1"/>
  <c r="B31" i="11"/>
  <c r="N31" i="11" s="1"/>
  <c r="M31" i="11" l="1"/>
  <c r="K31" i="11"/>
  <c r="M32" i="11"/>
  <c r="N30" i="11"/>
  <c r="M30" i="11"/>
  <c r="N32" i="11"/>
  <c r="B29" i="11"/>
  <c r="K29" i="11" s="1"/>
  <c r="M29" i="11" l="1"/>
  <c r="N29" i="11"/>
  <c r="B28" i="11"/>
  <c r="K28" i="11" s="1"/>
  <c r="M28" i="11" l="1"/>
  <c r="N28" i="11"/>
  <c r="B27" i="11"/>
  <c r="M27" i="11" s="1"/>
  <c r="K27" i="11" l="1"/>
  <c r="N27" i="11"/>
  <c r="B26" i="11"/>
  <c r="K26" i="11" s="1"/>
  <c r="N26" i="11" l="1"/>
  <c r="M26" i="11"/>
  <c r="B25" i="11"/>
  <c r="M25" i="11" s="1"/>
  <c r="B23" i="11"/>
  <c r="N23" i="11" s="1"/>
  <c r="B24" i="11"/>
  <c r="M24" i="11" s="1"/>
  <c r="M23" i="11" l="1"/>
  <c r="K25" i="11"/>
  <c r="N25" i="11"/>
  <c r="K24" i="11"/>
  <c r="K23" i="11"/>
  <c r="N24" i="11"/>
  <c r="B22" i="11"/>
  <c r="N22" i="11" s="1"/>
  <c r="M22" i="11" l="1"/>
  <c r="K22" i="11"/>
  <c r="B21" i="11"/>
  <c r="K21" i="11" s="1"/>
  <c r="N21" i="11" l="1"/>
  <c r="M21" i="11"/>
  <c r="B20" i="11"/>
  <c r="N20" i="11" s="1"/>
  <c r="B19" i="11"/>
  <c r="K19" i="11" s="1"/>
  <c r="N19" i="11" l="1"/>
  <c r="M20" i="11"/>
  <c r="K20" i="11"/>
  <c r="M19" i="11"/>
  <c r="B16" i="11"/>
  <c r="K16" i="11" s="1"/>
  <c r="B17" i="11"/>
  <c r="K17" i="11" s="1"/>
  <c r="B18" i="11"/>
  <c r="N18" i="11" s="1"/>
  <c r="M18" i="11" l="1"/>
  <c r="K18" i="11"/>
  <c r="N17" i="11"/>
  <c r="M17" i="11"/>
  <c r="N16" i="11"/>
  <c r="M16" i="11"/>
  <c r="B15" i="11"/>
  <c r="N15" i="11" s="1"/>
  <c r="M15" i="11" l="1"/>
  <c r="K15" i="11"/>
  <c r="B14" i="11" l="1"/>
  <c r="K14" i="11" s="1"/>
  <c r="M14" i="11" l="1"/>
  <c r="N14" i="11"/>
  <c r="B13" i="11"/>
  <c r="K13" i="11" s="1"/>
  <c r="N13" i="11" l="1"/>
  <c r="M13" i="11"/>
  <c r="B9" i="11"/>
  <c r="M9" i="11" s="1"/>
  <c r="B10" i="11"/>
  <c r="M10" i="11" s="1"/>
  <c r="B12" i="11"/>
  <c r="K10" i="11" l="1"/>
  <c r="K9" i="11"/>
  <c r="N10" i="11"/>
  <c r="N9" i="11"/>
  <c r="K12" i="11"/>
  <c r="N12" i="11"/>
  <c r="M12" i="11"/>
  <c r="B11" i="11" l="1"/>
  <c r="K11" i="11" l="1"/>
  <c r="M11" i="11"/>
  <c r="N11" i="11"/>
  <c r="B8" i="11"/>
  <c r="K8" i="11" s="1"/>
  <c r="M8" i="11" l="1"/>
  <c r="N8" i="11"/>
  <c r="B30" i="10"/>
  <c r="K30" i="10" s="1"/>
  <c r="N30" i="10" l="1"/>
  <c r="M30" i="10"/>
  <c r="B29" i="10" l="1"/>
  <c r="N29" i="10" s="1"/>
  <c r="M29" i="10" l="1"/>
  <c r="K29" i="10"/>
  <c r="B28" i="10"/>
  <c r="N28" i="10" s="1"/>
  <c r="K28" i="10" l="1"/>
  <c r="M28" i="10"/>
  <c r="B27" i="10"/>
  <c r="K27" i="10" s="1"/>
  <c r="M27" i="10"/>
  <c r="B24" i="10"/>
  <c r="M24" i="10" s="1"/>
  <c r="B25" i="10"/>
  <c r="M25" i="10" s="1"/>
  <c r="B26" i="10"/>
  <c r="M26" i="10" s="1"/>
  <c r="N27" i="10" l="1"/>
  <c r="K24" i="10"/>
  <c r="N24" i="10"/>
  <c r="K26" i="10"/>
  <c r="K25" i="10"/>
  <c r="N26" i="10"/>
  <c r="N25" i="10"/>
  <c r="B23" i="10"/>
  <c r="M23" i="10" s="1"/>
  <c r="N23" i="10" l="1"/>
  <c r="K23" i="10"/>
  <c r="B22" i="10"/>
  <c r="N22" i="10" s="1"/>
  <c r="M22" i="10" l="1"/>
  <c r="K22" i="10"/>
  <c r="B21" i="10"/>
  <c r="K21" i="10" s="1"/>
  <c r="N21" i="10" l="1"/>
  <c r="M21" i="10"/>
  <c r="B20" i="10"/>
  <c r="N20" i="10" s="1"/>
  <c r="M18" i="10"/>
  <c r="N18" i="10"/>
  <c r="M19" i="10"/>
  <c r="N19" i="10"/>
  <c r="K18" i="10"/>
  <c r="B18" i="10"/>
  <c r="B19" i="10"/>
  <c r="K19" i="10" s="1"/>
  <c r="M20" i="10" l="1"/>
  <c r="K20" i="10"/>
  <c r="B17" i="10"/>
  <c r="N17" i="10" s="1"/>
  <c r="M17" i="10" l="1"/>
  <c r="K17" i="10"/>
  <c r="B16" i="10"/>
  <c r="N16" i="10" s="1"/>
  <c r="K16" i="10" l="1"/>
  <c r="M16" i="10"/>
  <c r="B15" i="10"/>
  <c r="N15" i="10" s="1"/>
  <c r="K15" i="10" l="1"/>
  <c r="M15" i="10"/>
  <c r="B14" i="10"/>
  <c r="K14" i="10" s="1"/>
  <c r="N14" i="10" l="1"/>
  <c r="M14" i="10"/>
  <c r="B13" i="10"/>
  <c r="N13" i="10" s="1"/>
  <c r="B11" i="10"/>
  <c r="K11" i="10" s="1"/>
  <c r="B12" i="10"/>
  <c r="K12" i="10" s="1"/>
  <c r="M13" i="10" l="1"/>
  <c r="N12" i="10"/>
  <c r="M12" i="10"/>
  <c r="M11" i="10"/>
  <c r="N11" i="10"/>
  <c r="K13" i="10"/>
  <c r="B10" i="10"/>
  <c r="N10" i="10" s="1"/>
  <c r="K10" i="10" l="1"/>
  <c r="M10" i="10"/>
  <c r="B9" i="10"/>
  <c r="N9" i="10" s="1"/>
  <c r="M9" i="10" l="1"/>
  <c r="K9" i="10"/>
  <c r="B8" i="10" l="1"/>
  <c r="M8" i="10" s="1"/>
  <c r="K8" i="10" l="1"/>
  <c r="N8" i="10"/>
  <c r="B31" i="8"/>
  <c r="K31" i="8" s="1"/>
  <c r="N31" i="8" l="1"/>
  <c r="M31" i="8"/>
  <c r="B30" i="8" l="1"/>
  <c r="K30" i="8" s="1"/>
  <c r="B28" i="8"/>
  <c r="M28" i="8" s="1"/>
  <c r="B29" i="8"/>
  <c r="N29" i="8" s="1"/>
  <c r="M30" i="8" l="1"/>
  <c r="N30" i="8"/>
  <c r="K29" i="8"/>
  <c r="K28" i="8"/>
  <c r="M29" i="8"/>
  <c r="N28" i="8"/>
  <c r="B27" i="8"/>
  <c r="K27" i="8" s="1"/>
  <c r="M27" i="8" l="1"/>
  <c r="N27" i="8"/>
  <c r="B26" i="8"/>
  <c r="N26" i="8" s="1"/>
  <c r="M26" i="8" l="1"/>
  <c r="K26" i="8"/>
  <c r="B25" i="8"/>
  <c r="N25" i="8" s="1"/>
  <c r="K25" i="8" l="1"/>
  <c r="M25" i="8"/>
  <c r="B24" i="8"/>
  <c r="K24" i="8" s="1"/>
  <c r="N24" i="8" l="1"/>
  <c r="M24" i="8"/>
  <c r="B23" i="8"/>
  <c r="N23" i="8" s="1"/>
  <c r="B21" i="8"/>
  <c r="N21" i="8" s="1"/>
  <c r="B22" i="8"/>
  <c r="N22" i="8" s="1"/>
  <c r="K23" i="8" l="1"/>
  <c r="M23" i="8"/>
  <c r="M22" i="8"/>
  <c r="M21" i="8"/>
  <c r="K21" i="8"/>
  <c r="K22" i="8"/>
  <c r="B20" i="8"/>
  <c r="M20" i="8" s="1"/>
  <c r="K20" i="8" l="1"/>
  <c r="N20" i="8"/>
  <c r="B19" i="8"/>
  <c r="M19" i="8" s="1"/>
  <c r="K19" i="8" l="1"/>
  <c r="N19" i="8"/>
  <c r="B18" i="8"/>
  <c r="K18" i="8" s="1"/>
  <c r="N18" i="8" l="1"/>
  <c r="M18" i="8"/>
  <c r="B16" i="8"/>
  <c r="M16" i="8" s="1"/>
  <c r="B17" i="8"/>
  <c r="M17" i="8" s="1"/>
  <c r="B15" i="8"/>
  <c r="N15" i="8" s="1"/>
  <c r="N17" i="8" l="1"/>
  <c r="K17" i="8"/>
  <c r="K16" i="8"/>
  <c r="N16" i="8"/>
  <c r="M15" i="8"/>
  <c r="K15" i="8"/>
  <c r="B14" i="8" l="1"/>
  <c r="M14" i="8" s="1"/>
  <c r="K14" i="8" l="1"/>
  <c r="N14" i="8"/>
  <c r="B13" i="8"/>
  <c r="M13" i="8" s="1"/>
  <c r="N13" i="8" l="1"/>
  <c r="K13" i="8"/>
  <c r="B12" i="8"/>
  <c r="K12" i="8" s="1"/>
  <c r="N12" i="8" l="1"/>
  <c r="M12" i="8"/>
  <c r="B11" i="8"/>
  <c r="N11" i="8" s="1"/>
  <c r="K11" i="8" l="1"/>
  <c r="M11" i="8"/>
  <c r="I21" i="5" l="1"/>
  <c r="K33" i="7" l="1"/>
  <c r="M33" i="7"/>
  <c r="N33" i="7"/>
  <c r="B32" i="7" l="1"/>
  <c r="N32" i="7" s="1"/>
  <c r="M32" i="7" l="1"/>
  <c r="K32" i="7"/>
  <c r="B31" i="7"/>
  <c r="K31" i="7" s="1"/>
  <c r="B29" i="7"/>
  <c r="M29" i="7" s="1"/>
  <c r="B30" i="7"/>
  <c r="M30" i="7" s="1"/>
  <c r="B28" i="7"/>
  <c r="N28" i="7" s="1"/>
  <c r="K30" i="7" l="1"/>
  <c r="K29" i="7"/>
  <c r="N31" i="7"/>
  <c r="M31" i="7"/>
  <c r="N30" i="7"/>
  <c r="N29" i="7"/>
  <c r="M28" i="7"/>
  <c r="K28" i="7"/>
  <c r="B27" i="7"/>
  <c r="N27" i="7" s="1"/>
  <c r="K27" i="7" l="1"/>
  <c r="M27" i="7"/>
  <c r="B26" i="7"/>
  <c r="N26" i="7" s="1"/>
  <c r="M26" i="7" l="1"/>
  <c r="K26" i="7"/>
  <c r="B25" i="7"/>
  <c r="K25" i="7" s="1"/>
  <c r="M25" i="7" l="1"/>
  <c r="N25" i="7"/>
  <c r="B24" i="7"/>
  <c r="N24" i="7" s="1"/>
  <c r="B22" i="7"/>
  <c r="M22" i="7" s="1"/>
  <c r="B23" i="7"/>
  <c r="M23" i="7" s="1"/>
  <c r="M24" i="7" l="1"/>
  <c r="K24" i="7"/>
  <c r="K22" i="7"/>
  <c r="K23" i="7"/>
  <c r="N23" i="7"/>
  <c r="N22" i="7"/>
  <c r="B21" i="7"/>
  <c r="M21" i="7" s="1"/>
  <c r="K21" i="7" l="1"/>
  <c r="N21" i="7"/>
  <c r="B20" i="7"/>
  <c r="N20" i="7" s="1"/>
  <c r="M20" i="7" l="1"/>
  <c r="K20" i="7"/>
  <c r="B19" i="7"/>
  <c r="N19" i="7" s="1"/>
  <c r="K19" i="7" l="1"/>
  <c r="M19" i="7"/>
  <c r="B18" i="7"/>
  <c r="N18" i="7" s="1"/>
  <c r="M18" i="7" l="1"/>
  <c r="K18" i="7"/>
  <c r="B17" i="7"/>
  <c r="N17" i="7" s="1"/>
  <c r="B15" i="7"/>
  <c r="M15" i="7" s="1"/>
  <c r="B16" i="7"/>
  <c r="K16" i="7" s="1"/>
  <c r="M17" i="7" l="1"/>
  <c r="K17" i="7"/>
  <c r="N16" i="7"/>
  <c r="M16" i="7"/>
  <c r="N15" i="7"/>
  <c r="K15" i="7"/>
  <c r="B14" i="7"/>
  <c r="M14" i="7" s="1"/>
  <c r="K14" i="7" l="1"/>
  <c r="N14" i="7"/>
  <c r="B13" i="7"/>
  <c r="M13" i="7" s="1"/>
  <c r="N13" i="7" l="1"/>
  <c r="K13" i="7"/>
  <c r="H12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I3" i="5"/>
  <c r="B12" i="7"/>
  <c r="N12" i="7" l="1"/>
  <c r="K12" i="7"/>
  <c r="M12" i="7"/>
  <c r="B32" i="4"/>
  <c r="K32" i="4" s="1"/>
  <c r="B31" i="4"/>
  <c r="K31" i="4" s="1"/>
  <c r="M31" i="4" l="1"/>
  <c r="N31" i="4"/>
  <c r="N32" i="4"/>
  <c r="M32" i="4"/>
  <c r="B10" i="4"/>
  <c r="N10" i="4" s="1"/>
  <c r="B11" i="4"/>
  <c r="B12" i="4"/>
  <c r="B13" i="4"/>
  <c r="B14" i="4"/>
  <c r="N14" i="4" s="1"/>
  <c r="B15" i="4"/>
  <c r="B16" i="4"/>
  <c r="N16" i="4" s="1"/>
  <c r="B17" i="4"/>
  <c r="B18" i="4"/>
  <c r="B19" i="4"/>
  <c r="B20" i="4"/>
  <c r="B21" i="4"/>
  <c r="B22" i="4"/>
  <c r="B23" i="4"/>
  <c r="B24" i="4"/>
  <c r="B25" i="4"/>
  <c r="B26" i="4"/>
  <c r="B27" i="4"/>
  <c r="B28" i="4"/>
  <c r="K28" i="4" s="1"/>
  <c r="B29" i="4"/>
  <c r="B30" i="4"/>
  <c r="N30" i="4" s="1"/>
  <c r="B33" i="4"/>
  <c r="M33" i="4" l="1"/>
  <c r="N33" i="4"/>
  <c r="K33" i="4"/>
  <c r="K30" i="4"/>
  <c r="M30" i="4"/>
  <c r="M29" i="4"/>
  <c r="K29" i="4"/>
  <c r="N29" i="4"/>
  <c r="M28" i="4"/>
  <c r="N28" i="4"/>
  <c r="K27" i="4"/>
  <c r="N27" i="4"/>
  <c r="M27" i="4"/>
  <c r="M26" i="4"/>
  <c r="N26" i="4"/>
  <c r="K26" i="4"/>
  <c r="K24" i="4"/>
  <c r="M24" i="4"/>
  <c r="N24" i="4"/>
  <c r="M25" i="4"/>
  <c r="N25" i="4"/>
  <c r="K25" i="4"/>
  <c r="M12" i="4"/>
  <c r="K12" i="4"/>
  <c r="N12" i="4"/>
  <c r="K11" i="4"/>
  <c r="N11" i="4"/>
  <c r="M11" i="4"/>
  <c r="N23" i="4"/>
  <c r="M23" i="4"/>
  <c r="K23" i="4"/>
  <c r="M10" i="4"/>
  <c r="N22" i="4"/>
  <c r="M22" i="4"/>
  <c r="K22" i="4"/>
  <c r="N21" i="4"/>
  <c r="M21" i="4"/>
  <c r="K21" i="4"/>
  <c r="N20" i="4"/>
  <c r="K20" i="4"/>
  <c r="M20" i="4"/>
  <c r="N19" i="4"/>
  <c r="K19" i="4"/>
  <c r="M19" i="4"/>
  <c r="M18" i="4"/>
  <c r="K18" i="4"/>
  <c r="N18" i="4"/>
  <c r="K17" i="4"/>
  <c r="M17" i="4"/>
  <c r="N17" i="4"/>
  <c r="K16" i="4"/>
  <c r="M16" i="4"/>
  <c r="N15" i="4"/>
  <c r="K15" i="4"/>
  <c r="M15" i="4"/>
  <c r="K14" i="4"/>
  <c r="M14" i="4"/>
  <c r="N13" i="4"/>
  <c r="K13" i="4"/>
  <c r="M13" i="4"/>
  <c r="K10" i="4"/>
  <c r="B9" i="4"/>
  <c r="K9" i="4" s="1"/>
  <c r="M9" i="4" l="1"/>
  <c r="N9" i="4"/>
  <c r="B27" i="2"/>
  <c r="K27" i="2" s="1"/>
  <c r="B28" i="2"/>
  <c r="K28" i="2" s="1"/>
  <c r="M28" i="2" l="1"/>
  <c r="N28" i="2"/>
  <c r="N27" i="2"/>
  <c r="M27" i="2"/>
  <c r="B30" i="2" l="1"/>
  <c r="N30" i="2" s="1"/>
  <c r="K30" i="2" l="1"/>
  <c r="M30" i="2"/>
  <c r="B31" i="2"/>
  <c r="M31" i="2" s="1"/>
  <c r="K31" i="2" l="1"/>
  <c r="N31" i="2"/>
  <c r="B29" i="2"/>
  <c r="K29" i="2" l="1"/>
  <c r="M29" i="2"/>
  <c r="N29" i="2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B26" i="3" l="1"/>
  <c r="P26" i="3" s="1"/>
  <c r="B25" i="3"/>
  <c r="Q25" i="3" s="1"/>
  <c r="B24" i="3"/>
  <c r="P24" i="3" s="1"/>
  <c r="B23" i="3"/>
  <c r="Q23" i="3" s="1"/>
  <c r="B22" i="3"/>
  <c r="P22" i="3" s="1"/>
  <c r="B21" i="3"/>
  <c r="Q21" i="3" s="1"/>
  <c r="B20" i="3"/>
  <c r="P20" i="3" s="1"/>
  <c r="B19" i="3"/>
  <c r="Q19" i="3" s="1"/>
  <c r="B18" i="3"/>
  <c r="P18" i="3" s="1"/>
  <c r="B17" i="3"/>
  <c r="Q17" i="3" s="1"/>
  <c r="B16" i="3"/>
  <c r="P16" i="3" s="1"/>
  <c r="B15" i="3"/>
  <c r="Q15" i="3" s="1"/>
  <c r="B14" i="3"/>
  <c r="P14" i="3" s="1"/>
  <c r="B13" i="3"/>
  <c r="Q13" i="3" s="1"/>
  <c r="B12" i="3"/>
  <c r="P12" i="3" s="1"/>
  <c r="Q16" i="3" l="1"/>
  <c r="Q18" i="3"/>
  <c r="Q22" i="3"/>
  <c r="Q12" i="3"/>
  <c r="Q24" i="3"/>
  <c r="Q20" i="3"/>
  <c r="Q14" i="3"/>
  <c r="Q26" i="3"/>
  <c r="N13" i="3"/>
  <c r="N15" i="3"/>
  <c r="N17" i="3"/>
  <c r="N19" i="3"/>
  <c r="N21" i="3"/>
  <c r="N23" i="3"/>
  <c r="N25" i="3"/>
  <c r="P13" i="3"/>
  <c r="P15" i="3"/>
  <c r="P17" i="3"/>
  <c r="P19" i="3"/>
  <c r="P21" i="3"/>
  <c r="P23" i="3"/>
  <c r="P25" i="3"/>
  <c r="N12" i="3"/>
  <c r="N14" i="3"/>
  <c r="N16" i="3"/>
  <c r="N18" i="3"/>
  <c r="N20" i="3"/>
  <c r="N22" i="3"/>
  <c r="N24" i="3"/>
  <c r="N26" i="3"/>
  <c r="B26" i="2"/>
  <c r="N26" i="2" l="1"/>
  <c r="M26" i="2"/>
  <c r="K26" i="2"/>
  <c r="B13" i="2"/>
  <c r="N13" i="2" s="1"/>
  <c r="B14" i="2"/>
  <c r="N14" i="2" s="1"/>
  <c r="B15" i="2"/>
  <c r="N15" i="2" s="1"/>
  <c r="B16" i="2"/>
  <c r="N16" i="2" s="1"/>
  <c r="B17" i="2"/>
  <c r="N17" i="2" s="1"/>
  <c r="B18" i="2"/>
  <c r="N18" i="2" s="1"/>
  <c r="B19" i="2"/>
  <c r="N19" i="2" s="1"/>
  <c r="B20" i="2"/>
  <c r="K20" i="2" s="1"/>
  <c r="B21" i="2"/>
  <c r="N21" i="2" s="1"/>
  <c r="B22" i="2"/>
  <c r="N22" i="2" s="1"/>
  <c r="B23" i="2"/>
  <c r="N23" i="2" s="1"/>
  <c r="B24" i="2"/>
  <c r="N24" i="2" s="1"/>
  <c r="B25" i="2"/>
  <c r="N25" i="2" s="1"/>
  <c r="B12" i="2"/>
  <c r="M12" i="2" s="1"/>
  <c r="N20" i="2" l="1"/>
  <c r="K16" i="2"/>
  <c r="K24" i="2"/>
  <c r="M16" i="2"/>
  <c r="K18" i="2"/>
  <c r="M24" i="2"/>
  <c r="M20" i="2"/>
  <c r="M13" i="2"/>
  <c r="K19" i="2"/>
  <c r="K12" i="2"/>
  <c r="M19" i="2"/>
  <c r="N12" i="2"/>
  <c r="M18" i="2"/>
  <c r="K25" i="2"/>
  <c r="K17" i="2"/>
  <c r="M25" i="2"/>
  <c r="M17" i="2"/>
  <c r="K23" i="2"/>
  <c r="K15" i="2"/>
  <c r="M23" i="2"/>
  <c r="M15" i="2"/>
  <c r="K22" i="2"/>
  <c r="K14" i="2"/>
  <c r="M22" i="2"/>
  <c r="M14" i="2"/>
  <c r="K21" i="2"/>
  <c r="K13" i="2"/>
  <c r="M21" i="2"/>
  <c r="M16" i="17" l="1"/>
  <c r="N16" i="17" l="1"/>
  <c r="K1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C3EACFE6-8203-4E05-A841-7891B0C0AD31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C75EA5A4-E4A4-4223-A751-7ED3725062D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M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Escobar Portillo</author>
  </authors>
  <commentList>
    <comment ref="J6" authorId="0" shapeId="0" xr:uid="{1391A508-58B8-487A-9909-B1314C90217A}">
      <text>
        <r>
          <rPr>
            <b/>
            <sz val="9"/>
            <color indexed="81"/>
            <rFont val="Tahoma"/>
            <family val="2"/>
          </rPr>
          <t>Ingrid Escobar Portillo:</t>
        </r>
        <r>
          <rPr>
            <sz val="9"/>
            <color indexed="81"/>
            <rFont val="Tahoma"/>
            <family val="2"/>
          </rPr>
          <t xml:space="preserve">
Promedio diario del año. Esto para saber cuanro deberíamos recepcionar</t>
        </r>
      </text>
    </comment>
  </commentList>
</comments>
</file>

<file path=xl/sharedStrings.xml><?xml version="1.0" encoding="utf-8"?>
<sst xmlns="http://schemas.openxmlformats.org/spreadsheetml/2006/main" count="317" uniqueCount="42">
  <si>
    <t>Encuesta:</t>
  </si>
  <si>
    <t>Fecha del reporte:</t>
  </si>
  <si>
    <t>Terminadas</t>
  </si>
  <si>
    <t>No recepcionadas</t>
  </si>
  <si>
    <t>Teminadas poneradas</t>
  </si>
  <si>
    <t>Total muestra a levantar</t>
  </si>
  <si>
    <t>%  Esperado (promedio 2019)</t>
  </si>
  <si>
    <t>Subdepartamento:</t>
  </si>
  <si>
    <t>Enviadas en  análisis</t>
  </si>
  <si>
    <t>Número</t>
  </si>
  <si>
    <t>Porcentaje</t>
  </si>
  <si>
    <t>Dias de levantamiento</t>
  </si>
  <si>
    <t xml:space="preserve">Dias de levantamiento </t>
  </si>
  <si>
    <t>Enviada o análisis</t>
  </si>
  <si>
    <t>Term (Abs)</t>
  </si>
  <si>
    <t>Rec x día</t>
  </si>
  <si>
    <t>IVS</t>
  </si>
  <si>
    <t>Comercio y Servicios</t>
  </si>
  <si>
    <t>Ter Pon (abs)</t>
  </si>
  <si>
    <t>Sección</t>
  </si>
  <si>
    <t>Actividad</t>
  </si>
  <si>
    <t>No ingresadas</t>
  </si>
  <si>
    <t>H</t>
  </si>
  <si>
    <t>I</t>
  </si>
  <si>
    <t>J</t>
  </si>
  <si>
    <t>L</t>
  </si>
  <si>
    <t>M</t>
  </si>
  <si>
    <t>N</t>
  </si>
  <si>
    <t>R</t>
  </si>
  <si>
    <t>S</t>
  </si>
  <si>
    <t>Cantidad empresas</t>
  </si>
  <si>
    <t>% Empresas</t>
  </si>
  <si>
    <t>No Ingresada</t>
  </si>
  <si>
    <t>Total general</t>
  </si>
  <si>
    <t>Terminadas (%)</t>
  </si>
  <si>
    <t>No ingresadas (%)</t>
  </si>
  <si>
    <t>Enviada o análisis (%)</t>
  </si>
  <si>
    <t>Terminada</t>
  </si>
  <si>
    <t>Enviada</t>
  </si>
  <si>
    <t>En Análisis</t>
  </si>
  <si>
    <t>Estados</t>
  </si>
  <si>
    <t>Teminadas ponderadas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</si>
</sst>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rgb="FF4472C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2" borderId="4" xfId="1" applyNumberFormat="1" applyFont="1" applyFill="1" applyBorder="1" applyAlignment="1">
      <alignment horizontal="center"/>
    </xf>
    <xf numFmtId="0" fontId="0" fillId="0" borderId="8" xfId="0" applyBorder="1"/>
    <xf numFmtId="16" fontId="0" fillId="0" borderId="5" xfId="0" applyNumberFormat="1" applyFill="1" applyBorder="1"/>
    <xf numFmtId="0" fontId="0" fillId="0" borderId="1" xfId="0" applyFill="1" applyBorder="1"/>
    <xf numFmtId="0" fontId="2" fillId="0" borderId="6" xfId="1" applyNumberFormat="1" applyFont="1" applyFill="1" applyBorder="1" applyAlignment="1">
      <alignment horizontal="center"/>
    </xf>
    <xf numFmtId="0" fontId="0" fillId="0" borderId="6" xfId="0" applyFill="1" applyBorder="1"/>
    <xf numFmtId="16" fontId="0" fillId="0" borderId="7" xfId="0" applyNumberFormat="1" applyFill="1" applyBorder="1"/>
    <xf numFmtId="9" fontId="0" fillId="0" borderId="8" xfId="1" applyFont="1" applyFill="1" applyBorder="1"/>
    <xf numFmtId="0" fontId="0" fillId="0" borderId="8" xfId="0" applyFill="1" applyBorder="1"/>
    <xf numFmtId="0" fontId="0" fillId="0" borderId="9" xfId="0" applyFill="1" applyBorder="1"/>
    <xf numFmtId="9" fontId="0" fillId="0" borderId="0" xfId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2" fillId="0" borderId="3" xfId="0" applyNumberFormat="1" applyFont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/>
    </xf>
    <xf numFmtId="0" fontId="2" fillId="3" borderId="3" xfId="0" applyFont="1" applyFill="1" applyBorder="1"/>
    <xf numFmtId="14" fontId="0" fillId="0" borderId="0" xfId="0" applyNumberFormat="1" applyAlignment="1">
      <alignment horizontal="left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0" xfId="0" applyNumberFormat="1" applyFill="1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6" fontId="5" fillId="0" borderId="11" xfId="1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6" fontId="5" fillId="0" borderId="8" xfId="1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9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/>
    </xf>
    <xf numFmtId="16" fontId="0" fillId="3" borderId="5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6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/>
    </xf>
    <xf numFmtId="9" fontId="0" fillId="0" borderId="11" xfId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" fontId="0" fillId="3" borderId="10" xfId="0" applyNumberFormat="1" applyFill="1" applyBorder="1"/>
    <xf numFmtId="16" fontId="0" fillId="0" borderId="27" xfId="0" applyNumberFormat="1" applyFill="1" applyBorder="1"/>
    <xf numFmtId="16" fontId="0" fillId="3" borderId="1" xfId="0" applyNumberFormat="1" applyFill="1" applyBorder="1"/>
    <xf numFmtId="164" fontId="5" fillId="0" borderId="8" xfId="1" applyNumberFormat="1" applyFont="1" applyFill="1" applyBorder="1" applyAlignment="1">
      <alignment horizontal="center"/>
    </xf>
    <xf numFmtId="16" fontId="0" fillId="0" borderId="5" xfId="0" applyNumberFormat="1" applyFill="1" applyBorder="1" applyAlignment="1">
      <alignment horizontal="center"/>
    </xf>
    <xf numFmtId="16" fontId="0" fillId="0" borderId="27" xfId="0" applyNumberFormat="1" applyFill="1" applyBorder="1" applyAlignment="1">
      <alignment horizontal="center"/>
    </xf>
    <xf numFmtId="16" fontId="0" fillId="0" borderId="7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0" fontId="5" fillId="0" borderId="11" xfId="1" applyNumberFormat="1" applyFont="1" applyFill="1" applyBorder="1" applyAlignment="1">
      <alignment horizontal="center"/>
    </xf>
    <xf numFmtId="0" fontId="5" fillId="0" borderId="8" xfId="1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6" zoomScale="85" zoomScaleNormal="85" workbookViewId="0">
      <selection activeCell="C33" sqref="C33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43948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7">
        <v>43922</v>
      </c>
      <c r="B7" s="8"/>
      <c r="C7" s="8"/>
      <c r="D7" s="8"/>
      <c r="E7" s="8"/>
      <c r="F7" s="9"/>
      <c r="I7" s="7">
        <v>43922</v>
      </c>
      <c r="J7" s="20"/>
      <c r="K7" s="8"/>
      <c r="L7" s="8"/>
      <c r="M7" s="8"/>
      <c r="N7" s="10"/>
    </row>
    <row r="8" spans="1:14" x14ac:dyDescent="0.3">
      <c r="A8" s="7">
        <v>43923</v>
      </c>
      <c r="B8" s="8"/>
      <c r="C8" s="8"/>
      <c r="D8" s="8"/>
      <c r="E8" s="8"/>
      <c r="F8" s="10"/>
      <c r="I8" s="7">
        <v>43923</v>
      </c>
      <c r="J8" s="20"/>
      <c r="K8" s="8"/>
      <c r="L8" s="8"/>
      <c r="M8" s="8"/>
      <c r="N8" s="10"/>
    </row>
    <row r="9" spans="1:14" x14ac:dyDescent="0.3">
      <c r="A9" s="7">
        <v>43924</v>
      </c>
      <c r="B9" s="16">
        <f t="shared" ref="B9:B33" si="0">SUM(C9,E9,F9)</f>
        <v>958</v>
      </c>
      <c r="C9" s="16">
        <v>0</v>
      </c>
      <c r="D9" s="16"/>
      <c r="E9" s="16">
        <v>20</v>
      </c>
      <c r="F9" s="28">
        <v>938</v>
      </c>
      <c r="I9" s="7">
        <v>43924</v>
      </c>
      <c r="J9" s="20">
        <v>5.1420037359501119E-4</v>
      </c>
      <c r="K9" s="22">
        <f t="shared" ref="K9" si="1">+C9/B9</f>
        <v>0</v>
      </c>
      <c r="L9" s="46">
        <v>0</v>
      </c>
      <c r="M9" s="22">
        <f t="shared" ref="M9" si="2">+E9/B9</f>
        <v>2.0876826722338204E-2</v>
      </c>
      <c r="N9" s="19">
        <f t="shared" ref="N9" si="3">F9/B9</f>
        <v>0.97912317327766174</v>
      </c>
    </row>
    <row r="10" spans="1:14" x14ac:dyDescent="0.3">
      <c r="A10" s="47">
        <v>43925</v>
      </c>
      <c r="B10" s="16">
        <f t="shared" si="0"/>
        <v>958</v>
      </c>
      <c r="C10" s="16">
        <v>0</v>
      </c>
      <c r="D10" s="16"/>
      <c r="E10" s="16">
        <v>20</v>
      </c>
      <c r="F10" s="28">
        <v>938</v>
      </c>
      <c r="I10" s="7">
        <v>43925</v>
      </c>
      <c r="J10" s="20">
        <v>5.1420037359501119E-4</v>
      </c>
      <c r="K10" s="22">
        <f t="shared" ref="K10" si="4">+C10/B10</f>
        <v>0</v>
      </c>
      <c r="L10" s="22">
        <v>0</v>
      </c>
      <c r="M10" s="22">
        <f t="shared" ref="M10" si="5">+E10/B10</f>
        <v>2.0876826722338204E-2</v>
      </c>
      <c r="N10" s="19">
        <f t="shared" ref="N10" si="6">F10/B10</f>
        <v>0.97912317327766174</v>
      </c>
    </row>
    <row r="11" spans="1:14" x14ac:dyDescent="0.3">
      <c r="A11" s="47">
        <v>43926</v>
      </c>
      <c r="B11" s="16">
        <f t="shared" si="0"/>
        <v>958</v>
      </c>
      <c r="C11" s="16">
        <v>0</v>
      </c>
      <c r="D11" s="16"/>
      <c r="E11" s="16">
        <v>20</v>
      </c>
      <c r="F11" s="28">
        <v>938</v>
      </c>
      <c r="I11" s="7">
        <v>43926</v>
      </c>
      <c r="J11" s="20">
        <v>5.1420037359501119E-4</v>
      </c>
      <c r="K11" s="22">
        <f t="shared" ref="K11:K16" si="7">+C11/B11</f>
        <v>0</v>
      </c>
      <c r="L11" s="22">
        <v>0</v>
      </c>
      <c r="M11" s="22">
        <f t="shared" ref="M11:M16" si="8">+E11/B11</f>
        <v>2.0876826722338204E-2</v>
      </c>
      <c r="N11" s="19">
        <f t="shared" ref="N11:N16" si="9">F11/B11</f>
        <v>0.97912317327766174</v>
      </c>
    </row>
    <row r="12" spans="1:14" x14ac:dyDescent="0.3">
      <c r="A12" s="7">
        <v>43927</v>
      </c>
      <c r="B12" s="16">
        <f t="shared" si="0"/>
        <v>958</v>
      </c>
      <c r="C12" s="16">
        <v>25</v>
      </c>
      <c r="D12" s="27"/>
      <c r="E12" s="16">
        <v>12</v>
      </c>
      <c r="F12" s="28">
        <v>921</v>
      </c>
      <c r="H12" s="34"/>
      <c r="I12" s="7">
        <v>43927</v>
      </c>
      <c r="J12" s="20">
        <v>5.1420037359501119E-4</v>
      </c>
      <c r="K12" s="22">
        <f t="shared" si="7"/>
        <v>2.6096033402922755E-2</v>
      </c>
      <c r="L12" s="22">
        <v>1.4565167399856355E-2</v>
      </c>
      <c r="M12" s="22">
        <f t="shared" si="8"/>
        <v>1.2526096033402923E-2</v>
      </c>
      <c r="N12" s="19">
        <f t="shared" si="9"/>
        <v>0.9613778705636743</v>
      </c>
    </row>
    <row r="13" spans="1:14" x14ac:dyDescent="0.3">
      <c r="A13" s="7">
        <v>43928</v>
      </c>
      <c r="B13" s="16">
        <f t="shared" si="0"/>
        <v>958</v>
      </c>
      <c r="C13" s="16">
        <v>35</v>
      </c>
      <c r="D13" s="27"/>
      <c r="E13" s="16">
        <v>29</v>
      </c>
      <c r="F13" s="28">
        <v>894</v>
      </c>
      <c r="H13" s="34"/>
      <c r="I13" s="7">
        <v>43928</v>
      </c>
      <c r="J13" s="20">
        <v>5.1420037359501119E-4</v>
      </c>
      <c r="K13" s="22">
        <f t="shared" si="7"/>
        <v>3.6534446764091857E-2</v>
      </c>
      <c r="L13" s="46">
        <v>1.7601405118910746E-2</v>
      </c>
      <c r="M13" s="22">
        <f t="shared" si="8"/>
        <v>3.0271398747390398E-2</v>
      </c>
      <c r="N13" s="19">
        <f t="shared" si="9"/>
        <v>0.93319415448851772</v>
      </c>
    </row>
    <row r="14" spans="1:14" x14ac:dyDescent="0.3">
      <c r="A14" s="7">
        <v>43929</v>
      </c>
      <c r="B14" s="16">
        <f t="shared" si="0"/>
        <v>958</v>
      </c>
      <c r="C14" s="16">
        <v>46</v>
      </c>
      <c r="D14" s="27"/>
      <c r="E14" s="16">
        <v>40</v>
      </c>
      <c r="F14" s="28">
        <v>872</v>
      </c>
      <c r="H14" s="34"/>
      <c r="I14" s="7">
        <v>43929</v>
      </c>
      <c r="J14" s="20">
        <v>8.9866541925388305E-3</v>
      </c>
      <c r="K14" s="22">
        <f t="shared" si="7"/>
        <v>4.8016701461377868E-2</v>
      </c>
      <c r="L14" s="46">
        <v>2.2167486665955149E-2</v>
      </c>
      <c r="M14" s="22">
        <f t="shared" si="8"/>
        <v>4.1753653444676408E-2</v>
      </c>
      <c r="N14" s="19">
        <f t="shared" si="9"/>
        <v>0.91022964509394577</v>
      </c>
    </row>
    <row r="15" spans="1:14" x14ac:dyDescent="0.3">
      <c r="A15" s="7">
        <v>43930</v>
      </c>
      <c r="B15" s="16">
        <f t="shared" si="0"/>
        <v>958</v>
      </c>
      <c r="C15" s="16">
        <v>61</v>
      </c>
      <c r="D15" s="27"/>
      <c r="E15" s="16">
        <v>78</v>
      </c>
      <c r="F15" s="28">
        <v>819</v>
      </c>
      <c r="I15" s="7">
        <v>43930</v>
      </c>
      <c r="J15" s="20">
        <v>1.6361695390586791E-2</v>
      </c>
      <c r="K15" s="22">
        <f t="shared" si="7"/>
        <v>6.3674321503131528E-2</v>
      </c>
      <c r="L15" s="46">
        <v>3.1061578772121116E-2</v>
      </c>
      <c r="M15" s="22">
        <f t="shared" si="8"/>
        <v>8.1419624217118999E-2</v>
      </c>
      <c r="N15" s="19">
        <f t="shared" si="9"/>
        <v>0.85490605427974953</v>
      </c>
    </row>
    <row r="16" spans="1:14" x14ac:dyDescent="0.3">
      <c r="A16" s="7">
        <v>43931</v>
      </c>
      <c r="B16" s="16">
        <f t="shared" si="0"/>
        <v>958</v>
      </c>
      <c r="C16" s="16">
        <v>61</v>
      </c>
      <c r="D16" s="27"/>
      <c r="E16" s="16">
        <v>78</v>
      </c>
      <c r="F16" s="28">
        <v>819</v>
      </c>
      <c r="I16" s="7">
        <v>43931</v>
      </c>
      <c r="J16" s="20">
        <v>2.6047266639227708E-2</v>
      </c>
      <c r="K16" s="22">
        <f t="shared" si="7"/>
        <v>6.3674321503131528E-2</v>
      </c>
      <c r="L16" s="46">
        <v>3.1061578772121116E-2</v>
      </c>
      <c r="M16" s="22">
        <f t="shared" si="8"/>
        <v>8.1419624217118999E-2</v>
      </c>
      <c r="N16" s="19">
        <f t="shared" si="9"/>
        <v>0.85490605427974953</v>
      </c>
    </row>
    <row r="17" spans="1:14" x14ac:dyDescent="0.3">
      <c r="A17" s="47">
        <v>43932</v>
      </c>
      <c r="B17" s="16">
        <f t="shared" si="0"/>
        <v>958</v>
      </c>
      <c r="C17" s="16">
        <v>61</v>
      </c>
      <c r="D17" s="27"/>
      <c r="E17" s="16">
        <v>78</v>
      </c>
      <c r="F17" s="28">
        <v>819</v>
      </c>
      <c r="H17" s="34"/>
      <c r="I17" s="7">
        <v>43932</v>
      </c>
      <c r="J17" s="20">
        <v>5.7529061520619679E-2</v>
      </c>
      <c r="K17" s="22">
        <f t="shared" ref="K17:K27" si="10">+C17/B17</f>
        <v>6.3674321503131528E-2</v>
      </c>
      <c r="L17" s="46">
        <v>3.1061578772121116E-2</v>
      </c>
      <c r="M17" s="22">
        <f t="shared" ref="M17:M23" si="11">+E17/B17</f>
        <v>8.1419624217118999E-2</v>
      </c>
      <c r="N17" s="19">
        <f t="shared" ref="N17:N23" si="12">F17/B17</f>
        <v>0.85490605427974953</v>
      </c>
    </row>
    <row r="18" spans="1:14" x14ac:dyDescent="0.3">
      <c r="A18" s="47">
        <v>43933</v>
      </c>
      <c r="B18" s="16">
        <f t="shared" si="0"/>
        <v>958</v>
      </c>
      <c r="C18" s="16">
        <v>61</v>
      </c>
      <c r="D18" s="27"/>
      <c r="E18" s="16">
        <v>78</v>
      </c>
      <c r="F18" s="28">
        <v>819</v>
      </c>
      <c r="H18" s="34"/>
      <c r="I18" s="7">
        <v>43933</v>
      </c>
      <c r="J18" s="20">
        <v>8.4207966320968788E-2</v>
      </c>
      <c r="K18" s="22">
        <f t="shared" si="10"/>
        <v>6.3674321503131528E-2</v>
      </c>
      <c r="L18" s="46">
        <v>3.1061578772121116E-2</v>
      </c>
      <c r="M18" s="22">
        <f t="shared" si="11"/>
        <v>8.1419624217118999E-2</v>
      </c>
      <c r="N18" s="19">
        <f t="shared" si="12"/>
        <v>0.85490605427974953</v>
      </c>
    </row>
    <row r="19" spans="1:14" x14ac:dyDescent="0.3">
      <c r="A19" s="7">
        <v>43934</v>
      </c>
      <c r="B19" s="16">
        <f t="shared" si="0"/>
        <v>958</v>
      </c>
      <c r="C19" s="16">
        <v>103</v>
      </c>
      <c r="D19" s="27"/>
      <c r="E19" s="16">
        <v>86</v>
      </c>
      <c r="F19" s="28">
        <v>769</v>
      </c>
      <c r="H19" s="34"/>
      <c r="I19" s="7">
        <v>43934</v>
      </c>
      <c r="J19" s="20">
        <v>0.10933590995508892</v>
      </c>
      <c r="K19" s="22">
        <f t="shared" si="10"/>
        <v>0.10751565762004175</v>
      </c>
      <c r="L19" s="46">
        <v>7.4822814130742529E-2</v>
      </c>
      <c r="M19" s="22">
        <f t="shared" si="11"/>
        <v>8.9770354906054284E-2</v>
      </c>
      <c r="N19" s="19">
        <f t="shared" si="12"/>
        <v>0.80271398747390399</v>
      </c>
    </row>
    <row r="20" spans="1:14" x14ac:dyDescent="0.3">
      <c r="A20" s="7">
        <v>43935</v>
      </c>
      <c r="B20" s="16">
        <f t="shared" si="0"/>
        <v>958</v>
      </c>
      <c r="C20" s="16">
        <v>195</v>
      </c>
      <c r="D20" s="27"/>
      <c r="E20" s="16">
        <v>119</v>
      </c>
      <c r="F20" s="28">
        <v>644</v>
      </c>
      <c r="H20" s="34"/>
      <c r="I20" s="7">
        <v>43935</v>
      </c>
      <c r="J20" s="20">
        <v>0.15377161720776614</v>
      </c>
      <c r="K20" s="22">
        <f t="shared" si="10"/>
        <v>0.20354906054279751</v>
      </c>
      <c r="L20" s="46">
        <v>0.14434949191393617</v>
      </c>
      <c r="M20" s="22">
        <f t="shared" si="11"/>
        <v>0.12421711899791232</v>
      </c>
      <c r="N20" s="19">
        <f t="shared" si="12"/>
        <v>0.67223382045929014</v>
      </c>
    </row>
    <row r="21" spans="1:14" x14ac:dyDescent="0.3">
      <c r="A21" s="7">
        <v>43936</v>
      </c>
      <c r="B21" s="16">
        <f t="shared" si="0"/>
        <v>958</v>
      </c>
      <c r="C21" s="16">
        <v>311</v>
      </c>
      <c r="D21" s="27"/>
      <c r="E21" s="16">
        <v>165</v>
      </c>
      <c r="F21" s="28">
        <v>482</v>
      </c>
      <c r="H21" s="34"/>
      <c r="I21" s="7">
        <v>43936</v>
      </c>
      <c r="J21" s="20">
        <v>0.19328186862099631</v>
      </c>
      <c r="K21" s="22">
        <f t="shared" si="10"/>
        <v>0.3246346555323591</v>
      </c>
      <c r="L21" s="46">
        <v>0.22692893732437333</v>
      </c>
      <c r="M21" s="22">
        <f t="shared" si="11"/>
        <v>0.1722338204592902</v>
      </c>
      <c r="N21" s="19">
        <f t="shared" si="12"/>
        <v>0.50313152400835071</v>
      </c>
    </row>
    <row r="22" spans="1:14" x14ac:dyDescent="0.3">
      <c r="A22" s="7">
        <v>43937</v>
      </c>
      <c r="B22" s="16">
        <f t="shared" si="0"/>
        <v>958</v>
      </c>
      <c r="C22" s="16">
        <v>364</v>
      </c>
      <c r="D22" s="27"/>
      <c r="E22" s="16">
        <v>238</v>
      </c>
      <c r="F22" s="28">
        <v>356</v>
      </c>
      <c r="H22" s="34"/>
      <c r="I22" s="7">
        <v>43937</v>
      </c>
      <c r="J22" s="20">
        <v>0.2425481520959776</v>
      </c>
      <c r="K22" s="22">
        <f t="shared" si="10"/>
        <v>0.37995824634655534</v>
      </c>
      <c r="L22" s="46">
        <v>0.26898663244011167</v>
      </c>
      <c r="M22" s="22">
        <f t="shared" si="11"/>
        <v>0.24843423799582465</v>
      </c>
      <c r="N22" s="19">
        <f t="shared" si="12"/>
        <v>0.37160751565762007</v>
      </c>
    </row>
    <row r="23" spans="1:14" x14ac:dyDescent="0.3">
      <c r="A23" s="7">
        <v>43938</v>
      </c>
      <c r="B23" s="16">
        <f t="shared" si="0"/>
        <v>958</v>
      </c>
      <c r="C23" s="16">
        <v>372</v>
      </c>
      <c r="D23" s="27"/>
      <c r="E23" s="16">
        <v>261</v>
      </c>
      <c r="F23" s="28">
        <v>325</v>
      </c>
      <c r="H23" s="34"/>
      <c r="I23" s="7">
        <v>43938</v>
      </c>
      <c r="J23" s="20">
        <v>0.32658220868101745</v>
      </c>
      <c r="K23" s="22">
        <f t="shared" si="10"/>
        <v>0.38830897703549061</v>
      </c>
      <c r="L23" s="46">
        <v>0.27272710269092926</v>
      </c>
      <c r="M23" s="22">
        <f t="shared" si="11"/>
        <v>0.27244258872651356</v>
      </c>
      <c r="N23" s="19">
        <f t="shared" si="12"/>
        <v>0.33924843423799583</v>
      </c>
    </row>
    <row r="24" spans="1:14" x14ac:dyDescent="0.3">
      <c r="A24" s="47">
        <v>43939</v>
      </c>
      <c r="B24" s="16">
        <f t="shared" si="0"/>
        <v>958</v>
      </c>
      <c r="C24" s="16">
        <v>372</v>
      </c>
      <c r="D24" s="27"/>
      <c r="E24" s="16">
        <v>261</v>
      </c>
      <c r="F24" s="28">
        <v>325</v>
      </c>
      <c r="H24" s="34"/>
      <c r="I24" s="7">
        <v>43939</v>
      </c>
      <c r="J24" s="20">
        <v>0.40555666020803388</v>
      </c>
      <c r="K24" s="22">
        <f t="shared" si="10"/>
        <v>0.38830897703549061</v>
      </c>
      <c r="L24" s="46">
        <v>0.27272710269092926</v>
      </c>
      <c r="M24" s="22">
        <f t="shared" ref="M24:M32" si="13">+E24/B24</f>
        <v>0.27244258872651356</v>
      </c>
      <c r="N24" s="19">
        <f t="shared" ref="N24:N32" si="14">F24/B24</f>
        <v>0.33924843423799583</v>
      </c>
    </row>
    <row r="25" spans="1:14" x14ac:dyDescent="0.3">
      <c r="A25" s="47">
        <v>43940</v>
      </c>
      <c r="B25" s="16">
        <f t="shared" si="0"/>
        <v>958</v>
      </c>
      <c r="C25" s="16">
        <v>372</v>
      </c>
      <c r="D25" s="27"/>
      <c r="E25" s="16">
        <v>261</v>
      </c>
      <c r="F25" s="28">
        <v>325</v>
      </c>
      <c r="H25" s="34"/>
      <c r="I25" s="7">
        <v>43940</v>
      </c>
      <c r="J25" s="20">
        <v>0.45941690553979497</v>
      </c>
      <c r="K25" s="22">
        <f t="shared" si="10"/>
        <v>0.38830897703549061</v>
      </c>
      <c r="L25" s="46">
        <v>0.27272710269092926</v>
      </c>
      <c r="M25" s="22">
        <f t="shared" si="13"/>
        <v>0.27244258872651356</v>
      </c>
      <c r="N25" s="19">
        <f t="shared" si="14"/>
        <v>0.33924843423799583</v>
      </c>
    </row>
    <row r="26" spans="1:14" x14ac:dyDescent="0.3">
      <c r="A26" s="7">
        <v>43941</v>
      </c>
      <c r="B26" s="16">
        <f t="shared" si="0"/>
        <v>958</v>
      </c>
      <c r="C26" s="17">
        <v>517</v>
      </c>
      <c r="D26" s="27"/>
      <c r="E26" s="16">
        <v>253</v>
      </c>
      <c r="F26" s="28">
        <v>188</v>
      </c>
      <c r="H26" s="34"/>
      <c r="I26" s="7">
        <v>43941</v>
      </c>
      <c r="J26" s="20">
        <v>0.54787798744909166</v>
      </c>
      <c r="K26" s="22">
        <f t="shared" si="10"/>
        <v>0.5396659707724426</v>
      </c>
      <c r="L26" s="46">
        <v>0.38675938797672954</v>
      </c>
      <c r="M26" s="22">
        <f t="shared" si="13"/>
        <v>0.26409185803757829</v>
      </c>
      <c r="N26" s="19">
        <f t="shared" si="14"/>
        <v>0.19624217118997914</v>
      </c>
    </row>
    <row r="27" spans="1:14" x14ac:dyDescent="0.3">
      <c r="A27" s="7">
        <v>43942</v>
      </c>
      <c r="B27" s="16">
        <f t="shared" si="0"/>
        <v>958</v>
      </c>
      <c r="C27" s="17">
        <v>717</v>
      </c>
      <c r="D27" s="27"/>
      <c r="E27" s="16">
        <v>148</v>
      </c>
      <c r="F27" s="28">
        <v>93</v>
      </c>
      <c r="H27" s="34"/>
      <c r="I27" s="29">
        <v>43942</v>
      </c>
      <c r="J27" s="20">
        <v>0.63768666719637956</v>
      </c>
      <c r="K27" s="22">
        <f t="shared" si="10"/>
        <v>0.74843423799582465</v>
      </c>
      <c r="L27" s="46">
        <v>0.74926970148972671</v>
      </c>
      <c r="M27" s="22">
        <f t="shared" si="13"/>
        <v>0.1544885177453027</v>
      </c>
      <c r="N27" s="19">
        <f t="shared" si="14"/>
        <v>9.7077244258872653E-2</v>
      </c>
    </row>
    <row r="28" spans="1:14" x14ac:dyDescent="0.3">
      <c r="A28" s="7">
        <v>43943</v>
      </c>
      <c r="B28" s="16">
        <f t="shared" si="0"/>
        <v>958</v>
      </c>
      <c r="C28" s="17">
        <v>779</v>
      </c>
      <c r="D28" s="27"/>
      <c r="E28" s="16">
        <v>113</v>
      </c>
      <c r="F28" s="28">
        <v>66</v>
      </c>
      <c r="H28" s="34"/>
      <c r="I28" s="29">
        <v>43943</v>
      </c>
      <c r="J28" s="20">
        <v>0.7452343684793501</v>
      </c>
      <c r="K28" s="22">
        <f t="shared" ref="K28:K33" si="15">+C28/B28</f>
        <v>0.81315240083507312</v>
      </c>
      <c r="L28" s="46">
        <v>0.79263163667165204</v>
      </c>
      <c r="M28" s="22">
        <f t="shared" si="13"/>
        <v>0.11795407098121086</v>
      </c>
      <c r="N28" s="19">
        <f t="shared" si="14"/>
        <v>6.889352818371608E-2</v>
      </c>
    </row>
    <row r="29" spans="1:14" x14ac:dyDescent="0.3">
      <c r="A29" s="7">
        <v>43944</v>
      </c>
      <c r="B29" s="16">
        <f t="shared" si="0"/>
        <v>958</v>
      </c>
      <c r="C29" s="31">
        <v>911</v>
      </c>
      <c r="D29" s="32"/>
      <c r="E29" s="30">
        <v>0</v>
      </c>
      <c r="F29" s="33">
        <v>47</v>
      </c>
      <c r="H29" s="34"/>
      <c r="I29" s="29">
        <v>43944</v>
      </c>
      <c r="J29" s="20">
        <v>0.86274724261465019</v>
      </c>
      <c r="K29" s="22">
        <f t="shared" si="15"/>
        <v>0.95093945720250517</v>
      </c>
      <c r="L29" s="62">
        <v>0.91512547988979864</v>
      </c>
      <c r="M29" s="22">
        <f t="shared" si="13"/>
        <v>0</v>
      </c>
      <c r="N29" s="19">
        <f t="shared" si="14"/>
        <v>4.9060542797494784E-2</v>
      </c>
    </row>
    <row r="30" spans="1:14" x14ac:dyDescent="0.3">
      <c r="A30" s="7">
        <v>43945</v>
      </c>
      <c r="B30" s="16">
        <f t="shared" si="0"/>
        <v>958</v>
      </c>
      <c r="C30" s="31">
        <v>914</v>
      </c>
      <c r="D30" s="32"/>
      <c r="E30" s="30">
        <v>0</v>
      </c>
      <c r="F30" s="33">
        <v>44</v>
      </c>
      <c r="I30" s="29">
        <v>43945</v>
      </c>
      <c r="J30" s="20">
        <v>0.92466528637681733</v>
      </c>
      <c r="K30" s="22">
        <f t="shared" si="15"/>
        <v>0.95407098121085598</v>
      </c>
      <c r="L30" s="62">
        <v>0.91809311736892918</v>
      </c>
      <c r="M30" s="22">
        <f t="shared" si="13"/>
        <v>0</v>
      </c>
      <c r="N30" s="19">
        <f t="shared" si="14"/>
        <v>4.5929018789144051E-2</v>
      </c>
    </row>
    <row r="31" spans="1:14" x14ac:dyDescent="0.3">
      <c r="A31" s="79">
        <v>43946</v>
      </c>
      <c r="B31" s="30">
        <f t="shared" si="0"/>
        <v>958</v>
      </c>
      <c r="C31" s="31">
        <v>914</v>
      </c>
      <c r="D31" s="32"/>
      <c r="E31" s="30">
        <v>0</v>
      </c>
      <c r="F31" s="33">
        <v>44</v>
      </c>
      <c r="I31" s="29">
        <v>43946</v>
      </c>
      <c r="J31" s="76">
        <v>0.97399224029361475</v>
      </c>
      <c r="K31" s="77">
        <f t="shared" si="15"/>
        <v>0.95407098121085598</v>
      </c>
      <c r="L31" s="62">
        <v>0.91809311736892918</v>
      </c>
      <c r="M31" s="77">
        <f t="shared" si="13"/>
        <v>0</v>
      </c>
      <c r="N31" s="78">
        <f t="shared" si="14"/>
        <v>4.5929018789144051E-2</v>
      </c>
    </row>
    <row r="32" spans="1:14" x14ac:dyDescent="0.3">
      <c r="A32" s="81">
        <v>43947</v>
      </c>
      <c r="B32" s="30">
        <f t="shared" si="0"/>
        <v>958</v>
      </c>
      <c r="C32" s="31">
        <v>914</v>
      </c>
      <c r="D32" s="32"/>
      <c r="E32" s="30">
        <v>0</v>
      </c>
      <c r="F32" s="33">
        <v>44</v>
      </c>
      <c r="I32" s="29">
        <v>43947</v>
      </c>
      <c r="J32" s="76">
        <v>0.98334028338375912</v>
      </c>
      <c r="K32" s="77">
        <f t="shared" si="15"/>
        <v>0.95407098121085598</v>
      </c>
      <c r="L32" s="62">
        <v>0.91809311736892918</v>
      </c>
      <c r="M32" s="77">
        <f t="shared" si="13"/>
        <v>0</v>
      </c>
      <c r="N32" s="78">
        <f t="shared" si="14"/>
        <v>4.5929018789144051E-2</v>
      </c>
    </row>
    <row r="33" spans="1:14" ht="15" thickBot="1" x14ac:dyDescent="0.35">
      <c r="A33" s="80">
        <v>43948</v>
      </c>
      <c r="B33" s="35">
        <f t="shared" si="0"/>
        <v>958</v>
      </c>
      <c r="C33" s="36">
        <v>914</v>
      </c>
      <c r="D33" s="37"/>
      <c r="E33" s="35">
        <v>0</v>
      </c>
      <c r="F33" s="38">
        <v>44</v>
      </c>
      <c r="I33" s="11">
        <v>43948</v>
      </c>
      <c r="J33" s="39">
        <v>0.98418884510269278</v>
      </c>
      <c r="K33" s="40">
        <f t="shared" si="15"/>
        <v>0.95407098121085598</v>
      </c>
      <c r="L33" s="82">
        <v>0.91809311736892918</v>
      </c>
      <c r="M33" s="40">
        <f t="shared" ref="M33" si="16">+E33/B33</f>
        <v>0</v>
      </c>
      <c r="N33" s="41">
        <f t="shared" ref="N33" si="17">F33/B33</f>
        <v>4.5929018789144051E-2</v>
      </c>
    </row>
    <row r="34" spans="1:14" x14ac:dyDescent="0.3">
      <c r="J34" s="15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D125-6A3B-48B2-9E7F-D686A71FE96D}">
  <dimension ref="A1:N34"/>
  <sheetViews>
    <sheetView zoomScale="70" zoomScaleNormal="70" workbookViewId="0">
      <selection activeCell="N30" sqref="N30"/>
    </sheetView>
  </sheetViews>
  <sheetFormatPr baseColWidth="10" defaultRowHeight="14.4" x14ac:dyDescent="0.3"/>
  <cols>
    <col min="1" max="1" width="18.5546875" customWidth="1"/>
    <col min="2" max="2" width="17.77734375" customWidth="1"/>
    <col min="3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44340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44317</v>
      </c>
      <c r="B7" s="8"/>
      <c r="C7" s="8"/>
      <c r="D7" s="97"/>
      <c r="E7" s="8"/>
      <c r="F7" s="9"/>
      <c r="I7" s="83">
        <v>44317</v>
      </c>
      <c r="J7" s="20"/>
      <c r="K7" s="8"/>
      <c r="L7" s="8"/>
      <c r="M7" s="8"/>
      <c r="N7" s="10"/>
    </row>
    <row r="8" spans="1:14" x14ac:dyDescent="0.3">
      <c r="A8" s="83">
        <v>44318</v>
      </c>
      <c r="B8" s="16"/>
      <c r="C8" s="16"/>
      <c r="D8" s="98"/>
      <c r="E8" s="16"/>
      <c r="F8" s="28"/>
      <c r="I8" s="83">
        <v>44318</v>
      </c>
      <c r="J8" s="20"/>
      <c r="K8" s="22"/>
      <c r="L8" s="22"/>
      <c r="M8" s="22"/>
      <c r="N8" s="19"/>
    </row>
    <row r="9" spans="1:14" x14ac:dyDescent="0.3">
      <c r="A9" s="83">
        <v>44319</v>
      </c>
      <c r="B9" s="16"/>
      <c r="C9" s="16"/>
      <c r="D9" s="98"/>
      <c r="E9" s="16"/>
      <c r="F9" s="28"/>
      <c r="I9" s="83">
        <v>44319</v>
      </c>
      <c r="J9" s="20"/>
      <c r="K9" s="22"/>
      <c r="L9" s="22"/>
      <c r="M9" s="22"/>
      <c r="N9" s="19"/>
    </row>
    <row r="10" spans="1:14" x14ac:dyDescent="0.3">
      <c r="A10" s="83">
        <v>44320</v>
      </c>
      <c r="B10" s="16">
        <f t="shared" ref="B10:B33" si="0">SUM(C10,E10,F10)</f>
        <v>932</v>
      </c>
      <c r="C10" s="16">
        <v>0</v>
      </c>
      <c r="D10" s="16"/>
      <c r="E10" s="16">
        <v>2</v>
      </c>
      <c r="F10" s="28">
        <v>930</v>
      </c>
      <c r="I10" s="83">
        <v>44320</v>
      </c>
      <c r="J10" s="20"/>
      <c r="K10" s="22">
        <f t="shared" ref="K10:K23" si="1">+C10/B10</f>
        <v>0</v>
      </c>
      <c r="L10" s="22">
        <v>0</v>
      </c>
      <c r="M10" s="22">
        <f t="shared" ref="M10:M23" si="2">+E10/B10</f>
        <v>2.1459227467811159E-3</v>
      </c>
      <c r="N10" s="19">
        <f t="shared" ref="N10:N23" si="3">F10/B10</f>
        <v>0.99785407725321884</v>
      </c>
    </row>
    <row r="11" spans="1:14" x14ac:dyDescent="0.3">
      <c r="A11" s="83">
        <v>44321</v>
      </c>
      <c r="B11" s="16">
        <f t="shared" si="0"/>
        <v>932</v>
      </c>
      <c r="C11" s="16">
        <v>0</v>
      </c>
      <c r="D11" s="16"/>
      <c r="E11" s="16">
        <v>35</v>
      </c>
      <c r="F11" s="28">
        <v>897</v>
      </c>
      <c r="I11" s="83">
        <v>44321</v>
      </c>
      <c r="J11" s="20"/>
      <c r="K11" s="22">
        <f t="shared" si="1"/>
        <v>0</v>
      </c>
      <c r="L11" s="22">
        <v>0</v>
      </c>
      <c r="M11" s="22">
        <f t="shared" si="2"/>
        <v>3.755364806866953E-2</v>
      </c>
      <c r="N11" s="19">
        <f t="shared" si="3"/>
        <v>0.96244635193133043</v>
      </c>
    </row>
    <row r="12" spans="1:14" x14ac:dyDescent="0.3">
      <c r="A12" s="83">
        <v>44322</v>
      </c>
      <c r="B12" s="16">
        <f t="shared" si="0"/>
        <v>932</v>
      </c>
      <c r="C12" s="16">
        <v>0</v>
      </c>
      <c r="D12" s="16"/>
      <c r="E12" s="16">
        <v>64</v>
      </c>
      <c r="F12" s="28">
        <v>868</v>
      </c>
      <c r="H12" s="34"/>
      <c r="I12" s="83">
        <v>44322</v>
      </c>
      <c r="J12" s="20"/>
      <c r="K12" s="22">
        <f t="shared" si="1"/>
        <v>0</v>
      </c>
      <c r="L12" s="22">
        <v>0</v>
      </c>
      <c r="M12" s="22">
        <f t="shared" si="2"/>
        <v>6.8669527896995708E-2</v>
      </c>
      <c r="N12" s="19">
        <f t="shared" si="3"/>
        <v>0.93133047210300424</v>
      </c>
    </row>
    <row r="13" spans="1:14" x14ac:dyDescent="0.3">
      <c r="A13" s="83">
        <v>44323</v>
      </c>
      <c r="B13" s="16">
        <f t="shared" si="0"/>
        <v>932</v>
      </c>
      <c r="C13" s="16">
        <v>12</v>
      </c>
      <c r="D13" s="16"/>
      <c r="E13" s="16">
        <v>79</v>
      </c>
      <c r="F13" s="28">
        <v>841</v>
      </c>
      <c r="H13" s="34"/>
      <c r="I13" s="83">
        <v>44323</v>
      </c>
      <c r="J13" s="20"/>
      <c r="K13" s="22">
        <f t="shared" si="1"/>
        <v>1.2875536480686695E-2</v>
      </c>
      <c r="L13" s="22">
        <v>1.6601810586804735E-2</v>
      </c>
      <c r="M13" s="22">
        <f t="shared" si="2"/>
        <v>8.4763948497854083E-2</v>
      </c>
      <c r="N13" s="19">
        <f t="shared" si="3"/>
        <v>0.9023605150214592</v>
      </c>
    </row>
    <row r="14" spans="1:14" x14ac:dyDescent="0.3">
      <c r="A14" s="83">
        <v>44324</v>
      </c>
      <c r="B14" s="16">
        <f t="shared" si="0"/>
        <v>932</v>
      </c>
      <c r="C14" s="16">
        <v>12</v>
      </c>
      <c r="D14" s="16"/>
      <c r="E14" s="16">
        <v>81</v>
      </c>
      <c r="F14" s="28">
        <v>839</v>
      </c>
      <c r="H14" s="34"/>
      <c r="I14" s="83">
        <v>44324</v>
      </c>
      <c r="J14" s="20">
        <v>8.9866541925388305E-3</v>
      </c>
      <c r="K14" s="22">
        <f t="shared" si="1"/>
        <v>1.2875536480686695E-2</v>
      </c>
      <c r="L14" s="22">
        <v>1.6601810586804735E-2</v>
      </c>
      <c r="M14" s="22">
        <f t="shared" si="2"/>
        <v>8.6909871244635187E-2</v>
      </c>
      <c r="N14" s="19">
        <f t="shared" si="3"/>
        <v>0.90021459227467815</v>
      </c>
    </row>
    <row r="15" spans="1:14" x14ac:dyDescent="0.3">
      <c r="A15" s="83">
        <v>44325</v>
      </c>
      <c r="B15" s="16">
        <f t="shared" si="0"/>
        <v>932</v>
      </c>
      <c r="C15" s="16">
        <v>12</v>
      </c>
      <c r="D15" s="16"/>
      <c r="E15" s="16">
        <v>84</v>
      </c>
      <c r="F15" s="28">
        <v>836</v>
      </c>
      <c r="I15" s="83">
        <v>44325</v>
      </c>
      <c r="J15" s="20">
        <v>1.6361695390586791E-2</v>
      </c>
      <c r="K15" s="22">
        <f t="shared" si="1"/>
        <v>1.2875536480686695E-2</v>
      </c>
      <c r="L15" s="22">
        <v>1.6601810586804735E-2</v>
      </c>
      <c r="M15" s="22">
        <f t="shared" si="2"/>
        <v>9.012875536480687E-2</v>
      </c>
      <c r="N15" s="19">
        <f t="shared" si="3"/>
        <v>0.89699570815450647</v>
      </c>
    </row>
    <row r="16" spans="1:14" x14ac:dyDescent="0.3">
      <c r="A16" s="83">
        <v>44326</v>
      </c>
      <c r="B16" s="16">
        <f t="shared" si="0"/>
        <v>932</v>
      </c>
      <c r="C16" s="16">
        <v>29</v>
      </c>
      <c r="D16" s="16"/>
      <c r="E16" s="16">
        <v>112</v>
      </c>
      <c r="F16" s="28">
        <v>791</v>
      </c>
      <c r="I16" s="83">
        <v>44326</v>
      </c>
      <c r="J16" s="20">
        <v>2.6047266639227708E-2</v>
      </c>
      <c r="K16" s="22">
        <f t="shared" si="1"/>
        <v>3.1115879828326181E-2</v>
      </c>
      <c r="L16" s="22">
        <v>2.4329779778328991E-2</v>
      </c>
      <c r="M16" s="22">
        <f t="shared" si="2"/>
        <v>0.12017167381974249</v>
      </c>
      <c r="N16" s="19">
        <f t="shared" si="3"/>
        <v>0.84871244635193133</v>
      </c>
    </row>
    <row r="17" spans="1:14" x14ac:dyDescent="0.3">
      <c r="A17" s="83">
        <v>44327</v>
      </c>
      <c r="B17" s="16">
        <f t="shared" si="0"/>
        <v>932</v>
      </c>
      <c r="C17" s="16">
        <v>36</v>
      </c>
      <c r="D17" s="16"/>
      <c r="E17" s="16">
        <v>156</v>
      </c>
      <c r="F17" s="28">
        <v>740</v>
      </c>
      <c r="H17" s="34"/>
      <c r="I17" s="83">
        <v>44327</v>
      </c>
      <c r="J17" s="20">
        <v>5.7529061520619679E-2</v>
      </c>
      <c r="K17" s="22">
        <f t="shared" si="1"/>
        <v>3.8626609442060089E-2</v>
      </c>
      <c r="L17" s="22">
        <v>2.7171695405135289E-2</v>
      </c>
      <c r="M17" s="22">
        <f t="shared" si="2"/>
        <v>0.16738197424892703</v>
      </c>
      <c r="N17" s="19">
        <f t="shared" si="3"/>
        <v>0.79399141630901282</v>
      </c>
    </row>
    <row r="18" spans="1:14" x14ac:dyDescent="0.3">
      <c r="A18" s="83">
        <v>44328</v>
      </c>
      <c r="B18" s="16">
        <f t="shared" si="0"/>
        <v>932</v>
      </c>
      <c r="C18" s="16">
        <v>45</v>
      </c>
      <c r="D18" s="16"/>
      <c r="E18" s="16">
        <v>190</v>
      </c>
      <c r="F18" s="28">
        <v>697</v>
      </c>
      <c r="H18" s="34"/>
      <c r="I18" s="83">
        <v>44328</v>
      </c>
      <c r="J18" s="20">
        <v>8.4207966320968788E-2</v>
      </c>
      <c r="K18" s="22">
        <f t="shared" si="1"/>
        <v>4.8283261802575105E-2</v>
      </c>
      <c r="L18" s="22">
        <v>4.0263670416347909E-2</v>
      </c>
      <c r="M18" s="22">
        <f t="shared" si="2"/>
        <v>0.20386266094420602</v>
      </c>
      <c r="N18" s="19">
        <f t="shared" si="3"/>
        <v>0.74785407725321884</v>
      </c>
    </row>
    <row r="19" spans="1:14" x14ac:dyDescent="0.3">
      <c r="A19" s="83">
        <v>44329</v>
      </c>
      <c r="B19" s="16">
        <f t="shared" si="0"/>
        <v>932</v>
      </c>
      <c r="C19" s="16">
        <v>79</v>
      </c>
      <c r="D19" s="16"/>
      <c r="E19" s="16">
        <v>265</v>
      </c>
      <c r="F19" s="28">
        <v>588</v>
      </c>
      <c r="H19" s="34"/>
      <c r="I19" s="83">
        <v>44329</v>
      </c>
      <c r="J19" s="20">
        <v>0.10933590995508892</v>
      </c>
      <c r="K19" s="22">
        <f t="shared" si="1"/>
        <v>8.4763948497854083E-2</v>
      </c>
      <c r="L19" s="22">
        <v>7.0543588609466246E-2</v>
      </c>
      <c r="M19" s="22">
        <f t="shared" si="2"/>
        <v>0.28433476394849788</v>
      </c>
      <c r="N19" s="19">
        <f t="shared" si="3"/>
        <v>0.63090128755364805</v>
      </c>
    </row>
    <row r="20" spans="1:14" x14ac:dyDescent="0.3">
      <c r="A20" s="83">
        <v>44330</v>
      </c>
      <c r="B20" s="16">
        <f t="shared" si="0"/>
        <v>932</v>
      </c>
      <c r="C20" s="16">
        <v>220</v>
      </c>
      <c r="D20" s="16"/>
      <c r="E20" s="16">
        <v>247</v>
      </c>
      <c r="F20" s="28">
        <v>465</v>
      </c>
      <c r="H20" s="34"/>
      <c r="I20" s="83">
        <v>44330</v>
      </c>
      <c r="J20" s="20">
        <v>0.15377161720776614</v>
      </c>
      <c r="K20" s="22">
        <f t="shared" si="1"/>
        <v>0.23605150214592274</v>
      </c>
      <c r="L20" s="22">
        <v>0.2003874792697628</v>
      </c>
      <c r="M20" s="22">
        <f t="shared" si="2"/>
        <v>0.26502145922746784</v>
      </c>
      <c r="N20" s="19">
        <f t="shared" si="3"/>
        <v>0.49892703862660942</v>
      </c>
    </row>
    <row r="21" spans="1:14" x14ac:dyDescent="0.3">
      <c r="A21" s="83">
        <v>44331</v>
      </c>
      <c r="B21" s="16">
        <f t="shared" si="0"/>
        <v>932</v>
      </c>
      <c r="C21" s="16">
        <v>220</v>
      </c>
      <c r="D21" s="16"/>
      <c r="E21" s="16">
        <v>253</v>
      </c>
      <c r="F21" s="28">
        <v>459</v>
      </c>
      <c r="H21" s="34"/>
      <c r="I21" s="83">
        <v>44331</v>
      </c>
      <c r="J21" s="20">
        <v>0.19328186862099631</v>
      </c>
      <c r="K21" s="22">
        <f t="shared" si="1"/>
        <v>0.23605150214592274</v>
      </c>
      <c r="L21" s="22">
        <v>0.2003874792697628</v>
      </c>
      <c r="M21" s="22">
        <f t="shared" si="2"/>
        <v>0.27145922746781115</v>
      </c>
      <c r="N21" s="19">
        <f t="shared" si="3"/>
        <v>0.49248927038626611</v>
      </c>
    </row>
    <row r="22" spans="1:14" x14ac:dyDescent="0.3">
      <c r="A22" s="83">
        <v>44332</v>
      </c>
      <c r="B22" s="16">
        <f t="shared" si="0"/>
        <v>932</v>
      </c>
      <c r="C22" s="16">
        <v>220</v>
      </c>
      <c r="D22" s="16"/>
      <c r="E22" s="16">
        <v>256</v>
      </c>
      <c r="F22" s="28">
        <v>456</v>
      </c>
      <c r="H22" s="34"/>
      <c r="I22" s="83">
        <v>44332</v>
      </c>
      <c r="J22" s="20">
        <v>0.2425481520959776</v>
      </c>
      <c r="K22" s="22">
        <f t="shared" si="1"/>
        <v>0.23605150214592274</v>
      </c>
      <c r="L22" s="22">
        <v>0.2003874792697628</v>
      </c>
      <c r="M22" s="22">
        <f t="shared" si="2"/>
        <v>0.27467811158798283</v>
      </c>
      <c r="N22" s="19">
        <f t="shared" si="3"/>
        <v>0.48927038626609443</v>
      </c>
    </row>
    <row r="23" spans="1:14" x14ac:dyDescent="0.3">
      <c r="A23" s="83">
        <v>44333</v>
      </c>
      <c r="B23" s="16">
        <f t="shared" si="0"/>
        <v>932</v>
      </c>
      <c r="C23" s="16">
        <v>262</v>
      </c>
      <c r="D23" s="16"/>
      <c r="E23" s="16">
        <v>289</v>
      </c>
      <c r="F23" s="28">
        <v>381</v>
      </c>
      <c r="H23" s="34"/>
      <c r="I23" s="83">
        <v>44333</v>
      </c>
      <c r="J23" s="20">
        <v>0.32658220868101745</v>
      </c>
      <c r="K23" s="22">
        <f t="shared" si="1"/>
        <v>0.2811158798283262</v>
      </c>
      <c r="L23" s="46">
        <v>0.22771485952132378</v>
      </c>
      <c r="M23" s="22">
        <f t="shared" si="2"/>
        <v>0.31008583690987124</v>
      </c>
      <c r="N23" s="19">
        <f t="shared" si="3"/>
        <v>0.40879828326180256</v>
      </c>
    </row>
    <row r="24" spans="1:14" x14ac:dyDescent="0.3">
      <c r="A24" s="83">
        <v>44334</v>
      </c>
      <c r="B24" s="16">
        <f t="shared" si="0"/>
        <v>932</v>
      </c>
      <c r="C24" s="16">
        <v>335</v>
      </c>
      <c r="D24" s="16"/>
      <c r="E24" s="16">
        <v>273</v>
      </c>
      <c r="F24" s="28">
        <v>324</v>
      </c>
      <c r="H24" s="34"/>
      <c r="I24" s="83">
        <v>44334</v>
      </c>
      <c r="J24" s="20">
        <v>0.40555666020803388</v>
      </c>
      <c r="K24" s="22">
        <f t="shared" ref="K24:K30" si="4">+C24/B24</f>
        <v>0.3594420600858369</v>
      </c>
      <c r="L24" s="46">
        <v>0.29955859680646624</v>
      </c>
      <c r="M24" s="22">
        <f t="shared" ref="M24:M30" si="5">+E24/B24</f>
        <v>0.2929184549356223</v>
      </c>
      <c r="N24" s="19">
        <f t="shared" ref="N24:N30" si="6">F24/B24</f>
        <v>0.34763948497854075</v>
      </c>
    </row>
    <row r="25" spans="1:14" x14ac:dyDescent="0.3">
      <c r="A25" s="83">
        <v>44335</v>
      </c>
      <c r="B25" s="16">
        <f t="shared" si="0"/>
        <v>932</v>
      </c>
      <c r="C25" s="16">
        <v>435</v>
      </c>
      <c r="D25" s="16"/>
      <c r="E25" s="16">
        <v>273</v>
      </c>
      <c r="F25" s="28">
        <v>224</v>
      </c>
      <c r="H25" s="34"/>
      <c r="I25" s="83">
        <v>44335</v>
      </c>
      <c r="J25" s="20">
        <v>0.45941690553979497</v>
      </c>
      <c r="K25" s="22">
        <f t="shared" si="4"/>
        <v>0.4667381974248927</v>
      </c>
      <c r="L25" s="46">
        <v>0.37089788243882227</v>
      </c>
      <c r="M25" s="22">
        <f t="shared" si="5"/>
        <v>0.2929184549356223</v>
      </c>
      <c r="N25" s="19">
        <f t="shared" si="6"/>
        <v>0.24034334763948498</v>
      </c>
    </row>
    <row r="26" spans="1:14" x14ac:dyDescent="0.3">
      <c r="A26" s="83">
        <v>44336</v>
      </c>
      <c r="B26" s="16">
        <f t="shared" si="0"/>
        <v>932</v>
      </c>
      <c r="C26" s="16">
        <v>504</v>
      </c>
      <c r="D26" s="16"/>
      <c r="E26" s="16">
        <v>278</v>
      </c>
      <c r="F26" s="28">
        <v>150</v>
      </c>
      <c r="H26" s="34"/>
      <c r="I26" s="83">
        <v>44336</v>
      </c>
      <c r="J26" s="20">
        <v>0.54787798744909166</v>
      </c>
      <c r="K26" s="22">
        <f t="shared" si="4"/>
        <v>0.54077253218884125</v>
      </c>
      <c r="L26" s="46">
        <v>0.39755242444323685</v>
      </c>
      <c r="M26" s="22">
        <f t="shared" si="5"/>
        <v>0.29828326180257508</v>
      </c>
      <c r="N26" s="19">
        <f t="shared" si="6"/>
        <v>0.1609442060085837</v>
      </c>
    </row>
    <row r="27" spans="1:14" x14ac:dyDescent="0.3">
      <c r="A27" s="83">
        <v>44337</v>
      </c>
      <c r="B27" s="16">
        <f t="shared" si="0"/>
        <v>932</v>
      </c>
      <c r="C27" s="16">
        <v>504</v>
      </c>
      <c r="D27" s="16"/>
      <c r="E27" s="16">
        <v>280</v>
      </c>
      <c r="F27" s="28">
        <v>148</v>
      </c>
      <c r="H27" s="34"/>
      <c r="I27" s="83">
        <v>44337</v>
      </c>
      <c r="J27" s="20">
        <v>0.63768666719637956</v>
      </c>
      <c r="K27" s="22">
        <f t="shared" si="4"/>
        <v>0.54077253218884125</v>
      </c>
      <c r="L27" s="46">
        <v>0.39755242444323685</v>
      </c>
      <c r="M27" s="22">
        <f t="shared" si="5"/>
        <v>0.30042918454935624</v>
      </c>
      <c r="N27" s="19">
        <f t="shared" si="6"/>
        <v>0.15879828326180256</v>
      </c>
    </row>
    <row r="28" spans="1:14" x14ac:dyDescent="0.3">
      <c r="A28" s="83">
        <v>44338</v>
      </c>
      <c r="B28" s="16">
        <f t="shared" si="0"/>
        <v>932</v>
      </c>
      <c r="C28" s="16">
        <v>504</v>
      </c>
      <c r="D28" s="16"/>
      <c r="E28" s="16">
        <v>281</v>
      </c>
      <c r="F28" s="28">
        <v>147</v>
      </c>
      <c r="H28" s="34"/>
      <c r="I28" s="83">
        <v>44338</v>
      </c>
      <c r="J28" s="20">
        <v>0.7452343684793501</v>
      </c>
      <c r="K28" s="22">
        <f t="shared" si="4"/>
        <v>0.54077253218884125</v>
      </c>
      <c r="L28" s="46">
        <v>0.39755242444323685</v>
      </c>
      <c r="M28" s="22">
        <f t="shared" si="5"/>
        <v>0.30150214592274677</v>
      </c>
      <c r="N28" s="19">
        <f t="shared" si="6"/>
        <v>0.15772532188841201</v>
      </c>
    </row>
    <row r="29" spans="1:14" x14ac:dyDescent="0.3">
      <c r="A29" s="83">
        <v>44339</v>
      </c>
      <c r="B29" s="16">
        <f t="shared" si="0"/>
        <v>932</v>
      </c>
      <c r="C29" s="16">
        <v>554</v>
      </c>
      <c r="D29" s="16"/>
      <c r="E29" s="16">
        <v>237</v>
      </c>
      <c r="F29" s="28">
        <v>141</v>
      </c>
      <c r="H29" s="34"/>
      <c r="I29" s="83">
        <v>44339</v>
      </c>
      <c r="J29" s="20">
        <v>0.86274724261465019</v>
      </c>
      <c r="K29" s="22">
        <f t="shared" si="4"/>
        <v>0.59442060085836912</v>
      </c>
      <c r="L29" s="46">
        <v>0.45186690921559969</v>
      </c>
      <c r="M29" s="22">
        <f t="shared" si="5"/>
        <v>0.25429184549356221</v>
      </c>
      <c r="N29" s="19">
        <f t="shared" si="6"/>
        <v>0.15128755364806867</v>
      </c>
    </row>
    <row r="30" spans="1:14" x14ac:dyDescent="0.3">
      <c r="A30" s="83">
        <v>44340</v>
      </c>
      <c r="B30" s="16">
        <f t="shared" si="0"/>
        <v>932</v>
      </c>
      <c r="C30" s="16">
        <v>630</v>
      </c>
      <c r="D30" s="16"/>
      <c r="E30" s="16">
        <v>208</v>
      </c>
      <c r="F30" s="28">
        <v>94</v>
      </c>
      <c r="I30" s="83">
        <v>44340</v>
      </c>
      <c r="J30" s="20">
        <v>0.92466528637681733</v>
      </c>
      <c r="K30" s="22">
        <f t="shared" si="4"/>
        <v>0.67596566523605151</v>
      </c>
      <c r="L30" s="46">
        <v>0.57071808084034781</v>
      </c>
      <c r="M30" s="22">
        <f t="shared" si="5"/>
        <v>0.22317596566523606</v>
      </c>
      <c r="N30" s="19">
        <f t="shared" si="6"/>
        <v>0.10085836909871244</v>
      </c>
    </row>
    <row r="31" spans="1:14" x14ac:dyDescent="0.3">
      <c r="A31" s="83">
        <v>44341</v>
      </c>
      <c r="B31" s="16">
        <f t="shared" si="0"/>
        <v>0</v>
      </c>
      <c r="C31" s="16"/>
      <c r="D31" s="92"/>
      <c r="E31" s="16"/>
      <c r="F31" s="28"/>
      <c r="I31" s="83">
        <v>44341</v>
      </c>
      <c r="J31" s="76">
        <v>0.97399224029361475</v>
      </c>
      <c r="K31" s="22"/>
      <c r="L31" s="46"/>
      <c r="M31" s="22"/>
      <c r="N31" s="19"/>
    </row>
    <row r="32" spans="1:14" x14ac:dyDescent="0.3">
      <c r="A32" s="83">
        <v>44342</v>
      </c>
      <c r="B32" s="16">
        <f t="shared" si="0"/>
        <v>0</v>
      </c>
      <c r="C32" s="31"/>
      <c r="D32" s="99"/>
      <c r="E32" s="30"/>
      <c r="F32" s="33"/>
      <c r="I32" s="83">
        <v>44342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5">
        <v>44343</v>
      </c>
      <c r="B33" s="35">
        <f t="shared" si="0"/>
        <v>0</v>
      </c>
      <c r="C33" s="36"/>
      <c r="D33" s="100"/>
      <c r="E33" s="35"/>
      <c r="F33" s="38"/>
      <c r="I33" s="85">
        <v>44343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243A-624D-469C-BBA5-1522377ED70A}">
  <dimension ref="A1:N34"/>
  <sheetViews>
    <sheetView zoomScale="70" zoomScaleNormal="70" workbookViewId="0">
      <selection activeCell="F18" sqref="F18"/>
    </sheetView>
  </sheetViews>
  <sheetFormatPr baseColWidth="10" defaultRowHeight="14.4" x14ac:dyDescent="0.3"/>
  <cols>
    <col min="1" max="1" width="18.5546875" customWidth="1"/>
    <col min="2" max="2" width="17.77734375" customWidth="1"/>
    <col min="3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44277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44256</v>
      </c>
      <c r="B7" s="8"/>
      <c r="C7" s="8"/>
      <c r="D7" s="97"/>
      <c r="E7" s="8"/>
      <c r="F7" s="9"/>
      <c r="I7" s="83">
        <v>44256</v>
      </c>
      <c r="J7" s="20"/>
      <c r="K7" s="8"/>
      <c r="L7" s="8"/>
      <c r="M7" s="8"/>
      <c r="N7" s="10"/>
    </row>
    <row r="8" spans="1:14" x14ac:dyDescent="0.3">
      <c r="A8" s="83">
        <v>44257</v>
      </c>
      <c r="B8" s="16"/>
      <c r="C8" s="16"/>
      <c r="D8" s="98"/>
      <c r="E8" s="16"/>
      <c r="F8" s="28"/>
      <c r="I8" s="83">
        <v>44257</v>
      </c>
      <c r="J8" s="20"/>
      <c r="K8" s="22"/>
      <c r="L8" s="22"/>
      <c r="M8" s="22"/>
      <c r="N8" s="19"/>
    </row>
    <row r="9" spans="1:14" x14ac:dyDescent="0.3">
      <c r="A9" s="83">
        <v>44258</v>
      </c>
      <c r="B9" s="16">
        <v>936</v>
      </c>
      <c r="C9" s="16">
        <v>0</v>
      </c>
      <c r="D9" s="98"/>
      <c r="E9" s="16">
        <v>12</v>
      </c>
      <c r="F9" s="28">
        <v>924</v>
      </c>
      <c r="I9" s="83">
        <v>44258</v>
      </c>
      <c r="J9" s="20"/>
      <c r="K9" s="22">
        <f t="shared" ref="K9:K28" si="0">+C9/B9</f>
        <v>0</v>
      </c>
      <c r="L9" s="22">
        <v>0</v>
      </c>
      <c r="M9" s="22">
        <f t="shared" ref="M9:M21" si="1">+E9/B9</f>
        <v>1.282051282051282E-2</v>
      </c>
      <c r="N9" s="19">
        <f t="shared" ref="N9:N21" si="2">F9/B9</f>
        <v>0.98717948717948723</v>
      </c>
    </row>
    <row r="10" spans="1:14" x14ac:dyDescent="0.3">
      <c r="A10" s="83">
        <v>44259</v>
      </c>
      <c r="B10" s="16">
        <v>936</v>
      </c>
      <c r="C10" s="16">
        <v>0</v>
      </c>
      <c r="D10" s="98"/>
      <c r="E10" s="16">
        <v>27</v>
      </c>
      <c r="F10" s="28">
        <v>909</v>
      </c>
      <c r="I10" s="83">
        <v>44259</v>
      </c>
      <c r="J10" s="20"/>
      <c r="K10" s="22">
        <f t="shared" si="0"/>
        <v>0</v>
      </c>
      <c r="L10" s="22">
        <v>0</v>
      </c>
      <c r="M10" s="22">
        <f t="shared" si="1"/>
        <v>2.8846153846153848E-2</v>
      </c>
      <c r="N10" s="19">
        <f t="shared" si="2"/>
        <v>0.97115384615384615</v>
      </c>
    </row>
    <row r="11" spans="1:14" x14ac:dyDescent="0.3">
      <c r="A11" s="83">
        <v>44260</v>
      </c>
      <c r="B11" s="16">
        <v>936</v>
      </c>
      <c r="C11" s="16">
        <v>9</v>
      </c>
      <c r="D11" s="98"/>
      <c r="E11" s="16">
        <v>34</v>
      </c>
      <c r="F11" s="28">
        <v>893</v>
      </c>
      <c r="I11" s="83">
        <v>44260</v>
      </c>
      <c r="J11" s="20"/>
      <c r="K11" s="22">
        <f t="shared" si="0"/>
        <v>9.6153846153846159E-3</v>
      </c>
      <c r="L11" s="22">
        <v>4.211960896036415E-3</v>
      </c>
      <c r="M11" s="22">
        <f t="shared" si="1"/>
        <v>3.6324786324786328E-2</v>
      </c>
      <c r="N11" s="19">
        <f t="shared" si="2"/>
        <v>0.95405982905982911</v>
      </c>
    </row>
    <row r="12" spans="1:14" x14ac:dyDescent="0.3">
      <c r="A12" s="86">
        <v>44261</v>
      </c>
      <c r="B12" s="16">
        <v>936</v>
      </c>
      <c r="C12" s="16">
        <v>9</v>
      </c>
      <c r="D12" s="98"/>
      <c r="E12" s="16">
        <v>34</v>
      </c>
      <c r="F12" s="28">
        <v>893</v>
      </c>
      <c r="H12" s="34"/>
      <c r="I12" s="86">
        <v>44261</v>
      </c>
      <c r="J12" s="20"/>
      <c r="K12" s="22">
        <f t="shared" si="0"/>
        <v>9.6153846153846159E-3</v>
      </c>
      <c r="L12" s="22">
        <v>4.211960896036415E-3</v>
      </c>
      <c r="M12" s="22">
        <f t="shared" si="1"/>
        <v>3.6324786324786328E-2</v>
      </c>
      <c r="N12" s="19">
        <f t="shared" si="2"/>
        <v>0.95405982905982911</v>
      </c>
    </row>
    <row r="13" spans="1:14" x14ac:dyDescent="0.3">
      <c r="A13" s="86">
        <v>44262</v>
      </c>
      <c r="B13" s="16">
        <v>936</v>
      </c>
      <c r="C13" s="16">
        <v>9</v>
      </c>
      <c r="D13" s="98"/>
      <c r="E13" s="16">
        <v>35</v>
      </c>
      <c r="F13" s="28">
        <v>892</v>
      </c>
      <c r="H13" s="34"/>
      <c r="I13" s="86">
        <v>44262</v>
      </c>
      <c r="J13" s="20"/>
      <c r="K13" s="22">
        <f t="shared" si="0"/>
        <v>9.6153846153846159E-3</v>
      </c>
      <c r="L13" s="22">
        <v>4.211960896036415E-3</v>
      </c>
      <c r="M13" s="22">
        <f t="shared" si="1"/>
        <v>3.7393162393162392E-2</v>
      </c>
      <c r="N13" s="19">
        <f t="shared" si="2"/>
        <v>0.95299145299145294</v>
      </c>
    </row>
    <row r="14" spans="1:14" x14ac:dyDescent="0.3">
      <c r="A14" s="83">
        <v>44263</v>
      </c>
      <c r="B14" s="16">
        <v>936</v>
      </c>
      <c r="C14" s="16">
        <v>10</v>
      </c>
      <c r="D14" s="98"/>
      <c r="E14" s="16">
        <v>73</v>
      </c>
      <c r="F14" s="28">
        <v>853</v>
      </c>
      <c r="H14" s="34"/>
      <c r="I14" s="83">
        <v>44263</v>
      </c>
      <c r="J14" s="20">
        <v>8.9866541925388305E-3</v>
      </c>
      <c r="K14" s="22">
        <f t="shared" si="0"/>
        <v>1.0683760683760684E-2</v>
      </c>
      <c r="L14" s="22">
        <v>5.1064322205368259E-3</v>
      </c>
      <c r="M14" s="22">
        <f t="shared" si="1"/>
        <v>7.7991452991452992E-2</v>
      </c>
      <c r="N14" s="19">
        <f t="shared" si="2"/>
        <v>0.91132478632478631</v>
      </c>
    </row>
    <row r="15" spans="1:14" x14ac:dyDescent="0.3">
      <c r="A15" s="83">
        <v>44264</v>
      </c>
      <c r="B15" s="16">
        <v>936</v>
      </c>
      <c r="C15" s="16">
        <v>34</v>
      </c>
      <c r="D15" s="98"/>
      <c r="E15" s="16">
        <v>82</v>
      </c>
      <c r="F15" s="28">
        <v>820</v>
      </c>
      <c r="I15" s="83">
        <v>44264</v>
      </c>
      <c r="J15" s="20">
        <v>1.6361695390586791E-2</v>
      </c>
      <c r="K15" s="22">
        <f t="shared" si="0"/>
        <v>3.6324786324786328E-2</v>
      </c>
      <c r="L15" s="22">
        <v>2.1680839251765525E-2</v>
      </c>
      <c r="M15" s="22">
        <f t="shared" si="1"/>
        <v>8.7606837606837601E-2</v>
      </c>
      <c r="N15" s="19">
        <f t="shared" si="2"/>
        <v>0.87606837606837606</v>
      </c>
    </row>
    <row r="16" spans="1:14" x14ac:dyDescent="0.3">
      <c r="A16" s="83">
        <v>44265</v>
      </c>
      <c r="B16" s="16">
        <v>936</v>
      </c>
      <c r="C16" s="16">
        <v>38</v>
      </c>
      <c r="D16" s="98"/>
      <c r="E16" s="16">
        <v>112</v>
      </c>
      <c r="F16" s="28">
        <v>786</v>
      </c>
      <c r="I16" s="83">
        <v>44265</v>
      </c>
      <c r="J16" s="20">
        <v>2.6047266639227708E-2</v>
      </c>
      <c r="K16" s="22">
        <f t="shared" si="0"/>
        <v>4.05982905982906E-2</v>
      </c>
      <c r="L16" s="22">
        <v>2.665708603117363E-2</v>
      </c>
      <c r="M16" s="22">
        <f t="shared" si="1"/>
        <v>0.11965811965811966</v>
      </c>
      <c r="N16" s="19">
        <f t="shared" si="2"/>
        <v>0.83974358974358976</v>
      </c>
    </row>
    <row r="17" spans="1:14" x14ac:dyDescent="0.3">
      <c r="A17" s="83">
        <v>44266</v>
      </c>
      <c r="B17" s="16">
        <v>936</v>
      </c>
      <c r="C17" s="16">
        <v>38</v>
      </c>
      <c r="D17" s="92"/>
      <c r="E17" s="16">
        <v>139</v>
      </c>
      <c r="F17" s="28">
        <v>759</v>
      </c>
      <c r="H17" s="34"/>
      <c r="I17" s="83">
        <v>44266</v>
      </c>
      <c r="J17" s="20">
        <v>5.7529061520619679E-2</v>
      </c>
      <c r="K17" s="22">
        <f t="shared" si="0"/>
        <v>4.05982905982906E-2</v>
      </c>
      <c r="L17" s="22">
        <v>2.665708603117363E-2</v>
      </c>
      <c r="M17" s="22">
        <f t="shared" si="1"/>
        <v>0.1485042735042735</v>
      </c>
      <c r="N17" s="19">
        <f t="shared" si="2"/>
        <v>0.8108974358974359</v>
      </c>
    </row>
    <row r="18" spans="1:14" x14ac:dyDescent="0.3">
      <c r="A18" s="83">
        <v>44267</v>
      </c>
      <c r="B18" s="16">
        <v>936</v>
      </c>
      <c r="C18" s="16">
        <v>102</v>
      </c>
      <c r="D18" s="92"/>
      <c r="E18" s="16">
        <v>147</v>
      </c>
      <c r="F18" s="28">
        <v>687</v>
      </c>
      <c r="H18" s="34"/>
      <c r="I18" s="83">
        <v>44267</v>
      </c>
      <c r="J18" s="20">
        <v>8.4207966320968788E-2</v>
      </c>
      <c r="K18" s="22">
        <f t="shared" si="0"/>
        <v>0.10897435897435898</v>
      </c>
      <c r="L18" s="22">
        <v>5.9005806602504068E-2</v>
      </c>
      <c r="M18" s="22">
        <f t="shared" si="1"/>
        <v>0.15705128205128205</v>
      </c>
      <c r="N18" s="19">
        <f t="shared" si="2"/>
        <v>0.73397435897435892</v>
      </c>
    </row>
    <row r="19" spans="1:14" x14ac:dyDescent="0.3">
      <c r="A19" s="86">
        <v>44268</v>
      </c>
      <c r="B19" s="16">
        <v>936</v>
      </c>
      <c r="C19" s="16">
        <v>102</v>
      </c>
      <c r="D19" s="92"/>
      <c r="E19" s="16">
        <v>149</v>
      </c>
      <c r="F19" s="28">
        <v>685</v>
      </c>
      <c r="H19" s="34"/>
      <c r="I19" s="86">
        <v>44268</v>
      </c>
      <c r="J19" s="20">
        <v>0.10933590995508892</v>
      </c>
      <c r="K19" s="22">
        <f t="shared" si="0"/>
        <v>0.10897435897435898</v>
      </c>
      <c r="L19" s="22">
        <v>5.9005806602504068E-2</v>
      </c>
      <c r="M19" s="22">
        <f t="shared" si="1"/>
        <v>0.15918803418803418</v>
      </c>
      <c r="N19" s="19">
        <f t="shared" si="2"/>
        <v>0.73183760683760679</v>
      </c>
    </row>
    <row r="20" spans="1:14" x14ac:dyDescent="0.3">
      <c r="A20" s="86">
        <v>44269</v>
      </c>
      <c r="B20" s="16">
        <v>936</v>
      </c>
      <c r="C20" s="16">
        <v>102</v>
      </c>
      <c r="D20" s="92"/>
      <c r="E20" s="16">
        <v>150</v>
      </c>
      <c r="F20" s="28">
        <v>684</v>
      </c>
      <c r="H20" s="34"/>
      <c r="I20" s="86">
        <v>44269</v>
      </c>
      <c r="J20" s="20">
        <v>0.15377161720776614</v>
      </c>
      <c r="K20" s="22">
        <f t="shared" si="0"/>
        <v>0.10897435897435898</v>
      </c>
      <c r="L20" s="22">
        <v>5.9005806602504068E-2</v>
      </c>
      <c r="M20" s="22">
        <f t="shared" si="1"/>
        <v>0.16025641025641027</v>
      </c>
      <c r="N20" s="19">
        <f t="shared" si="2"/>
        <v>0.73076923076923073</v>
      </c>
    </row>
    <row r="21" spans="1:14" x14ac:dyDescent="0.3">
      <c r="A21" s="83">
        <v>44270</v>
      </c>
      <c r="B21" s="16">
        <v>936</v>
      </c>
      <c r="C21" s="16">
        <v>201</v>
      </c>
      <c r="D21" s="92"/>
      <c r="E21" s="16">
        <v>231</v>
      </c>
      <c r="F21" s="28">
        <v>504</v>
      </c>
      <c r="H21" s="34"/>
      <c r="I21" s="83">
        <v>44270</v>
      </c>
      <c r="J21" s="20">
        <v>0.19328186862099631</v>
      </c>
      <c r="K21" s="22">
        <f t="shared" si="0"/>
        <v>0.21474358974358973</v>
      </c>
      <c r="L21" s="46">
        <v>0.13446193123927588</v>
      </c>
      <c r="M21" s="22">
        <f t="shared" si="1"/>
        <v>0.24679487179487181</v>
      </c>
      <c r="N21" s="19">
        <f t="shared" si="2"/>
        <v>0.53846153846153844</v>
      </c>
    </row>
    <row r="22" spans="1:14" x14ac:dyDescent="0.3">
      <c r="A22" s="83">
        <v>44271</v>
      </c>
      <c r="B22" s="16">
        <v>936</v>
      </c>
      <c r="C22" s="16">
        <v>301</v>
      </c>
      <c r="D22" s="92"/>
      <c r="E22" s="16">
        <v>198</v>
      </c>
      <c r="F22" s="28">
        <v>437</v>
      </c>
      <c r="H22" s="34"/>
      <c r="I22" s="83">
        <v>44271</v>
      </c>
      <c r="J22" s="20">
        <v>0.2425481520959776</v>
      </c>
      <c r="K22" s="22">
        <f t="shared" si="0"/>
        <v>0.3215811965811966</v>
      </c>
      <c r="L22" s="46">
        <v>0.22266208155944855</v>
      </c>
      <c r="M22" s="22">
        <f t="shared" ref="M22:M28" si="3">+E22/B22</f>
        <v>0.21153846153846154</v>
      </c>
      <c r="N22" s="19">
        <f t="shared" ref="N22:N28" si="4">F22/B22</f>
        <v>0.46688034188034189</v>
      </c>
    </row>
    <row r="23" spans="1:14" x14ac:dyDescent="0.3">
      <c r="A23" s="83">
        <v>44272</v>
      </c>
      <c r="B23" s="16">
        <v>936</v>
      </c>
      <c r="C23" s="16">
        <v>319</v>
      </c>
      <c r="D23" s="92"/>
      <c r="E23" s="16">
        <v>235</v>
      </c>
      <c r="F23" s="28">
        <v>382</v>
      </c>
      <c r="H23" s="34"/>
      <c r="I23" s="83">
        <v>44272</v>
      </c>
      <c r="J23" s="20">
        <v>0.32658220868101745</v>
      </c>
      <c r="K23" s="22">
        <f t="shared" si="0"/>
        <v>0.34081196581196582</v>
      </c>
      <c r="L23" s="46">
        <v>0.23730217045640351</v>
      </c>
      <c r="M23" s="22">
        <f t="shared" si="3"/>
        <v>0.25106837606837606</v>
      </c>
      <c r="N23" s="19">
        <f t="shared" si="4"/>
        <v>0.40811965811965811</v>
      </c>
    </row>
    <row r="24" spans="1:14" x14ac:dyDescent="0.3">
      <c r="A24" s="83">
        <v>44273</v>
      </c>
      <c r="B24" s="16">
        <v>936</v>
      </c>
      <c r="C24" s="16">
        <v>352</v>
      </c>
      <c r="D24" s="92"/>
      <c r="E24" s="16">
        <v>236</v>
      </c>
      <c r="F24" s="28">
        <v>348</v>
      </c>
      <c r="H24" s="34"/>
      <c r="I24" s="83">
        <v>44273</v>
      </c>
      <c r="J24" s="20">
        <v>0.40555666020803388</v>
      </c>
      <c r="K24" s="22">
        <f t="shared" si="0"/>
        <v>0.37606837606837606</v>
      </c>
      <c r="L24" s="46">
        <v>0.25888957572878291</v>
      </c>
      <c r="M24" s="22">
        <f t="shared" si="3"/>
        <v>0.25213675213675213</v>
      </c>
      <c r="N24" s="19">
        <f t="shared" si="4"/>
        <v>0.37179487179487181</v>
      </c>
    </row>
    <row r="25" spans="1:14" x14ac:dyDescent="0.3">
      <c r="A25" s="83">
        <v>44274</v>
      </c>
      <c r="B25" s="16">
        <v>936</v>
      </c>
      <c r="C25" s="16">
        <v>388</v>
      </c>
      <c r="D25" s="92"/>
      <c r="E25" s="16">
        <v>244</v>
      </c>
      <c r="F25" s="28">
        <v>304</v>
      </c>
      <c r="H25" s="34"/>
      <c r="I25" s="83">
        <v>44274</v>
      </c>
      <c r="J25" s="20">
        <v>0.45941690553979497</v>
      </c>
      <c r="K25" s="22">
        <f t="shared" si="0"/>
        <v>0.41452991452991456</v>
      </c>
      <c r="L25" s="46">
        <v>0.30660445764987293</v>
      </c>
      <c r="M25" s="22">
        <f t="shared" si="3"/>
        <v>0.2606837606837607</v>
      </c>
      <c r="N25" s="19">
        <f t="shared" si="4"/>
        <v>0.3247863247863248</v>
      </c>
    </row>
    <row r="26" spans="1:14" x14ac:dyDescent="0.3">
      <c r="A26" s="86">
        <v>44275</v>
      </c>
      <c r="B26" s="16">
        <v>936</v>
      </c>
      <c r="C26" s="16">
        <v>388</v>
      </c>
      <c r="D26" s="92"/>
      <c r="E26" s="16">
        <v>248</v>
      </c>
      <c r="F26" s="28">
        <v>300</v>
      </c>
      <c r="H26" s="34"/>
      <c r="I26" s="86">
        <v>44275</v>
      </c>
      <c r="J26" s="20">
        <v>0.54787798744909166</v>
      </c>
      <c r="K26" s="22">
        <f t="shared" si="0"/>
        <v>0.41452991452991456</v>
      </c>
      <c r="L26" s="46">
        <v>0.30660445764987293</v>
      </c>
      <c r="M26" s="22">
        <f t="shared" si="3"/>
        <v>0.26495726495726496</v>
      </c>
      <c r="N26" s="19">
        <f t="shared" si="4"/>
        <v>0.32051282051282054</v>
      </c>
    </row>
    <row r="27" spans="1:14" x14ac:dyDescent="0.3">
      <c r="A27" s="86">
        <v>44276</v>
      </c>
      <c r="B27" s="16">
        <v>936</v>
      </c>
      <c r="C27" s="16">
        <v>388</v>
      </c>
      <c r="D27" s="92"/>
      <c r="E27" s="16">
        <v>253</v>
      </c>
      <c r="F27" s="28">
        <v>295</v>
      </c>
      <c r="H27" s="34"/>
      <c r="I27" s="86">
        <v>44276</v>
      </c>
      <c r="J27" s="20">
        <v>0.63768666719637956</v>
      </c>
      <c r="K27" s="22">
        <f t="shared" si="0"/>
        <v>0.41452991452991456</v>
      </c>
      <c r="L27" s="46">
        <v>0.30660445764987293</v>
      </c>
      <c r="M27" s="22">
        <f t="shared" si="3"/>
        <v>0.27029914529914528</v>
      </c>
      <c r="N27" s="19">
        <f t="shared" si="4"/>
        <v>0.31517094017094016</v>
      </c>
    </row>
    <row r="28" spans="1:14" x14ac:dyDescent="0.3">
      <c r="A28" s="83">
        <v>44277</v>
      </c>
      <c r="B28" s="16">
        <v>936</v>
      </c>
      <c r="C28" s="16">
        <v>441</v>
      </c>
      <c r="D28" s="92"/>
      <c r="E28" s="16">
        <v>257</v>
      </c>
      <c r="F28" s="28">
        <v>238</v>
      </c>
      <c r="H28" s="34"/>
      <c r="I28" s="83">
        <v>44277</v>
      </c>
      <c r="J28" s="20">
        <v>0.7452343684793501</v>
      </c>
      <c r="K28" s="22">
        <f t="shared" si="0"/>
        <v>0.47115384615384615</v>
      </c>
      <c r="L28" s="46">
        <v>0.35846689744778126</v>
      </c>
      <c r="M28" s="22">
        <f t="shared" si="3"/>
        <v>0.2745726495726496</v>
      </c>
      <c r="N28" s="19">
        <f t="shared" si="4"/>
        <v>0.25427350427350426</v>
      </c>
    </row>
    <row r="29" spans="1:14" x14ac:dyDescent="0.3">
      <c r="A29" s="83">
        <v>44278</v>
      </c>
      <c r="B29" s="16"/>
      <c r="C29" s="16"/>
      <c r="D29" s="92"/>
      <c r="E29" s="16"/>
      <c r="F29" s="28"/>
      <c r="H29" s="34"/>
      <c r="I29" s="83">
        <v>44278</v>
      </c>
      <c r="J29" s="20">
        <v>0.86274724261465019</v>
      </c>
      <c r="K29" s="22"/>
      <c r="L29" s="46"/>
      <c r="M29" s="22"/>
      <c r="N29" s="19"/>
    </row>
    <row r="30" spans="1:14" x14ac:dyDescent="0.3">
      <c r="A30" s="83">
        <v>44279</v>
      </c>
      <c r="B30" s="16"/>
      <c r="C30" s="16"/>
      <c r="D30" s="92"/>
      <c r="E30" s="16"/>
      <c r="F30" s="28"/>
      <c r="I30" s="83">
        <v>44279</v>
      </c>
      <c r="J30" s="20">
        <v>0.92466528637681733</v>
      </c>
      <c r="K30" s="22"/>
      <c r="L30" s="46"/>
      <c r="M30" s="22"/>
      <c r="N30" s="19"/>
    </row>
    <row r="31" spans="1:14" x14ac:dyDescent="0.3">
      <c r="A31" s="83">
        <v>44280</v>
      </c>
      <c r="B31" s="16"/>
      <c r="C31" s="16"/>
      <c r="D31" s="92"/>
      <c r="E31" s="16"/>
      <c r="F31" s="28"/>
      <c r="I31" s="83">
        <v>44280</v>
      </c>
      <c r="J31" s="76">
        <v>0.97399224029361475</v>
      </c>
      <c r="K31" s="22"/>
      <c r="L31" s="46"/>
      <c r="M31" s="22"/>
      <c r="N31" s="19"/>
    </row>
    <row r="32" spans="1:14" x14ac:dyDescent="0.3">
      <c r="A32" s="83">
        <v>44281</v>
      </c>
      <c r="B32" s="16"/>
      <c r="C32" s="31"/>
      <c r="D32" s="99"/>
      <c r="E32" s="30"/>
      <c r="F32" s="33"/>
      <c r="I32" s="83">
        <v>44281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6">
        <v>44282</v>
      </c>
      <c r="B33" s="35"/>
      <c r="C33" s="36"/>
      <c r="D33" s="100"/>
      <c r="E33" s="35"/>
      <c r="F33" s="38"/>
      <c r="I33" s="85">
        <v>44282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zoomScale="70" zoomScaleNormal="70" workbookViewId="0">
      <selection activeCell="M19" sqref="M19"/>
    </sheetView>
  </sheetViews>
  <sheetFormatPr baseColWidth="10" defaultRowHeight="14.4" x14ac:dyDescent="0.3"/>
  <cols>
    <col min="1" max="1" width="18.5546875" customWidth="1"/>
    <col min="2" max="2" width="17.77734375" customWidth="1"/>
    <col min="3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44249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44228</v>
      </c>
      <c r="B7" s="8"/>
      <c r="C7" s="8"/>
      <c r="D7" s="8"/>
      <c r="E7" s="8"/>
      <c r="F7" s="9"/>
      <c r="I7" s="83">
        <v>44228</v>
      </c>
      <c r="J7" s="20"/>
      <c r="K7" s="8"/>
      <c r="L7" s="8"/>
      <c r="M7" s="8"/>
      <c r="N7" s="10"/>
    </row>
    <row r="8" spans="1:14" x14ac:dyDescent="0.3">
      <c r="A8" s="83">
        <v>44229</v>
      </c>
      <c r="B8" s="16"/>
      <c r="C8" s="16"/>
      <c r="D8" s="87"/>
      <c r="E8" s="16"/>
      <c r="F8" s="28"/>
      <c r="I8" s="83">
        <v>44229</v>
      </c>
      <c r="J8" s="20"/>
      <c r="K8" s="22"/>
      <c r="L8" s="22"/>
      <c r="M8" s="22"/>
      <c r="N8" s="19"/>
    </row>
    <row r="9" spans="1:14" x14ac:dyDescent="0.3">
      <c r="A9" s="83">
        <v>44230</v>
      </c>
      <c r="B9" s="16">
        <f t="shared" ref="B9:B28" si="0">SUM(C9,E9,F9)</f>
        <v>936</v>
      </c>
      <c r="C9" s="16">
        <v>0</v>
      </c>
      <c r="D9" s="87"/>
      <c r="E9" s="16">
        <v>18</v>
      </c>
      <c r="F9" s="28">
        <v>918</v>
      </c>
      <c r="I9" s="83">
        <v>44230</v>
      </c>
      <c r="J9" s="20"/>
      <c r="K9" s="22">
        <f t="shared" ref="K9:K11" si="1">+C9/B9</f>
        <v>0</v>
      </c>
      <c r="L9" s="22">
        <v>0</v>
      </c>
      <c r="M9" s="22">
        <f t="shared" ref="M9:M11" si="2">+E9/B9</f>
        <v>1.9230769230769232E-2</v>
      </c>
      <c r="N9" s="19">
        <f t="shared" ref="N9:N11" si="3">F9/B9</f>
        <v>0.98076923076923073</v>
      </c>
    </row>
    <row r="10" spans="1:14" x14ac:dyDescent="0.3">
      <c r="A10" s="83">
        <v>44231</v>
      </c>
      <c r="B10" s="16">
        <f t="shared" si="0"/>
        <v>936</v>
      </c>
      <c r="C10" s="16">
        <v>8</v>
      </c>
      <c r="D10" s="87"/>
      <c r="E10" s="16">
        <v>52</v>
      </c>
      <c r="F10" s="28">
        <v>876</v>
      </c>
      <c r="I10" s="83">
        <v>44231</v>
      </c>
      <c r="J10" s="20"/>
      <c r="K10" s="22">
        <f t="shared" si="1"/>
        <v>8.5470085470085479E-3</v>
      </c>
      <c r="L10" s="22">
        <v>1.5494226573551958E-3</v>
      </c>
      <c r="M10" s="22">
        <f t="shared" si="2"/>
        <v>5.5555555555555552E-2</v>
      </c>
      <c r="N10" s="19">
        <f t="shared" si="3"/>
        <v>0.9358974358974359</v>
      </c>
    </row>
    <row r="11" spans="1:14" x14ac:dyDescent="0.3">
      <c r="A11" s="83">
        <v>44232</v>
      </c>
      <c r="B11" s="16">
        <f t="shared" si="0"/>
        <v>936</v>
      </c>
      <c r="C11" s="16">
        <v>24</v>
      </c>
      <c r="D11" s="87"/>
      <c r="E11" s="16">
        <v>63</v>
      </c>
      <c r="F11" s="28">
        <v>849</v>
      </c>
      <c r="I11" s="83">
        <v>44232</v>
      </c>
      <c r="J11" s="20"/>
      <c r="K11" s="22">
        <f t="shared" si="1"/>
        <v>2.564102564102564E-2</v>
      </c>
      <c r="L11" s="22">
        <v>1.0298396145913566E-2</v>
      </c>
      <c r="M11" s="22">
        <f t="shared" si="2"/>
        <v>6.7307692307692304E-2</v>
      </c>
      <c r="N11" s="19">
        <f t="shared" si="3"/>
        <v>0.90705128205128205</v>
      </c>
    </row>
    <row r="12" spans="1:14" x14ac:dyDescent="0.3">
      <c r="A12" s="86">
        <v>44233</v>
      </c>
      <c r="B12" s="16">
        <f t="shared" si="0"/>
        <v>936</v>
      </c>
      <c r="C12" s="16">
        <v>24</v>
      </c>
      <c r="D12" s="87"/>
      <c r="E12" s="16">
        <v>63</v>
      </c>
      <c r="F12" s="28">
        <v>849</v>
      </c>
      <c r="H12" s="34"/>
      <c r="I12" s="86">
        <v>44233</v>
      </c>
      <c r="J12" s="20"/>
      <c r="K12" s="22">
        <f t="shared" ref="K12:K21" si="4">+C12/B12</f>
        <v>2.564102564102564E-2</v>
      </c>
      <c r="L12" s="22">
        <v>1.0298396145913566E-2</v>
      </c>
      <c r="M12" s="22">
        <f t="shared" ref="M12:M21" si="5">+E12/B12</f>
        <v>6.7307692307692304E-2</v>
      </c>
      <c r="N12" s="19">
        <f t="shared" ref="N12:N21" si="6">F12/B12</f>
        <v>0.90705128205128205</v>
      </c>
    </row>
    <row r="13" spans="1:14" x14ac:dyDescent="0.3">
      <c r="A13" s="86">
        <v>44234</v>
      </c>
      <c r="B13" s="16">
        <f t="shared" si="0"/>
        <v>936</v>
      </c>
      <c r="C13" s="16">
        <v>24</v>
      </c>
      <c r="D13" s="16"/>
      <c r="E13" s="16">
        <v>64</v>
      </c>
      <c r="F13" s="28">
        <v>848</v>
      </c>
      <c r="H13" s="34"/>
      <c r="I13" s="86">
        <v>44234</v>
      </c>
      <c r="J13" s="20"/>
      <c r="K13" s="22">
        <f t="shared" si="4"/>
        <v>2.564102564102564E-2</v>
      </c>
      <c r="L13" s="22">
        <v>1.0298396145913566E-2</v>
      </c>
      <c r="M13" s="22">
        <f t="shared" si="5"/>
        <v>6.8376068376068383E-2</v>
      </c>
      <c r="N13" s="19">
        <f t="shared" si="6"/>
        <v>0.90598290598290598</v>
      </c>
    </row>
    <row r="14" spans="1:14" x14ac:dyDescent="0.3">
      <c r="A14" s="83">
        <v>44235</v>
      </c>
      <c r="B14" s="16">
        <f t="shared" si="0"/>
        <v>936</v>
      </c>
      <c r="C14" s="16">
        <v>24</v>
      </c>
      <c r="D14" s="16"/>
      <c r="E14" s="16">
        <v>99</v>
      </c>
      <c r="F14" s="28">
        <v>813</v>
      </c>
      <c r="H14" s="34"/>
      <c r="I14" s="83">
        <v>44235</v>
      </c>
      <c r="J14" s="20">
        <v>8.9866541925388305E-3</v>
      </c>
      <c r="K14" s="22">
        <f t="shared" si="4"/>
        <v>2.564102564102564E-2</v>
      </c>
      <c r="L14" s="22">
        <v>1.0298396145913566E-2</v>
      </c>
      <c r="M14" s="22">
        <f t="shared" si="5"/>
        <v>0.10576923076923077</v>
      </c>
      <c r="N14" s="19">
        <f t="shared" si="6"/>
        <v>0.86858974358974361</v>
      </c>
    </row>
    <row r="15" spans="1:14" x14ac:dyDescent="0.3">
      <c r="A15" s="83">
        <v>44236</v>
      </c>
      <c r="B15" s="16">
        <f t="shared" si="0"/>
        <v>936</v>
      </c>
      <c r="C15" s="16">
        <v>39</v>
      </c>
      <c r="D15" s="16"/>
      <c r="E15" s="16">
        <v>117</v>
      </c>
      <c r="F15" s="28">
        <v>780</v>
      </c>
      <c r="I15" s="83">
        <v>44236</v>
      </c>
      <c r="J15" s="20">
        <v>1.6361695390586791E-2</v>
      </c>
      <c r="K15" s="22">
        <f t="shared" si="4"/>
        <v>4.1666666666666664E-2</v>
      </c>
      <c r="L15" s="22">
        <v>3.2881403117805248E-2</v>
      </c>
      <c r="M15" s="22">
        <f t="shared" si="5"/>
        <v>0.125</v>
      </c>
      <c r="N15" s="19">
        <f t="shared" si="6"/>
        <v>0.83333333333333337</v>
      </c>
    </row>
    <row r="16" spans="1:14" x14ac:dyDescent="0.3">
      <c r="A16" s="83">
        <v>44237</v>
      </c>
      <c r="B16" s="16">
        <f t="shared" si="0"/>
        <v>936</v>
      </c>
      <c r="C16" s="16">
        <v>53</v>
      </c>
      <c r="D16" s="16"/>
      <c r="E16" s="16">
        <v>129</v>
      </c>
      <c r="F16" s="28">
        <v>754</v>
      </c>
      <c r="I16" s="83">
        <v>44237</v>
      </c>
      <c r="J16" s="20">
        <v>2.6047266639227708E-2</v>
      </c>
      <c r="K16" s="22">
        <f t="shared" si="4"/>
        <v>5.6623931623931624E-2</v>
      </c>
      <c r="L16" s="22">
        <v>4.6498252106015547E-2</v>
      </c>
      <c r="M16" s="22">
        <f t="shared" si="5"/>
        <v>0.13782051282051283</v>
      </c>
      <c r="N16" s="19">
        <f t="shared" si="6"/>
        <v>0.80555555555555558</v>
      </c>
    </row>
    <row r="17" spans="1:14" x14ac:dyDescent="0.3">
      <c r="A17" s="83">
        <v>44238</v>
      </c>
      <c r="B17" s="16">
        <f t="shared" si="0"/>
        <v>936</v>
      </c>
      <c r="C17" s="16">
        <v>53</v>
      </c>
      <c r="D17" s="27"/>
      <c r="E17" s="16">
        <v>183</v>
      </c>
      <c r="F17" s="28">
        <v>700</v>
      </c>
      <c r="H17" s="34"/>
      <c r="I17" s="83">
        <v>44238</v>
      </c>
      <c r="J17" s="20">
        <v>5.7529061520619679E-2</v>
      </c>
      <c r="K17" s="22">
        <f t="shared" si="4"/>
        <v>5.6623931623931624E-2</v>
      </c>
      <c r="L17" s="22">
        <v>4.6498252106015547E-2</v>
      </c>
      <c r="M17" s="22">
        <f t="shared" si="5"/>
        <v>0.19551282051282051</v>
      </c>
      <c r="N17" s="19">
        <f t="shared" si="6"/>
        <v>0.74786324786324787</v>
      </c>
    </row>
    <row r="18" spans="1:14" x14ac:dyDescent="0.3">
      <c r="A18" s="83">
        <v>44239</v>
      </c>
      <c r="B18" s="16">
        <f t="shared" si="0"/>
        <v>936</v>
      </c>
      <c r="C18" s="16">
        <v>54</v>
      </c>
      <c r="D18" s="27"/>
      <c r="E18" s="16">
        <v>238</v>
      </c>
      <c r="F18" s="28">
        <v>644</v>
      </c>
      <c r="H18" s="34"/>
      <c r="I18" s="83">
        <v>44239</v>
      </c>
      <c r="J18" s="20">
        <v>8.4207966320968788E-2</v>
      </c>
      <c r="K18" s="22">
        <f t="shared" si="4"/>
        <v>5.7692307692307696E-2</v>
      </c>
      <c r="L18" s="22">
        <v>4.6627077339198464E-2</v>
      </c>
      <c r="M18" s="22">
        <f t="shared" si="5"/>
        <v>0.25427350427350426</v>
      </c>
      <c r="N18" s="19">
        <f t="shared" si="6"/>
        <v>0.68803418803418803</v>
      </c>
    </row>
    <row r="19" spans="1:14" x14ac:dyDescent="0.3">
      <c r="A19" s="86">
        <v>44240</v>
      </c>
      <c r="B19" s="16">
        <f t="shared" si="0"/>
        <v>936</v>
      </c>
      <c r="C19" s="16">
        <v>127</v>
      </c>
      <c r="D19" s="27"/>
      <c r="E19" s="16">
        <v>167</v>
      </c>
      <c r="F19" s="28">
        <v>642</v>
      </c>
      <c r="H19" s="34"/>
      <c r="I19" s="86">
        <v>44240</v>
      </c>
      <c r="J19" s="20">
        <v>0.10933590995508892</v>
      </c>
      <c r="K19" s="22">
        <f t="shared" si="4"/>
        <v>0.13568376068376067</v>
      </c>
      <c r="L19" s="46">
        <v>0.10191391688633114</v>
      </c>
      <c r="M19" s="22">
        <f t="shared" si="5"/>
        <v>0.17841880341880342</v>
      </c>
      <c r="N19" s="19">
        <f t="shared" si="6"/>
        <v>0.6858974358974359</v>
      </c>
    </row>
    <row r="20" spans="1:14" x14ac:dyDescent="0.3">
      <c r="A20" s="86">
        <v>44241</v>
      </c>
      <c r="B20" s="16">
        <f t="shared" si="0"/>
        <v>936</v>
      </c>
      <c r="C20" s="16">
        <v>127</v>
      </c>
      <c r="D20" s="27"/>
      <c r="E20" s="16">
        <v>170</v>
      </c>
      <c r="F20" s="28">
        <v>639</v>
      </c>
      <c r="H20" s="34"/>
      <c r="I20" s="86">
        <v>44241</v>
      </c>
      <c r="J20" s="20">
        <v>0.15377161720776614</v>
      </c>
      <c r="K20" s="22">
        <f t="shared" si="4"/>
        <v>0.13568376068376067</v>
      </c>
      <c r="L20" s="46">
        <v>0.10191391688633114</v>
      </c>
      <c r="M20" s="22">
        <f t="shared" si="5"/>
        <v>0.18162393162393162</v>
      </c>
      <c r="N20" s="19">
        <f t="shared" si="6"/>
        <v>0.68269230769230771</v>
      </c>
    </row>
    <row r="21" spans="1:14" x14ac:dyDescent="0.3">
      <c r="A21" s="83">
        <v>44242</v>
      </c>
      <c r="B21" s="16">
        <f t="shared" si="0"/>
        <v>936</v>
      </c>
      <c r="C21" s="16">
        <v>185</v>
      </c>
      <c r="D21" s="27"/>
      <c r="E21" s="16">
        <v>237</v>
      </c>
      <c r="F21" s="28">
        <v>514</v>
      </c>
      <c r="H21" s="34"/>
      <c r="I21" s="83">
        <v>44242</v>
      </c>
      <c r="J21" s="20">
        <v>0.19328186862099631</v>
      </c>
      <c r="K21" s="22">
        <f t="shared" si="4"/>
        <v>0.19764957264957264</v>
      </c>
      <c r="L21" s="46">
        <v>0.13543321489380036</v>
      </c>
      <c r="M21" s="22">
        <f t="shared" si="5"/>
        <v>0.25320512820512819</v>
      </c>
      <c r="N21" s="19">
        <f t="shared" si="6"/>
        <v>0.54914529914529919</v>
      </c>
    </row>
    <row r="22" spans="1:14" x14ac:dyDescent="0.3">
      <c r="A22" s="83">
        <v>44243</v>
      </c>
      <c r="B22" s="16">
        <f t="shared" si="0"/>
        <v>936</v>
      </c>
      <c r="C22" s="16">
        <v>238</v>
      </c>
      <c r="D22" s="27"/>
      <c r="E22" s="16">
        <v>302</v>
      </c>
      <c r="F22" s="28">
        <v>396</v>
      </c>
      <c r="H22" s="34"/>
      <c r="I22" s="83">
        <v>44243</v>
      </c>
      <c r="J22" s="20">
        <v>0.2425481520959776</v>
      </c>
      <c r="K22" s="22">
        <f t="shared" ref="K22:K28" si="7">+C22/B22</f>
        <v>0.25427350427350426</v>
      </c>
      <c r="L22" s="46">
        <v>0.16631968703164729</v>
      </c>
      <c r="M22" s="22">
        <f t="shared" ref="M22:M28" si="8">+E22/B22</f>
        <v>0.32264957264957267</v>
      </c>
      <c r="N22" s="19">
        <f t="shared" ref="N22:N28" si="9">F22/B22</f>
        <v>0.42307692307692307</v>
      </c>
    </row>
    <row r="23" spans="1:14" x14ac:dyDescent="0.3">
      <c r="A23" s="83">
        <v>44244</v>
      </c>
      <c r="B23" s="16">
        <f t="shared" si="0"/>
        <v>936</v>
      </c>
      <c r="C23" s="16">
        <v>261</v>
      </c>
      <c r="D23" s="27"/>
      <c r="E23" s="16">
        <v>324</v>
      </c>
      <c r="F23" s="28">
        <v>351</v>
      </c>
      <c r="H23" s="34"/>
      <c r="I23" s="83">
        <v>44244</v>
      </c>
      <c r="J23" s="20">
        <v>0.32658220868101745</v>
      </c>
      <c r="K23" s="22">
        <f t="shared" si="7"/>
        <v>0.27884615384615385</v>
      </c>
      <c r="L23" s="46">
        <v>0.18091418062821818</v>
      </c>
      <c r="M23" s="22">
        <f t="shared" si="8"/>
        <v>0.34615384615384615</v>
      </c>
      <c r="N23" s="19">
        <f t="shared" si="9"/>
        <v>0.375</v>
      </c>
    </row>
    <row r="24" spans="1:14" x14ac:dyDescent="0.3">
      <c r="A24" s="83">
        <v>44245</v>
      </c>
      <c r="B24" s="16">
        <f t="shared" si="0"/>
        <v>936</v>
      </c>
      <c r="C24" s="16">
        <v>409</v>
      </c>
      <c r="D24" s="92"/>
      <c r="E24" s="16">
        <v>213</v>
      </c>
      <c r="F24" s="28">
        <v>314</v>
      </c>
      <c r="H24" s="34"/>
      <c r="I24" s="83">
        <v>44245</v>
      </c>
      <c r="J24" s="20">
        <v>0.40555666020803388</v>
      </c>
      <c r="K24" s="22">
        <f t="shared" si="7"/>
        <v>0.43696581196581197</v>
      </c>
      <c r="L24" s="46">
        <v>0.31220480318626131</v>
      </c>
      <c r="M24" s="22">
        <f t="shared" si="8"/>
        <v>0.22756410256410256</v>
      </c>
      <c r="N24" s="19">
        <f t="shared" si="9"/>
        <v>0.33547008547008544</v>
      </c>
    </row>
    <row r="25" spans="1:14" x14ac:dyDescent="0.3">
      <c r="A25" s="83">
        <v>44246</v>
      </c>
      <c r="B25" s="16">
        <f t="shared" si="0"/>
        <v>936</v>
      </c>
      <c r="C25" s="16">
        <v>485</v>
      </c>
      <c r="D25" s="27"/>
      <c r="E25" s="16">
        <v>208</v>
      </c>
      <c r="F25" s="28">
        <v>243</v>
      </c>
      <c r="H25" s="34"/>
      <c r="I25" s="83">
        <v>44246</v>
      </c>
      <c r="J25" s="20">
        <v>0.45941690553979497</v>
      </c>
      <c r="K25" s="22">
        <f t="shared" si="7"/>
        <v>0.51816239316239321</v>
      </c>
      <c r="L25" s="46">
        <v>0.36188767747187356</v>
      </c>
      <c r="M25" s="22">
        <f t="shared" si="8"/>
        <v>0.22222222222222221</v>
      </c>
      <c r="N25" s="19">
        <f t="shared" si="9"/>
        <v>0.25961538461538464</v>
      </c>
    </row>
    <row r="26" spans="1:14" x14ac:dyDescent="0.3">
      <c r="A26" s="86">
        <v>44247</v>
      </c>
      <c r="B26" s="16">
        <f t="shared" si="0"/>
        <v>936</v>
      </c>
      <c r="C26" s="16">
        <v>485</v>
      </c>
      <c r="D26" s="27"/>
      <c r="E26" s="16">
        <v>216</v>
      </c>
      <c r="F26" s="28">
        <v>235</v>
      </c>
      <c r="H26" s="34"/>
      <c r="I26" s="86">
        <v>44247</v>
      </c>
      <c r="J26" s="20">
        <v>0.54787798744909166</v>
      </c>
      <c r="K26" s="22">
        <f t="shared" si="7"/>
        <v>0.51816239316239321</v>
      </c>
      <c r="L26" s="46">
        <v>0.36188767747187356</v>
      </c>
      <c r="M26" s="22">
        <f t="shared" si="8"/>
        <v>0.23076923076923078</v>
      </c>
      <c r="N26" s="19">
        <f t="shared" si="9"/>
        <v>0.25106837606837606</v>
      </c>
    </row>
    <row r="27" spans="1:14" x14ac:dyDescent="0.3">
      <c r="A27" s="86">
        <v>44248</v>
      </c>
      <c r="B27" s="16">
        <f t="shared" si="0"/>
        <v>936</v>
      </c>
      <c r="C27" s="16">
        <v>485</v>
      </c>
      <c r="D27" s="92"/>
      <c r="E27" s="16">
        <v>217</v>
      </c>
      <c r="F27" s="28">
        <v>234</v>
      </c>
      <c r="H27" s="34"/>
      <c r="I27" s="86">
        <v>44248</v>
      </c>
      <c r="J27" s="20">
        <v>0.63768666719637956</v>
      </c>
      <c r="K27" s="22">
        <f t="shared" si="7"/>
        <v>0.51816239316239321</v>
      </c>
      <c r="L27" s="46">
        <v>0.36188767747187356</v>
      </c>
      <c r="M27" s="22">
        <f t="shared" si="8"/>
        <v>0.23183760683760685</v>
      </c>
      <c r="N27" s="19">
        <f t="shared" si="9"/>
        <v>0.25</v>
      </c>
    </row>
    <row r="28" spans="1:14" x14ac:dyDescent="0.3">
      <c r="A28" s="83">
        <v>44249</v>
      </c>
      <c r="B28" s="16">
        <f t="shared" si="0"/>
        <v>936</v>
      </c>
      <c r="C28" s="16">
        <v>575</v>
      </c>
      <c r="D28" s="92"/>
      <c r="E28" s="16">
        <v>193</v>
      </c>
      <c r="F28" s="28">
        <v>168</v>
      </c>
      <c r="H28" s="34"/>
      <c r="I28" s="83">
        <v>44249</v>
      </c>
      <c r="J28" s="20">
        <v>0.7452343684793501</v>
      </c>
      <c r="K28" s="22">
        <f t="shared" si="7"/>
        <v>0.61431623931623935</v>
      </c>
      <c r="L28" s="46">
        <v>0.43599402565703277</v>
      </c>
      <c r="M28" s="22">
        <f t="shared" si="8"/>
        <v>0.20619658119658119</v>
      </c>
      <c r="N28" s="19">
        <f t="shared" si="9"/>
        <v>0.17948717948717949</v>
      </c>
    </row>
    <row r="29" spans="1:14" x14ac:dyDescent="0.3">
      <c r="A29" s="83">
        <v>44250</v>
      </c>
      <c r="B29" s="16"/>
      <c r="C29" s="16"/>
      <c r="D29" s="27"/>
      <c r="E29" s="16"/>
      <c r="F29" s="28"/>
      <c r="H29" s="34"/>
      <c r="I29" s="83">
        <v>44250</v>
      </c>
      <c r="J29" s="20">
        <v>0.86274724261465019</v>
      </c>
      <c r="K29" s="22"/>
      <c r="L29" s="46"/>
      <c r="M29" s="22"/>
      <c r="N29" s="19"/>
    </row>
    <row r="30" spans="1:14" x14ac:dyDescent="0.3">
      <c r="A30" s="83">
        <v>44251</v>
      </c>
      <c r="B30" s="16"/>
      <c r="C30" s="16"/>
      <c r="D30" s="27"/>
      <c r="E30" s="16"/>
      <c r="F30" s="28"/>
      <c r="I30" s="83">
        <v>44251</v>
      </c>
      <c r="J30" s="20">
        <v>0.92466528637681733</v>
      </c>
      <c r="K30" s="22"/>
      <c r="L30" s="46"/>
      <c r="M30" s="22"/>
      <c r="N30" s="19"/>
    </row>
    <row r="31" spans="1:14" x14ac:dyDescent="0.3">
      <c r="A31" s="83">
        <v>44252</v>
      </c>
      <c r="B31" s="16"/>
      <c r="C31" s="16"/>
      <c r="D31" s="27"/>
      <c r="E31" s="16"/>
      <c r="F31" s="28"/>
      <c r="I31" s="83">
        <v>44252</v>
      </c>
      <c r="J31" s="76">
        <v>0.97399224029361475</v>
      </c>
      <c r="K31" s="22"/>
      <c r="L31" s="46"/>
      <c r="M31" s="22"/>
      <c r="N31" s="19"/>
    </row>
    <row r="32" spans="1:14" x14ac:dyDescent="0.3">
      <c r="A32" s="83">
        <v>44253</v>
      </c>
      <c r="B32" s="16"/>
      <c r="C32" s="31"/>
      <c r="D32" s="32"/>
      <c r="E32" s="30"/>
      <c r="F32" s="33"/>
      <c r="I32" s="83">
        <v>44253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5">
        <v>44254</v>
      </c>
      <c r="B33" s="35"/>
      <c r="C33" s="36"/>
      <c r="D33" s="37"/>
      <c r="E33" s="35"/>
      <c r="F33" s="38"/>
      <c r="I33" s="85">
        <v>44254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/>
  </sheetViews>
  <sheetFormatPr baseColWidth="10" defaultRowHeight="14.4" x14ac:dyDescent="0.3"/>
  <cols>
    <col min="1" max="1" width="12.77734375" customWidth="1"/>
    <col min="2" max="2" width="17" customWidth="1"/>
    <col min="3" max="3" width="12.77734375" customWidth="1"/>
  </cols>
  <sheetData>
    <row r="1" spans="1:3" ht="28.05" customHeight="1" x14ac:dyDescent="0.3">
      <c r="A1" s="101" t="s">
        <v>40</v>
      </c>
      <c r="B1" s="93" t="s">
        <v>30</v>
      </c>
      <c r="C1" s="94" t="s">
        <v>31</v>
      </c>
    </row>
    <row r="2" spans="1:3" x14ac:dyDescent="0.3">
      <c r="A2" s="95" t="s">
        <v>32</v>
      </c>
      <c r="B2" s="17">
        <v>18</v>
      </c>
      <c r="C2" s="96">
        <f>B2/$B$6</f>
        <v>9.6256684491978606E-2</v>
      </c>
    </row>
    <row r="3" spans="1:3" x14ac:dyDescent="0.3">
      <c r="A3" s="95" t="s">
        <v>38</v>
      </c>
      <c r="B3" s="17">
        <v>15</v>
      </c>
      <c r="C3" s="96">
        <f>B3/$B$6</f>
        <v>8.0213903743315509E-2</v>
      </c>
    </row>
    <row r="4" spans="1:3" x14ac:dyDescent="0.3">
      <c r="A4" s="95" t="s">
        <v>39</v>
      </c>
      <c r="B4" s="17">
        <v>29</v>
      </c>
      <c r="C4" s="96">
        <f>B4/$B$6</f>
        <v>0.15508021390374332</v>
      </c>
    </row>
    <row r="5" spans="1:3" x14ac:dyDescent="0.3">
      <c r="A5" s="95" t="s">
        <v>37</v>
      </c>
      <c r="B5" s="17">
        <v>125</v>
      </c>
      <c r="C5" s="96">
        <f>B5/$B$6</f>
        <v>0.66844919786096257</v>
      </c>
    </row>
    <row r="6" spans="1:3" x14ac:dyDescent="0.3">
      <c r="A6" s="89" t="s">
        <v>33</v>
      </c>
      <c r="B6" s="90">
        <f>+SUM(B2:B5)</f>
        <v>187</v>
      </c>
      <c r="C6" s="91">
        <f>B6/$B$6</f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34"/>
  <sheetViews>
    <sheetView zoomScale="70" zoomScaleNormal="70" workbookViewId="0">
      <selection activeCell="B2" sqref="B2"/>
    </sheetView>
  </sheetViews>
  <sheetFormatPr baseColWidth="10" defaultRowHeight="14.4" x14ac:dyDescent="0.3"/>
  <cols>
    <col min="1" max="1" width="5.77734375" customWidth="1"/>
    <col min="2" max="2" width="8.5546875" style="48" customWidth="1"/>
    <col min="3" max="3" width="10.21875" style="49" customWidth="1"/>
    <col min="4" max="4" width="11.77734375" style="49" customWidth="1"/>
    <col min="5" max="5" width="14.77734375" customWidth="1"/>
    <col min="6" max="6" width="13.77734375" customWidth="1"/>
    <col min="7" max="8" width="12.21875" customWidth="1"/>
    <col min="9" max="9" width="13.21875" customWidth="1"/>
  </cols>
  <sheetData>
    <row r="1" spans="2:9" ht="15" thickBot="1" x14ac:dyDescent="0.35"/>
    <row r="2" spans="2:9" ht="43.05" customHeight="1" thickBot="1" x14ac:dyDescent="0.35">
      <c r="B2" s="52" t="s">
        <v>19</v>
      </c>
      <c r="C2" s="53" t="s">
        <v>20</v>
      </c>
      <c r="D2" s="53" t="s">
        <v>2</v>
      </c>
      <c r="E2" s="53" t="s">
        <v>13</v>
      </c>
      <c r="F2" s="63" t="s">
        <v>21</v>
      </c>
      <c r="G2" s="69" t="s">
        <v>34</v>
      </c>
      <c r="H2" s="74" t="s">
        <v>36</v>
      </c>
      <c r="I2" s="70" t="s">
        <v>35</v>
      </c>
    </row>
    <row r="3" spans="2:9" x14ac:dyDescent="0.3">
      <c r="B3" s="54" t="s">
        <v>22</v>
      </c>
      <c r="C3" s="55">
        <v>50</v>
      </c>
      <c r="D3" s="58">
        <v>7</v>
      </c>
      <c r="E3" s="59">
        <v>0</v>
      </c>
      <c r="F3" s="64">
        <v>1</v>
      </c>
      <c r="G3" s="68">
        <f>D3/SUM($D3:$F3)</f>
        <v>0.875</v>
      </c>
      <c r="H3" s="71">
        <f>E3/SUM($D3:$F3)</f>
        <v>0</v>
      </c>
      <c r="I3" s="75">
        <f t="shared" ref="I3:I34" si="0">F3/SUM($D3:$F3)</f>
        <v>0.125</v>
      </c>
    </row>
    <row r="4" spans="2:9" x14ac:dyDescent="0.3">
      <c r="B4" s="54" t="s">
        <v>22</v>
      </c>
      <c r="C4" s="55">
        <v>51</v>
      </c>
      <c r="D4" s="58">
        <v>5</v>
      </c>
      <c r="E4" s="59">
        <v>2</v>
      </c>
      <c r="F4" s="64">
        <v>0</v>
      </c>
      <c r="G4" s="66">
        <f t="shared" ref="G4:G34" si="1">D4/SUM($D4:$F4)</f>
        <v>0.7142857142857143</v>
      </c>
      <c r="H4" s="72">
        <f t="shared" ref="H4:H34" si="2">E4/SUM($D4:$F4)</f>
        <v>0.2857142857142857</v>
      </c>
      <c r="I4" s="50">
        <f t="shared" si="0"/>
        <v>0</v>
      </c>
    </row>
    <row r="5" spans="2:9" x14ac:dyDescent="0.3">
      <c r="B5" s="54" t="s">
        <v>22</v>
      </c>
      <c r="C5" s="55">
        <v>521</v>
      </c>
      <c r="D5" s="58">
        <v>19</v>
      </c>
      <c r="E5" s="59">
        <v>0</v>
      </c>
      <c r="F5" s="64">
        <v>3</v>
      </c>
      <c r="G5" s="66">
        <f t="shared" si="1"/>
        <v>0.86363636363636365</v>
      </c>
      <c r="H5" s="72">
        <f t="shared" si="2"/>
        <v>0</v>
      </c>
      <c r="I5" s="50">
        <f t="shared" si="0"/>
        <v>0.13636363636363635</v>
      </c>
    </row>
    <row r="6" spans="2:9" x14ac:dyDescent="0.3">
      <c r="B6" s="54" t="s">
        <v>22</v>
      </c>
      <c r="C6" s="55">
        <v>4923</v>
      </c>
      <c r="D6" s="58">
        <v>49</v>
      </c>
      <c r="E6" s="59">
        <v>3</v>
      </c>
      <c r="F6" s="64">
        <v>6</v>
      </c>
      <c r="G6" s="66">
        <f t="shared" si="1"/>
        <v>0.84482758620689657</v>
      </c>
      <c r="H6" s="72">
        <f t="shared" si="2"/>
        <v>5.1724137931034482E-2</v>
      </c>
      <c r="I6" s="50">
        <f t="shared" si="0"/>
        <v>0.10344827586206896</v>
      </c>
    </row>
    <row r="7" spans="2:9" x14ac:dyDescent="0.3">
      <c r="B7" s="54" t="s">
        <v>22</v>
      </c>
      <c r="C7" s="55">
        <v>5222</v>
      </c>
      <c r="D7" s="58">
        <v>9</v>
      </c>
      <c r="E7" s="59">
        <v>0</v>
      </c>
      <c r="F7" s="64">
        <v>0</v>
      </c>
      <c r="G7" s="66">
        <f t="shared" si="1"/>
        <v>1</v>
      </c>
      <c r="H7" s="72">
        <f t="shared" si="2"/>
        <v>0</v>
      </c>
      <c r="I7" s="50">
        <f t="shared" si="0"/>
        <v>0</v>
      </c>
    </row>
    <row r="8" spans="2:9" x14ac:dyDescent="0.3">
      <c r="B8" s="54" t="s">
        <v>22</v>
      </c>
      <c r="C8" s="55">
        <v>5229</v>
      </c>
      <c r="D8" s="58">
        <v>21</v>
      </c>
      <c r="E8" s="59">
        <v>7</v>
      </c>
      <c r="F8" s="64">
        <v>1</v>
      </c>
      <c r="G8" s="66">
        <f t="shared" si="1"/>
        <v>0.72413793103448276</v>
      </c>
      <c r="H8" s="72">
        <f t="shared" si="2"/>
        <v>0.2413793103448276</v>
      </c>
      <c r="I8" s="50">
        <f t="shared" si="0"/>
        <v>3.4482758620689655E-2</v>
      </c>
    </row>
    <row r="9" spans="2:9" x14ac:dyDescent="0.3">
      <c r="B9" s="54" t="s">
        <v>22</v>
      </c>
      <c r="C9" s="55">
        <v>49225</v>
      </c>
      <c r="D9" s="58">
        <v>6</v>
      </c>
      <c r="E9" s="59">
        <v>4</v>
      </c>
      <c r="F9" s="64">
        <v>0</v>
      </c>
      <c r="G9" s="66">
        <f t="shared" si="1"/>
        <v>0.6</v>
      </c>
      <c r="H9" s="72">
        <f t="shared" si="2"/>
        <v>0.4</v>
      </c>
      <c r="I9" s="50">
        <f t="shared" si="0"/>
        <v>0</v>
      </c>
    </row>
    <row r="10" spans="2:9" x14ac:dyDescent="0.3">
      <c r="B10" s="54" t="s">
        <v>23</v>
      </c>
      <c r="C10" s="55">
        <v>561</v>
      </c>
      <c r="D10" s="58">
        <v>15</v>
      </c>
      <c r="E10" s="59">
        <v>8</v>
      </c>
      <c r="F10" s="64">
        <v>8</v>
      </c>
      <c r="G10" s="66">
        <f t="shared" si="1"/>
        <v>0.4838709677419355</v>
      </c>
      <c r="H10" s="72">
        <f t="shared" si="2"/>
        <v>0.25806451612903225</v>
      </c>
      <c r="I10" s="50">
        <f t="shared" si="0"/>
        <v>0.25806451612903225</v>
      </c>
    </row>
    <row r="11" spans="2:9" x14ac:dyDescent="0.3">
      <c r="B11" s="54" t="s">
        <v>23</v>
      </c>
      <c r="C11" s="55">
        <v>562</v>
      </c>
      <c r="D11" s="58">
        <v>18</v>
      </c>
      <c r="E11" s="59">
        <v>10</v>
      </c>
      <c r="F11" s="64">
        <v>0</v>
      </c>
      <c r="G11" s="66">
        <f t="shared" si="1"/>
        <v>0.6428571428571429</v>
      </c>
      <c r="H11" s="72">
        <f t="shared" si="2"/>
        <v>0.35714285714285715</v>
      </c>
      <c r="I11" s="50">
        <f t="shared" si="0"/>
        <v>0</v>
      </c>
    </row>
    <row r="12" spans="2:9" x14ac:dyDescent="0.3">
      <c r="B12" s="54" t="s">
        <v>24</v>
      </c>
      <c r="C12" s="55">
        <v>58</v>
      </c>
      <c r="D12" s="58">
        <v>13</v>
      </c>
      <c r="E12" s="59">
        <v>3</v>
      </c>
      <c r="F12" s="64">
        <v>0</v>
      </c>
      <c r="G12" s="66">
        <f t="shared" si="1"/>
        <v>0.8125</v>
      </c>
      <c r="H12" s="72">
        <f t="shared" si="2"/>
        <v>0.1875</v>
      </c>
      <c r="I12" s="50">
        <f t="shared" si="0"/>
        <v>0</v>
      </c>
    </row>
    <row r="13" spans="2:9" x14ac:dyDescent="0.3">
      <c r="B13" s="54" t="s">
        <v>24</v>
      </c>
      <c r="C13" s="55">
        <v>60</v>
      </c>
      <c r="D13" s="58">
        <v>9</v>
      </c>
      <c r="E13" s="59">
        <v>4</v>
      </c>
      <c r="F13" s="64">
        <v>1</v>
      </c>
      <c r="G13" s="66">
        <f t="shared" si="1"/>
        <v>0.6428571428571429</v>
      </c>
      <c r="H13" s="72">
        <f t="shared" si="2"/>
        <v>0.2857142857142857</v>
      </c>
      <c r="I13" s="50">
        <f t="shared" si="0"/>
        <v>7.1428571428571425E-2</v>
      </c>
    </row>
    <row r="14" spans="2:9" x14ac:dyDescent="0.3">
      <c r="B14" s="54" t="s">
        <v>24</v>
      </c>
      <c r="C14" s="55">
        <v>61</v>
      </c>
      <c r="D14" s="58">
        <v>16</v>
      </c>
      <c r="E14" s="59">
        <v>11</v>
      </c>
      <c r="F14" s="64">
        <v>1</v>
      </c>
      <c r="G14" s="66">
        <f t="shared" si="1"/>
        <v>0.5714285714285714</v>
      </c>
      <c r="H14" s="72">
        <f t="shared" si="2"/>
        <v>0.39285714285714285</v>
      </c>
      <c r="I14" s="50">
        <f t="shared" si="0"/>
        <v>3.5714285714285712E-2</v>
      </c>
    </row>
    <row r="15" spans="2:9" x14ac:dyDescent="0.3">
      <c r="B15" s="54" t="s">
        <v>24</v>
      </c>
      <c r="C15" s="55">
        <v>62</v>
      </c>
      <c r="D15" s="58">
        <v>38</v>
      </c>
      <c r="E15" s="59">
        <v>10</v>
      </c>
      <c r="F15" s="64">
        <v>6</v>
      </c>
      <c r="G15" s="66">
        <f t="shared" si="1"/>
        <v>0.70370370370370372</v>
      </c>
      <c r="H15" s="72">
        <f t="shared" si="2"/>
        <v>0.18518518518518517</v>
      </c>
      <c r="I15" s="50">
        <f t="shared" si="0"/>
        <v>0.1111111111111111</v>
      </c>
    </row>
    <row r="16" spans="2:9" x14ac:dyDescent="0.3">
      <c r="B16" s="54" t="s">
        <v>24</v>
      </c>
      <c r="C16" s="55">
        <v>63</v>
      </c>
      <c r="D16" s="58">
        <v>9</v>
      </c>
      <c r="E16" s="59">
        <v>5</v>
      </c>
      <c r="F16" s="64">
        <v>1</v>
      </c>
      <c r="G16" s="66">
        <f t="shared" si="1"/>
        <v>0.6</v>
      </c>
      <c r="H16" s="72">
        <f t="shared" si="2"/>
        <v>0.33333333333333331</v>
      </c>
      <c r="I16" s="50">
        <f t="shared" si="0"/>
        <v>6.6666666666666666E-2</v>
      </c>
    </row>
    <row r="17" spans="2:9" x14ac:dyDescent="0.3">
      <c r="B17" s="54" t="s">
        <v>25</v>
      </c>
      <c r="C17" s="55">
        <v>681</v>
      </c>
      <c r="D17" s="58">
        <v>68</v>
      </c>
      <c r="E17" s="59">
        <v>54</v>
      </c>
      <c r="F17" s="64">
        <v>4</v>
      </c>
      <c r="G17" s="66">
        <f t="shared" si="1"/>
        <v>0.53968253968253965</v>
      </c>
      <c r="H17" s="72">
        <f t="shared" si="2"/>
        <v>0.42857142857142855</v>
      </c>
      <c r="I17" s="50">
        <f t="shared" si="0"/>
        <v>3.1746031746031744E-2</v>
      </c>
    </row>
    <row r="18" spans="2:9" x14ac:dyDescent="0.3">
      <c r="B18" s="54" t="s">
        <v>25</v>
      </c>
      <c r="C18" s="55">
        <v>682</v>
      </c>
      <c r="D18" s="58">
        <v>10</v>
      </c>
      <c r="E18" s="59">
        <v>4</v>
      </c>
      <c r="F18" s="64">
        <v>1</v>
      </c>
      <c r="G18" s="66">
        <f t="shared" si="1"/>
        <v>0.66666666666666663</v>
      </c>
      <c r="H18" s="72">
        <f t="shared" si="2"/>
        <v>0.26666666666666666</v>
      </c>
      <c r="I18" s="50">
        <f t="shared" si="0"/>
        <v>6.6666666666666666E-2</v>
      </c>
    </row>
    <row r="19" spans="2:9" x14ac:dyDescent="0.3">
      <c r="B19" s="54" t="s">
        <v>26</v>
      </c>
      <c r="C19" s="55">
        <v>70</v>
      </c>
      <c r="D19" s="58">
        <v>45</v>
      </c>
      <c r="E19" s="59">
        <v>6</v>
      </c>
      <c r="F19" s="64">
        <v>7</v>
      </c>
      <c r="G19" s="66">
        <f t="shared" si="1"/>
        <v>0.77586206896551724</v>
      </c>
      <c r="H19" s="72">
        <f t="shared" si="2"/>
        <v>0.10344827586206896</v>
      </c>
      <c r="I19" s="50">
        <f t="shared" si="0"/>
        <v>0.1206896551724138</v>
      </c>
    </row>
    <row r="20" spans="2:9" x14ac:dyDescent="0.3">
      <c r="B20" s="54" t="s">
        <v>26</v>
      </c>
      <c r="C20" s="55">
        <v>691</v>
      </c>
      <c r="D20" s="58">
        <v>12</v>
      </c>
      <c r="E20" s="59">
        <v>16</v>
      </c>
      <c r="F20" s="64">
        <v>1</v>
      </c>
      <c r="G20" s="66">
        <f t="shared" si="1"/>
        <v>0.41379310344827586</v>
      </c>
      <c r="H20" s="72">
        <f t="shared" si="2"/>
        <v>0.55172413793103448</v>
      </c>
      <c r="I20" s="50">
        <f t="shared" si="0"/>
        <v>3.4482758620689655E-2</v>
      </c>
    </row>
    <row r="21" spans="2:9" x14ac:dyDescent="0.3">
      <c r="B21" s="54" t="s">
        <v>26</v>
      </c>
      <c r="C21" s="55">
        <v>692</v>
      </c>
      <c r="D21" s="58">
        <v>17</v>
      </c>
      <c r="E21" s="59">
        <v>1</v>
      </c>
      <c r="F21" s="64">
        <v>1</v>
      </c>
      <c r="G21" s="66">
        <f t="shared" si="1"/>
        <v>0.89473684210526316</v>
      </c>
      <c r="H21" s="72">
        <f t="shared" si="2"/>
        <v>5.2631578947368418E-2</v>
      </c>
      <c r="I21" s="50">
        <f t="shared" si="0"/>
        <v>5.2631578947368418E-2</v>
      </c>
    </row>
    <row r="22" spans="2:9" x14ac:dyDescent="0.3">
      <c r="B22" s="54" t="s">
        <v>26</v>
      </c>
      <c r="C22" s="55">
        <v>711</v>
      </c>
      <c r="D22" s="58">
        <v>41</v>
      </c>
      <c r="E22" s="59">
        <v>10</v>
      </c>
      <c r="F22" s="64">
        <v>3</v>
      </c>
      <c r="G22" s="66">
        <f t="shared" si="1"/>
        <v>0.7592592592592593</v>
      </c>
      <c r="H22" s="72">
        <f t="shared" si="2"/>
        <v>0.18518518518518517</v>
      </c>
      <c r="I22" s="50">
        <f t="shared" si="0"/>
        <v>5.5555555555555552E-2</v>
      </c>
    </row>
    <row r="23" spans="2:9" x14ac:dyDescent="0.3">
      <c r="B23" s="54" t="s">
        <v>26</v>
      </c>
      <c r="C23" s="55">
        <v>731</v>
      </c>
      <c r="D23" s="58">
        <v>21</v>
      </c>
      <c r="E23" s="59">
        <v>10</v>
      </c>
      <c r="F23" s="64">
        <v>6</v>
      </c>
      <c r="G23" s="66">
        <f t="shared" si="1"/>
        <v>0.56756756756756754</v>
      </c>
      <c r="H23" s="72">
        <f t="shared" si="2"/>
        <v>0.27027027027027029</v>
      </c>
      <c r="I23" s="50">
        <f t="shared" si="0"/>
        <v>0.16216216216216217</v>
      </c>
    </row>
    <row r="24" spans="2:9" x14ac:dyDescent="0.3">
      <c r="B24" s="54" t="s">
        <v>27</v>
      </c>
      <c r="C24" s="55">
        <v>78</v>
      </c>
      <c r="D24" s="58">
        <v>29</v>
      </c>
      <c r="E24" s="59">
        <v>3</v>
      </c>
      <c r="F24" s="64">
        <v>10</v>
      </c>
      <c r="G24" s="66">
        <f t="shared" si="1"/>
        <v>0.69047619047619047</v>
      </c>
      <c r="H24" s="72">
        <f t="shared" si="2"/>
        <v>7.1428571428571425E-2</v>
      </c>
      <c r="I24" s="50">
        <f t="shared" si="0"/>
        <v>0.23809523809523808</v>
      </c>
    </row>
    <row r="25" spans="2:9" x14ac:dyDescent="0.3">
      <c r="B25" s="54" t="s">
        <v>27</v>
      </c>
      <c r="C25" s="55">
        <v>80</v>
      </c>
      <c r="D25" s="58">
        <v>28</v>
      </c>
      <c r="E25" s="59">
        <v>16</v>
      </c>
      <c r="F25" s="64">
        <v>2</v>
      </c>
      <c r="G25" s="66">
        <f t="shared" si="1"/>
        <v>0.60869565217391308</v>
      </c>
      <c r="H25" s="72">
        <f t="shared" si="2"/>
        <v>0.34782608695652173</v>
      </c>
      <c r="I25" s="50">
        <f t="shared" si="0"/>
        <v>4.3478260869565216E-2</v>
      </c>
    </row>
    <row r="26" spans="2:9" x14ac:dyDescent="0.3">
      <c r="B26" s="54" t="s">
        <v>27</v>
      </c>
      <c r="C26" s="55">
        <v>81</v>
      </c>
      <c r="D26" s="58">
        <v>19</v>
      </c>
      <c r="E26" s="59">
        <v>0</v>
      </c>
      <c r="F26" s="64">
        <v>6</v>
      </c>
      <c r="G26" s="66">
        <f t="shared" si="1"/>
        <v>0.76</v>
      </c>
      <c r="H26" s="72">
        <f t="shared" si="2"/>
        <v>0</v>
      </c>
      <c r="I26" s="50">
        <f t="shared" si="0"/>
        <v>0.24</v>
      </c>
    </row>
    <row r="27" spans="2:9" x14ac:dyDescent="0.3">
      <c r="B27" s="54" t="s">
        <v>27</v>
      </c>
      <c r="C27" s="55">
        <v>771</v>
      </c>
      <c r="D27" s="58">
        <v>10</v>
      </c>
      <c r="E27" s="59">
        <v>3</v>
      </c>
      <c r="F27" s="64">
        <v>5</v>
      </c>
      <c r="G27" s="66">
        <f t="shared" si="1"/>
        <v>0.55555555555555558</v>
      </c>
      <c r="H27" s="72">
        <f t="shared" si="2"/>
        <v>0.16666666666666666</v>
      </c>
      <c r="I27" s="50">
        <f t="shared" si="0"/>
        <v>0.27777777777777779</v>
      </c>
    </row>
    <row r="28" spans="2:9" x14ac:dyDescent="0.3">
      <c r="B28" s="54" t="s">
        <v>27</v>
      </c>
      <c r="C28" s="55">
        <v>773</v>
      </c>
      <c r="D28" s="58">
        <v>34</v>
      </c>
      <c r="E28" s="59">
        <v>4</v>
      </c>
      <c r="F28" s="64">
        <v>5</v>
      </c>
      <c r="G28" s="66">
        <f t="shared" si="1"/>
        <v>0.79069767441860461</v>
      </c>
      <c r="H28" s="72">
        <f t="shared" si="2"/>
        <v>9.3023255813953487E-2</v>
      </c>
      <c r="I28" s="50">
        <f t="shared" si="0"/>
        <v>0.11627906976744186</v>
      </c>
    </row>
    <row r="29" spans="2:9" x14ac:dyDescent="0.3">
      <c r="B29" s="54" t="s">
        <v>27</v>
      </c>
      <c r="C29" s="55">
        <v>822</v>
      </c>
      <c r="D29" s="58">
        <v>6</v>
      </c>
      <c r="E29" s="59">
        <v>0</v>
      </c>
      <c r="F29" s="64">
        <v>2</v>
      </c>
      <c r="G29" s="66">
        <f t="shared" si="1"/>
        <v>0.75</v>
      </c>
      <c r="H29" s="72">
        <f t="shared" si="2"/>
        <v>0</v>
      </c>
      <c r="I29" s="50">
        <f t="shared" si="0"/>
        <v>0.25</v>
      </c>
    </row>
    <row r="30" spans="2:9" x14ac:dyDescent="0.3">
      <c r="B30" s="54" t="s">
        <v>27</v>
      </c>
      <c r="C30" s="55">
        <v>829</v>
      </c>
      <c r="D30" s="58">
        <v>27</v>
      </c>
      <c r="E30" s="59">
        <v>3</v>
      </c>
      <c r="F30" s="64">
        <v>3</v>
      </c>
      <c r="G30" s="66">
        <f t="shared" si="1"/>
        <v>0.81818181818181823</v>
      </c>
      <c r="H30" s="72">
        <f t="shared" si="2"/>
        <v>9.0909090909090912E-2</v>
      </c>
      <c r="I30" s="50">
        <f t="shared" si="0"/>
        <v>9.0909090909090912E-2</v>
      </c>
    </row>
    <row r="31" spans="2:9" x14ac:dyDescent="0.3">
      <c r="B31" s="54" t="s">
        <v>28</v>
      </c>
      <c r="C31" s="55">
        <v>90</v>
      </c>
      <c r="D31" s="58">
        <v>5</v>
      </c>
      <c r="E31" s="59">
        <v>2</v>
      </c>
      <c r="F31" s="64">
        <v>3</v>
      </c>
      <c r="G31" s="66">
        <f t="shared" si="1"/>
        <v>0.5</v>
      </c>
      <c r="H31" s="72">
        <f t="shared" si="2"/>
        <v>0.2</v>
      </c>
      <c r="I31" s="50">
        <f t="shared" si="0"/>
        <v>0.3</v>
      </c>
    </row>
    <row r="32" spans="2:9" x14ac:dyDescent="0.3">
      <c r="B32" s="54" t="s">
        <v>28</v>
      </c>
      <c r="C32" s="55">
        <v>92</v>
      </c>
      <c r="D32" s="58">
        <v>11</v>
      </c>
      <c r="E32" s="59">
        <v>1</v>
      </c>
      <c r="F32" s="64">
        <v>0</v>
      </c>
      <c r="G32" s="66">
        <f t="shared" si="1"/>
        <v>0.91666666666666663</v>
      </c>
      <c r="H32" s="72">
        <f t="shared" si="2"/>
        <v>8.3333333333333329E-2</v>
      </c>
      <c r="I32" s="50">
        <f t="shared" si="0"/>
        <v>0</v>
      </c>
    </row>
    <row r="33" spans="2:9" x14ac:dyDescent="0.3">
      <c r="B33" s="54" t="s">
        <v>28</v>
      </c>
      <c r="C33" s="55">
        <v>93</v>
      </c>
      <c r="D33" s="58">
        <v>8</v>
      </c>
      <c r="E33" s="59">
        <v>3</v>
      </c>
      <c r="F33" s="64">
        <v>2</v>
      </c>
      <c r="G33" s="66">
        <f t="shared" si="1"/>
        <v>0.61538461538461542</v>
      </c>
      <c r="H33" s="72">
        <f t="shared" si="2"/>
        <v>0.23076923076923078</v>
      </c>
      <c r="I33" s="50">
        <f t="shared" si="0"/>
        <v>0.15384615384615385</v>
      </c>
    </row>
    <row r="34" spans="2:9" ht="15" thickBot="1" x14ac:dyDescent="0.35">
      <c r="B34" s="56" t="s">
        <v>29</v>
      </c>
      <c r="C34" s="57">
        <v>96</v>
      </c>
      <c r="D34" s="60">
        <v>12</v>
      </c>
      <c r="E34" s="61">
        <v>0</v>
      </c>
      <c r="F34" s="65">
        <v>2</v>
      </c>
      <c r="G34" s="67">
        <f t="shared" si="1"/>
        <v>0.8571428571428571</v>
      </c>
      <c r="H34" s="73">
        <f t="shared" si="2"/>
        <v>0</v>
      </c>
      <c r="I34" s="51">
        <f t="shared" si="0"/>
        <v>0.14285714285714285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2"/>
  <sheetViews>
    <sheetView topLeftCell="A6" zoomScale="85" zoomScaleNormal="85" workbookViewId="0">
      <selection activeCell="C23" sqref="C23:F24"/>
    </sheetView>
  </sheetViews>
  <sheetFormatPr baseColWidth="10" defaultRowHeight="14.4" x14ac:dyDescent="0.3"/>
  <cols>
    <col min="1" max="1" width="20.5546875" bestFit="1" customWidth="1"/>
    <col min="2" max="2" width="13.44140625" customWidth="1"/>
    <col min="3" max="3" width="10.77734375" bestFit="1" customWidth="1"/>
    <col min="4" max="4" width="16.5546875" customWidth="1"/>
    <col min="5" max="5" width="15.77734375" bestFit="1" customWidth="1"/>
    <col min="6" max="6" width="16" bestFit="1" customWidth="1"/>
    <col min="7" max="8" width="6.21875" customWidth="1"/>
    <col min="10" max="10" width="13" customWidth="1"/>
    <col min="11" max="11" width="10.77734375" bestFit="1" customWidth="1"/>
    <col min="12" max="12" width="19.44140625" bestFit="1" customWidth="1"/>
    <col min="13" max="13" width="18.21875" bestFit="1" customWidth="1"/>
    <col min="14" max="14" width="16" bestFit="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43915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ht="43.2" x14ac:dyDescent="0.3">
      <c r="A6" s="3" t="s">
        <v>12</v>
      </c>
      <c r="B6" s="4" t="s">
        <v>5</v>
      </c>
      <c r="C6" s="4" t="s">
        <v>2</v>
      </c>
      <c r="D6" s="4" t="s">
        <v>4</v>
      </c>
      <c r="E6" s="4" t="s">
        <v>13</v>
      </c>
      <c r="F6" s="5" t="s">
        <v>3</v>
      </c>
      <c r="I6" s="3" t="s">
        <v>11</v>
      </c>
      <c r="J6" s="21" t="s">
        <v>6</v>
      </c>
      <c r="K6" s="4" t="s">
        <v>2</v>
      </c>
      <c r="L6" s="4" t="s">
        <v>4</v>
      </c>
      <c r="M6" s="4" t="s">
        <v>8</v>
      </c>
      <c r="N6" s="5" t="s">
        <v>3</v>
      </c>
    </row>
    <row r="7" spans="1:14" x14ac:dyDescent="0.3">
      <c r="A7" s="7">
        <v>43891</v>
      </c>
      <c r="B7" s="8"/>
      <c r="C7" s="8"/>
      <c r="D7" s="8"/>
      <c r="E7" s="8"/>
      <c r="F7" s="9"/>
      <c r="I7" s="7">
        <v>43891</v>
      </c>
      <c r="J7" s="20"/>
      <c r="K7" s="8"/>
      <c r="L7" s="8"/>
      <c r="M7" s="8"/>
      <c r="N7" s="10"/>
    </row>
    <row r="8" spans="1:14" x14ac:dyDescent="0.3">
      <c r="A8" s="7">
        <v>43892</v>
      </c>
      <c r="B8" s="8"/>
      <c r="C8" s="8"/>
      <c r="D8" s="8"/>
      <c r="E8" s="8"/>
      <c r="F8" s="10"/>
      <c r="I8" s="7">
        <v>43892</v>
      </c>
      <c r="J8" s="20"/>
      <c r="K8" s="8"/>
      <c r="L8" s="8"/>
      <c r="M8" s="8"/>
      <c r="N8" s="10"/>
    </row>
    <row r="9" spans="1:14" x14ac:dyDescent="0.3">
      <c r="A9" s="7">
        <v>43893</v>
      </c>
      <c r="B9" s="8"/>
      <c r="C9" s="8"/>
      <c r="D9" s="8"/>
      <c r="E9" s="8"/>
      <c r="F9" s="10"/>
      <c r="I9" s="7">
        <v>43893</v>
      </c>
      <c r="J9" s="20"/>
      <c r="K9" s="8"/>
      <c r="L9" s="8"/>
      <c r="M9" s="8"/>
      <c r="N9" s="10"/>
    </row>
    <row r="10" spans="1:14" x14ac:dyDescent="0.3">
      <c r="A10" s="7">
        <v>43894</v>
      </c>
      <c r="B10" s="8"/>
      <c r="C10" s="8"/>
      <c r="D10" s="8"/>
      <c r="E10" s="8"/>
      <c r="F10" s="10"/>
      <c r="I10" s="7">
        <v>43894</v>
      </c>
      <c r="J10" s="20"/>
      <c r="K10" s="8"/>
      <c r="L10" s="8"/>
      <c r="M10" s="8"/>
      <c r="N10" s="10"/>
    </row>
    <row r="11" spans="1:14" x14ac:dyDescent="0.3">
      <c r="A11" s="7">
        <v>43895</v>
      </c>
      <c r="B11" s="8"/>
      <c r="C11" s="8"/>
      <c r="D11" s="8"/>
      <c r="E11" s="8"/>
      <c r="F11" s="10"/>
      <c r="I11" s="7">
        <v>43895</v>
      </c>
      <c r="J11" s="20"/>
      <c r="K11" s="8"/>
      <c r="L11" s="8"/>
      <c r="M11" s="8"/>
      <c r="N11" s="10"/>
    </row>
    <row r="12" spans="1:14" x14ac:dyDescent="0.3">
      <c r="A12" s="7">
        <v>43896</v>
      </c>
      <c r="B12" s="16">
        <f t="shared" ref="B12:B28" si="0">SUM(C12,E12,F12)</f>
        <v>959</v>
      </c>
      <c r="C12" s="16">
        <v>1</v>
      </c>
      <c r="D12" s="27"/>
      <c r="E12" s="16">
        <v>53</v>
      </c>
      <c r="F12" s="28">
        <v>905</v>
      </c>
      <c r="H12" s="34"/>
      <c r="I12" s="7">
        <v>43896</v>
      </c>
      <c r="J12" s="20">
        <v>5.1420037359501119E-4</v>
      </c>
      <c r="K12" s="22">
        <f t="shared" ref="K12:K31" si="1">+C12/B12</f>
        <v>1.0427528675703858E-3</v>
      </c>
      <c r="L12" s="27">
        <v>8.9447132450041079E-4</v>
      </c>
      <c r="M12" s="22">
        <f t="shared" ref="M12:M26" si="2">+E12/B12</f>
        <v>5.526590198123045E-2</v>
      </c>
      <c r="N12" s="19">
        <f t="shared" ref="N12:N26" si="3">F12/B12</f>
        <v>0.94369134515119912</v>
      </c>
    </row>
    <row r="13" spans="1:14" x14ac:dyDescent="0.3">
      <c r="A13" s="7">
        <v>43897</v>
      </c>
      <c r="B13" s="16">
        <f t="shared" si="0"/>
        <v>959</v>
      </c>
      <c r="C13" s="16">
        <v>1</v>
      </c>
      <c r="D13" s="27"/>
      <c r="E13" s="16">
        <v>53</v>
      </c>
      <c r="F13" s="28">
        <v>905</v>
      </c>
      <c r="H13" s="34"/>
      <c r="I13" s="7">
        <v>43897</v>
      </c>
      <c r="J13" s="20">
        <v>1.4581596724319381E-3</v>
      </c>
      <c r="K13" s="22">
        <f t="shared" si="1"/>
        <v>1.0427528675703858E-3</v>
      </c>
      <c r="L13" s="27">
        <v>8.9447132450041079E-4</v>
      </c>
      <c r="M13" s="22">
        <f t="shared" si="2"/>
        <v>5.526590198123045E-2</v>
      </c>
      <c r="N13" s="19">
        <f t="shared" si="3"/>
        <v>0.94369134515119912</v>
      </c>
    </row>
    <row r="14" spans="1:14" x14ac:dyDescent="0.3">
      <c r="A14" s="7">
        <v>43898</v>
      </c>
      <c r="B14" s="16">
        <f t="shared" si="0"/>
        <v>959</v>
      </c>
      <c r="C14" s="16">
        <v>1</v>
      </c>
      <c r="D14" s="27"/>
      <c r="E14" s="16">
        <v>54</v>
      </c>
      <c r="F14" s="28">
        <v>904</v>
      </c>
      <c r="H14" s="34"/>
      <c r="I14" s="7">
        <v>43898</v>
      </c>
      <c r="J14" s="20">
        <v>8.9866541925388305E-3</v>
      </c>
      <c r="K14" s="22">
        <f t="shared" si="1"/>
        <v>1.0427528675703858E-3</v>
      </c>
      <c r="L14" s="27">
        <v>8.9447132450041079E-4</v>
      </c>
      <c r="M14" s="22">
        <f t="shared" si="2"/>
        <v>5.6308654848800835E-2</v>
      </c>
      <c r="N14" s="19">
        <f t="shared" si="3"/>
        <v>0.94264859228362874</v>
      </c>
    </row>
    <row r="15" spans="1:14" x14ac:dyDescent="0.3">
      <c r="A15" s="7">
        <v>43899</v>
      </c>
      <c r="B15" s="16">
        <f t="shared" si="0"/>
        <v>959</v>
      </c>
      <c r="C15" s="16">
        <v>1</v>
      </c>
      <c r="D15" s="27"/>
      <c r="E15" s="16">
        <v>101</v>
      </c>
      <c r="F15" s="28">
        <v>857</v>
      </c>
      <c r="I15" s="7">
        <v>43899</v>
      </c>
      <c r="J15" s="20">
        <v>1.6361695390586791E-2</v>
      </c>
      <c r="K15" s="22">
        <f t="shared" si="1"/>
        <v>1.0427528675703858E-3</v>
      </c>
      <c r="L15" s="27">
        <v>8.9447132450041079E-4</v>
      </c>
      <c r="M15" s="22">
        <f t="shared" si="2"/>
        <v>0.10531803962460896</v>
      </c>
      <c r="N15" s="19">
        <f t="shared" si="3"/>
        <v>0.89363920750782067</v>
      </c>
    </row>
    <row r="16" spans="1:14" x14ac:dyDescent="0.3">
      <c r="A16" s="7">
        <v>43900</v>
      </c>
      <c r="B16" s="16">
        <f t="shared" si="0"/>
        <v>959</v>
      </c>
      <c r="C16" s="16">
        <v>1</v>
      </c>
      <c r="D16" s="27"/>
      <c r="E16" s="16">
        <v>141</v>
      </c>
      <c r="F16" s="28">
        <v>817</v>
      </c>
      <c r="I16" s="7">
        <v>43900</v>
      </c>
      <c r="J16" s="20">
        <v>2.6047266639227708E-2</v>
      </c>
      <c r="K16" s="22">
        <f t="shared" si="1"/>
        <v>1.0427528675703858E-3</v>
      </c>
      <c r="L16" s="27">
        <v>8.9447132450041079E-4</v>
      </c>
      <c r="M16" s="22">
        <f t="shared" si="2"/>
        <v>0.14702815432742439</v>
      </c>
      <c r="N16" s="19">
        <f t="shared" si="3"/>
        <v>0.85192909280500517</v>
      </c>
    </row>
    <row r="17" spans="1:14" x14ac:dyDescent="0.3">
      <c r="A17" s="7">
        <v>43901</v>
      </c>
      <c r="B17" s="16">
        <f t="shared" si="0"/>
        <v>959</v>
      </c>
      <c r="C17" s="16">
        <v>1</v>
      </c>
      <c r="D17" s="27"/>
      <c r="E17" s="16">
        <v>202</v>
      </c>
      <c r="F17" s="28">
        <v>756</v>
      </c>
      <c r="H17" s="34"/>
      <c r="I17" s="7">
        <v>43901</v>
      </c>
      <c r="J17" s="20">
        <v>5.7529061520619679E-2</v>
      </c>
      <c r="K17" s="22">
        <f t="shared" si="1"/>
        <v>1.0427528675703858E-3</v>
      </c>
      <c r="L17" s="27">
        <v>8.9447132450041079E-4</v>
      </c>
      <c r="M17" s="22">
        <f t="shared" si="2"/>
        <v>0.21063607924921793</v>
      </c>
      <c r="N17" s="19">
        <f t="shared" si="3"/>
        <v>0.78832116788321172</v>
      </c>
    </row>
    <row r="18" spans="1:14" x14ac:dyDescent="0.3">
      <c r="A18" s="7">
        <v>43902</v>
      </c>
      <c r="B18" s="16">
        <f t="shared" si="0"/>
        <v>959</v>
      </c>
      <c r="C18" s="16">
        <v>15</v>
      </c>
      <c r="D18" s="27"/>
      <c r="E18" s="16">
        <v>253</v>
      </c>
      <c r="F18" s="28">
        <v>691</v>
      </c>
      <c r="H18" s="34"/>
      <c r="I18" s="7">
        <v>43902</v>
      </c>
      <c r="J18" s="20">
        <v>8.4207966320968788E-2</v>
      </c>
      <c r="K18" s="22">
        <f t="shared" si="1"/>
        <v>1.5641293013555789E-2</v>
      </c>
      <c r="L18" s="27">
        <v>1.1310977176875597E-2</v>
      </c>
      <c r="M18" s="22">
        <f t="shared" si="2"/>
        <v>0.26381647549530762</v>
      </c>
      <c r="N18" s="19">
        <f t="shared" si="3"/>
        <v>0.72054223149113661</v>
      </c>
    </row>
    <row r="19" spans="1:14" x14ac:dyDescent="0.3">
      <c r="A19" s="7">
        <v>43903</v>
      </c>
      <c r="B19" s="16">
        <f t="shared" si="0"/>
        <v>959</v>
      </c>
      <c r="C19" s="16">
        <v>69</v>
      </c>
      <c r="D19" s="27"/>
      <c r="E19" s="16">
        <v>288</v>
      </c>
      <c r="F19" s="28">
        <v>602</v>
      </c>
      <c r="H19" s="34"/>
      <c r="I19" s="7">
        <v>43903</v>
      </c>
      <c r="J19" s="20">
        <v>0.10933590995508892</v>
      </c>
      <c r="K19" s="22">
        <f t="shared" si="1"/>
        <v>7.1949947862356617E-2</v>
      </c>
      <c r="L19" s="27">
        <v>9.0252386280554805E-2</v>
      </c>
      <c r="M19" s="22">
        <f t="shared" si="2"/>
        <v>0.30031282586027114</v>
      </c>
      <c r="N19" s="19">
        <f t="shared" si="3"/>
        <v>0.62773722627737227</v>
      </c>
    </row>
    <row r="20" spans="1:14" x14ac:dyDescent="0.3">
      <c r="A20" s="7">
        <v>43904</v>
      </c>
      <c r="B20" s="16">
        <f t="shared" si="0"/>
        <v>959</v>
      </c>
      <c r="C20" s="16">
        <v>69</v>
      </c>
      <c r="D20" s="27"/>
      <c r="E20" s="16">
        <v>291</v>
      </c>
      <c r="F20" s="28">
        <v>599</v>
      </c>
      <c r="H20" s="34"/>
      <c r="I20" s="7">
        <v>43904</v>
      </c>
      <c r="J20" s="20">
        <v>0.15377161720776614</v>
      </c>
      <c r="K20" s="22">
        <f t="shared" si="1"/>
        <v>7.1949947862356617E-2</v>
      </c>
      <c r="L20" s="27">
        <v>9.0252386280554805E-2</v>
      </c>
      <c r="M20" s="22">
        <f t="shared" si="2"/>
        <v>0.30344108446298229</v>
      </c>
      <c r="N20" s="19">
        <f t="shared" si="3"/>
        <v>0.62460896767466112</v>
      </c>
    </row>
    <row r="21" spans="1:14" x14ac:dyDescent="0.3">
      <c r="A21" s="7">
        <v>43905</v>
      </c>
      <c r="B21" s="16">
        <f t="shared" si="0"/>
        <v>959</v>
      </c>
      <c r="C21" s="16">
        <v>69</v>
      </c>
      <c r="D21" s="27"/>
      <c r="E21" s="16">
        <v>293</v>
      </c>
      <c r="F21" s="28">
        <v>597</v>
      </c>
      <c r="H21" s="34"/>
      <c r="I21" s="7">
        <v>43905</v>
      </c>
      <c r="J21" s="20">
        <v>0.19328186862099631</v>
      </c>
      <c r="K21" s="22">
        <f t="shared" si="1"/>
        <v>7.1949947862356617E-2</v>
      </c>
      <c r="L21" s="27">
        <v>9.0252386280554805E-2</v>
      </c>
      <c r="M21" s="22">
        <f t="shared" si="2"/>
        <v>0.30552659019812306</v>
      </c>
      <c r="N21" s="19">
        <f t="shared" si="3"/>
        <v>0.62252346193952035</v>
      </c>
    </row>
    <row r="22" spans="1:14" x14ac:dyDescent="0.3">
      <c r="A22" s="7">
        <v>43906</v>
      </c>
      <c r="B22" s="16">
        <f t="shared" si="0"/>
        <v>959</v>
      </c>
      <c r="C22" s="16">
        <v>72</v>
      </c>
      <c r="D22" s="27"/>
      <c r="E22" s="16">
        <v>418</v>
      </c>
      <c r="F22" s="28">
        <v>469</v>
      </c>
      <c r="H22" s="34"/>
      <c r="I22" s="7">
        <v>43906</v>
      </c>
      <c r="J22" s="20">
        <v>0.2425481520959776</v>
      </c>
      <c r="K22" s="22">
        <f t="shared" si="1"/>
        <v>7.5078206465067784E-2</v>
      </c>
      <c r="L22" s="27">
        <v>9.4063958233319991E-2</v>
      </c>
      <c r="M22" s="22">
        <f t="shared" si="2"/>
        <v>0.43587069864442129</v>
      </c>
      <c r="N22" s="19">
        <f t="shared" si="3"/>
        <v>0.48905109489051096</v>
      </c>
    </row>
    <row r="23" spans="1:14" x14ac:dyDescent="0.3">
      <c r="A23" s="7">
        <v>43907</v>
      </c>
      <c r="B23" s="16">
        <f t="shared" si="0"/>
        <v>959</v>
      </c>
      <c r="C23" s="16">
        <v>99</v>
      </c>
      <c r="D23" s="27"/>
      <c r="E23" s="16">
        <v>482</v>
      </c>
      <c r="F23" s="28">
        <v>378</v>
      </c>
      <c r="H23" s="34"/>
      <c r="I23" s="7">
        <v>43907</v>
      </c>
      <c r="J23" s="20">
        <v>0.32658220868101745</v>
      </c>
      <c r="K23" s="22">
        <f t="shared" si="1"/>
        <v>0.10323253388946819</v>
      </c>
      <c r="L23" s="27">
        <v>0.11187512264115755</v>
      </c>
      <c r="M23" s="22">
        <f t="shared" si="2"/>
        <v>0.50260688216892602</v>
      </c>
      <c r="N23" s="19">
        <f t="shared" si="3"/>
        <v>0.39416058394160586</v>
      </c>
    </row>
    <row r="24" spans="1:14" x14ac:dyDescent="0.3">
      <c r="A24" s="7">
        <v>43908</v>
      </c>
      <c r="B24" s="16">
        <f t="shared" si="0"/>
        <v>959</v>
      </c>
      <c r="C24" s="16">
        <v>311</v>
      </c>
      <c r="D24" s="27"/>
      <c r="E24" s="16">
        <v>348</v>
      </c>
      <c r="F24" s="28">
        <v>300</v>
      </c>
      <c r="H24" s="34"/>
      <c r="I24" s="7">
        <v>43908</v>
      </c>
      <c r="J24" s="20">
        <v>0.40555666020803388</v>
      </c>
      <c r="K24" s="22">
        <f t="shared" si="1"/>
        <v>0.32429614181438998</v>
      </c>
      <c r="L24" s="27">
        <v>0.28995821914514752</v>
      </c>
      <c r="M24" s="22">
        <f t="shared" si="2"/>
        <v>0.36287799791449427</v>
      </c>
      <c r="N24" s="19">
        <f t="shared" si="3"/>
        <v>0.31282586027111575</v>
      </c>
    </row>
    <row r="25" spans="1:14" x14ac:dyDescent="0.3">
      <c r="A25" s="7">
        <v>43909</v>
      </c>
      <c r="B25" s="16">
        <f t="shared" si="0"/>
        <v>959</v>
      </c>
      <c r="C25" s="16">
        <v>479</v>
      </c>
      <c r="D25" s="27"/>
      <c r="E25" s="16">
        <v>223</v>
      </c>
      <c r="F25" s="28">
        <v>257</v>
      </c>
      <c r="H25" s="34"/>
      <c r="I25" s="7">
        <v>43909</v>
      </c>
      <c r="J25" s="20">
        <v>0.45941690553979497</v>
      </c>
      <c r="K25" s="22">
        <f t="shared" si="1"/>
        <v>0.49947862356621481</v>
      </c>
      <c r="L25" s="27">
        <v>0.4093295764374415</v>
      </c>
      <c r="M25" s="22">
        <f t="shared" si="2"/>
        <v>0.23253388946819603</v>
      </c>
      <c r="N25" s="19">
        <f t="shared" si="3"/>
        <v>0.26798748696558916</v>
      </c>
    </row>
    <row r="26" spans="1:14" x14ac:dyDescent="0.3">
      <c r="A26" s="7">
        <v>43910</v>
      </c>
      <c r="B26" s="16">
        <f t="shared" si="0"/>
        <v>959</v>
      </c>
      <c r="C26" s="17">
        <v>580</v>
      </c>
      <c r="D26" s="27"/>
      <c r="E26" s="16">
        <v>246</v>
      </c>
      <c r="F26" s="28">
        <v>133</v>
      </c>
      <c r="H26" s="34"/>
      <c r="I26" s="7">
        <v>43910</v>
      </c>
      <c r="J26" s="20">
        <v>0.54787798744909166</v>
      </c>
      <c r="K26" s="22">
        <f t="shared" si="1"/>
        <v>0.60479666319082381</v>
      </c>
      <c r="L26" s="27">
        <v>0.55526422324821789</v>
      </c>
      <c r="M26" s="22">
        <f t="shared" si="2"/>
        <v>0.25651720542231493</v>
      </c>
      <c r="N26" s="19">
        <f t="shared" si="3"/>
        <v>0.13868613138686131</v>
      </c>
    </row>
    <row r="27" spans="1:14" x14ac:dyDescent="0.3">
      <c r="A27" s="29">
        <v>43911</v>
      </c>
      <c r="B27" s="16">
        <f t="shared" si="0"/>
        <v>959</v>
      </c>
      <c r="C27" s="17">
        <v>580</v>
      </c>
      <c r="D27" s="27"/>
      <c r="E27" s="16">
        <v>246</v>
      </c>
      <c r="F27" s="28">
        <v>133</v>
      </c>
      <c r="H27" s="34"/>
      <c r="I27" s="29">
        <v>43911</v>
      </c>
      <c r="J27" s="20">
        <v>0.63768666719637956</v>
      </c>
      <c r="K27" s="22">
        <f t="shared" ref="K27:K28" si="4">+C27/B27</f>
        <v>0.60479666319082381</v>
      </c>
      <c r="L27" s="27">
        <v>0.55526422324821789</v>
      </c>
      <c r="M27" s="22">
        <f t="shared" ref="M27:M28" si="5">+E27/B27</f>
        <v>0.25651720542231493</v>
      </c>
      <c r="N27" s="19">
        <f t="shared" ref="N27:N28" si="6">F27/B27</f>
        <v>0.13868613138686131</v>
      </c>
    </row>
    <row r="28" spans="1:14" x14ac:dyDescent="0.3">
      <c r="A28" s="29">
        <v>43912</v>
      </c>
      <c r="B28" s="16">
        <f t="shared" si="0"/>
        <v>959</v>
      </c>
      <c r="C28" s="17">
        <v>580</v>
      </c>
      <c r="D28" s="27"/>
      <c r="E28" s="16">
        <v>246</v>
      </c>
      <c r="F28" s="28">
        <v>133</v>
      </c>
      <c r="H28" s="34"/>
      <c r="I28" s="29">
        <v>43912</v>
      </c>
      <c r="J28" s="20">
        <v>0.7452343684793501</v>
      </c>
      <c r="K28" s="22">
        <f t="shared" si="4"/>
        <v>0.60479666319082381</v>
      </c>
      <c r="L28" s="27">
        <v>0.55526422324821789</v>
      </c>
      <c r="M28" s="22">
        <f t="shared" si="5"/>
        <v>0.25651720542231493</v>
      </c>
      <c r="N28" s="19">
        <f t="shared" si="6"/>
        <v>0.13868613138686131</v>
      </c>
    </row>
    <row r="29" spans="1:14" x14ac:dyDescent="0.3">
      <c r="A29" s="29">
        <v>43913</v>
      </c>
      <c r="B29" s="16">
        <f>SUM(C29,E29,F29)</f>
        <v>959</v>
      </c>
      <c r="C29" s="31">
        <v>790</v>
      </c>
      <c r="D29" s="32"/>
      <c r="E29" s="30">
        <v>100</v>
      </c>
      <c r="F29" s="33">
        <v>69</v>
      </c>
      <c r="H29" s="34"/>
      <c r="I29" s="29">
        <v>43913</v>
      </c>
      <c r="J29" s="20">
        <v>0.86274724261465019</v>
      </c>
      <c r="K29" s="22">
        <f t="shared" si="1"/>
        <v>0.82377476538060479</v>
      </c>
      <c r="L29" s="32">
        <v>0.79656244518451569</v>
      </c>
      <c r="M29" s="22">
        <f t="shared" ref="M29:M31" si="7">+E29/B29</f>
        <v>0.10427528675703858</v>
      </c>
      <c r="N29" s="19">
        <f t="shared" ref="N29:N31" si="8">F29/B29</f>
        <v>7.1949947862356617E-2</v>
      </c>
    </row>
    <row r="30" spans="1:14" x14ac:dyDescent="0.3">
      <c r="A30" s="29">
        <v>43914</v>
      </c>
      <c r="B30" s="16">
        <f>SUM(C30,E30,F30)</f>
        <v>959</v>
      </c>
      <c r="C30" s="31">
        <v>890</v>
      </c>
      <c r="D30" s="32"/>
      <c r="E30" s="30">
        <v>27</v>
      </c>
      <c r="F30" s="33">
        <v>42</v>
      </c>
      <c r="I30" s="29">
        <v>43914</v>
      </c>
      <c r="J30" s="20">
        <v>0.92466528637681733</v>
      </c>
      <c r="K30" s="22">
        <f t="shared" ref="K30" si="9">+C30/B30</f>
        <v>0.92805005213764336</v>
      </c>
      <c r="L30" s="32">
        <v>0.87724692509172297</v>
      </c>
      <c r="M30" s="22">
        <f t="shared" ref="M30" si="10">+E30/B30</f>
        <v>2.8154327424400417E-2</v>
      </c>
      <c r="N30" s="19">
        <f t="shared" ref="N30" si="11">F30/B30</f>
        <v>4.3795620437956206E-2</v>
      </c>
    </row>
    <row r="31" spans="1:14" ht="15" thickBot="1" x14ac:dyDescent="0.35">
      <c r="A31" s="11">
        <v>43915</v>
      </c>
      <c r="B31" s="35">
        <f>SUM(C31,E31,F31)</f>
        <v>959</v>
      </c>
      <c r="C31" s="36">
        <v>917</v>
      </c>
      <c r="D31" s="37"/>
      <c r="E31" s="35">
        <v>0</v>
      </c>
      <c r="F31" s="38">
        <v>42</v>
      </c>
      <c r="I31" s="11">
        <v>43914</v>
      </c>
      <c r="J31" s="39"/>
      <c r="K31" s="40">
        <f t="shared" si="1"/>
        <v>0.95620437956204385</v>
      </c>
      <c r="L31" s="37">
        <v>0.91717403821765131</v>
      </c>
      <c r="M31" s="40">
        <f t="shared" si="7"/>
        <v>0</v>
      </c>
      <c r="N31" s="41">
        <f t="shared" si="8"/>
        <v>4.3795620437956206E-2</v>
      </c>
    </row>
    <row r="32" spans="1:14" x14ac:dyDescent="0.3">
      <c r="J32" s="15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8"/>
  <sheetViews>
    <sheetView zoomScale="85" zoomScaleNormal="85" workbookViewId="0"/>
  </sheetViews>
  <sheetFormatPr baseColWidth="10" defaultRowHeight="14.4" x14ac:dyDescent="0.3"/>
  <cols>
    <col min="1" max="1" width="21" bestFit="1" customWidth="1"/>
    <col min="2" max="2" width="12.77734375" customWidth="1"/>
    <col min="3" max="3" width="10.21875" hidden="1" customWidth="1"/>
    <col min="4" max="4" width="10.77734375" bestFit="1" customWidth="1"/>
    <col min="5" max="5" width="12" hidden="1" customWidth="1"/>
    <col min="6" max="6" width="19.44140625" bestFit="1" customWidth="1"/>
    <col min="7" max="7" width="8.44140625" hidden="1" customWidth="1"/>
    <col min="8" max="8" width="15.77734375" bestFit="1" customWidth="1"/>
    <col min="9" max="9" width="16" bestFit="1" customWidth="1"/>
    <col min="10" max="11" width="6.21875" customWidth="1"/>
    <col min="13" max="13" width="13" customWidth="1"/>
    <col min="14" max="14" width="10.77734375" bestFit="1" customWidth="1"/>
    <col min="15" max="15" width="19.44140625" bestFit="1" customWidth="1"/>
    <col min="16" max="16" width="18.21875" bestFit="1" customWidth="1"/>
    <col min="17" max="17" width="16" bestFit="1" customWidth="1"/>
  </cols>
  <sheetData>
    <row r="1" spans="1:17" x14ac:dyDescent="0.3">
      <c r="A1" s="1" t="s">
        <v>0</v>
      </c>
      <c r="B1" t="s">
        <v>16</v>
      </c>
    </row>
    <row r="2" spans="1:17" x14ac:dyDescent="0.3">
      <c r="A2" s="1" t="s">
        <v>1</v>
      </c>
      <c r="B2" s="24">
        <v>43910</v>
      </c>
    </row>
    <row r="3" spans="1:17" x14ac:dyDescent="0.3">
      <c r="A3" s="1" t="s">
        <v>7</v>
      </c>
      <c r="B3" t="s">
        <v>17</v>
      </c>
    </row>
    <row r="4" spans="1:17" x14ac:dyDescent="0.3">
      <c r="A4" s="1"/>
    </row>
    <row r="5" spans="1:17" ht="15" thickBot="1" x14ac:dyDescent="0.35">
      <c r="A5" s="1" t="s">
        <v>9</v>
      </c>
      <c r="L5" s="1" t="s">
        <v>10</v>
      </c>
    </row>
    <row r="6" spans="1:17" ht="43.2" x14ac:dyDescent="0.3">
      <c r="A6" s="3" t="s">
        <v>12</v>
      </c>
      <c r="B6" s="4" t="s">
        <v>5</v>
      </c>
      <c r="C6" s="23" t="s">
        <v>14</v>
      </c>
      <c r="D6" s="4" t="s">
        <v>2</v>
      </c>
      <c r="E6" s="23" t="s">
        <v>18</v>
      </c>
      <c r="F6" s="4" t="s">
        <v>4</v>
      </c>
      <c r="G6" s="23" t="s">
        <v>15</v>
      </c>
      <c r="H6" s="4" t="s">
        <v>13</v>
      </c>
      <c r="I6" s="5" t="s">
        <v>3</v>
      </c>
      <c r="L6" s="3" t="s">
        <v>11</v>
      </c>
      <c r="M6" s="21" t="s">
        <v>6</v>
      </c>
      <c r="N6" s="4" t="s">
        <v>2</v>
      </c>
      <c r="O6" s="4" t="s">
        <v>4</v>
      </c>
      <c r="P6" s="4" t="s">
        <v>8</v>
      </c>
      <c r="Q6" s="5" t="s">
        <v>3</v>
      </c>
    </row>
    <row r="7" spans="1:17" x14ac:dyDescent="0.3">
      <c r="A7" s="7">
        <v>43891</v>
      </c>
      <c r="B7" s="8"/>
      <c r="C7" s="8"/>
      <c r="D7" s="8"/>
      <c r="E7" s="8"/>
      <c r="F7" s="8"/>
      <c r="G7" s="8"/>
      <c r="H7" s="8"/>
      <c r="I7" s="9"/>
      <c r="L7" s="7">
        <v>43891</v>
      </c>
      <c r="M7" s="20">
        <v>0.05</v>
      </c>
      <c r="N7" s="8"/>
      <c r="O7" s="8"/>
      <c r="P7" s="8"/>
      <c r="Q7" s="10"/>
    </row>
    <row r="8" spans="1:17" x14ac:dyDescent="0.3">
      <c r="A8" s="7">
        <v>43892</v>
      </c>
      <c r="B8" s="8"/>
      <c r="C8" s="8"/>
      <c r="D8" s="8"/>
      <c r="E8" s="8"/>
      <c r="F8" s="8"/>
      <c r="G8" s="8"/>
      <c r="H8" s="8"/>
      <c r="I8" s="10"/>
      <c r="L8" s="7">
        <v>43892</v>
      </c>
      <c r="M8" s="20">
        <v>0.1</v>
      </c>
      <c r="N8" s="8"/>
      <c r="O8" s="8"/>
      <c r="P8" s="8"/>
      <c r="Q8" s="10"/>
    </row>
    <row r="9" spans="1:17" x14ac:dyDescent="0.3">
      <c r="A9" s="7">
        <v>43893</v>
      </c>
      <c r="B9" s="8"/>
      <c r="C9" s="8"/>
      <c r="D9" s="8"/>
      <c r="E9" s="8"/>
      <c r="F9" s="8"/>
      <c r="G9" s="8"/>
      <c r="H9" s="8"/>
      <c r="I9" s="10"/>
      <c r="L9" s="7">
        <v>43893</v>
      </c>
      <c r="M9" s="20">
        <v>0.15</v>
      </c>
      <c r="N9" s="8"/>
      <c r="O9" s="8"/>
      <c r="P9" s="8"/>
      <c r="Q9" s="10"/>
    </row>
    <row r="10" spans="1:17" x14ac:dyDescent="0.3">
      <c r="A10" s="7">
        <v>43894</v>
      </c>
      <c r="B10" s="8"/>
      <c r="C10" s="8"/>
      <c r="D10" s="8"/>
      <c r="E10" s="8"/>
      <c r="F10" s="8"/>
      <c r="G10" s="8"/>
      <c r="H10" s="8"/>
      <c r="I10" s="10"/>
      <c r="L10" s="7">
        <v>43894</v>
      </c>
      <c r="M10" s="20">
        <v>0.2</v>
      </c>
      <c r="N10" s="8"/>
      <c r="O10" s="8"/>
      <c r="P10" s="8"/>
      <c r="Q10" s="10"/>
    </row>
    <row r="11" spans="1:17" x14ac:dyDescent="0.3">
      <c r="A11" s="7">
        <v>43895</v>
      </c>
      <c r="B11" s="8"/>
      <c r="C11" s="8"/>
      <c r="D11" s="8"/>
      <c r="E11" s="8"/>
      <c r="F11" s="8"/>
      <c r="G11" s="8"/>
      <c r="H11" s="8"/>
      <c r="I11" s="10"/>
      <c r="L11" s="7">
        <v>43895</v>
      </c>
      <c r="M11" s="20">
        <v>0.25</v>
      </c>
      <c r="N11" s="8"/>
      <c r="O11" s="8"/>
      <c r="P11" s="8"/>
      <c r="Q11" s="10"/>
    </row>
    <row r="12" spans="1:17" x14ac:dyDescent="0.3">
      <c r="A12" s="7">
        <v>43896</v>
      </c>
      <c r="B12" s="16">
        <f>SUM(D12,H12,I12)</f>
        <v>959</v>
      </c>
      <c r="C12" s="16">
        <v>1</v>
      </c>
      <c r="D12" s="16">
        <v>1</v>
      </c>
      <c r="E12" s="25">
        <v>8.9447132450041079E-4</v>
      </c>
      <c r="F12" s="27">
        <f>E12+F11</f>
        <v>8.9447132450041079E-4</v>
      </c>
      <c r="G12" s="18">
        <v>54</v>
      </c>
      <c r="H12" s="16">
        <v>53</v>
      </c>
      <c r="I12" s="10">
        <v>905</v>
      </c>
      <c r="L12" s="7">
        <v>43896</v>
      </c>
      <c r="M12" s="20">
        <v>0.3</v>
      </c>
      <c r="N12" s="22">
        <f t="shared" ref="N12:N26" si="0">+D12/B12</f>
        <v>1.0427528675703858E-3</v>
      </c>
      <c r="O12" s="8"/>
      <c r="P12" s="22">
        <f t="shared" ref="P12:P26" si="1">+H12/B12</f>
        <v>5.526590198123045E-2</v>
      </c>
      <c r="Q12" s="19">
        <f t="shared" ref="Q12:Q26" si="2">I12/B12</f>
        <v>0.94369134515119912</v>
      </c>
    </row>
    <row r="13" spans="1:17" x14ac:dyDescent="0.3">
      <c r="A13" s="7">
        <v>43897</v>
      </c>
      <c r="B13" s="16">
        <f t="shared" ref="B13:B25" si="3">SUM(D13,H13,I13)</f>
        <v>959</v>
      </c>
      <c r="C13" s="16">
        <v>0</v>
      </c>
      <c r="D13" s="16">
        <v>1</v>
      </c>
      <c r="E13" s="25">
        <v>0</v>
      </c>
      <c r="F13" s="27">
        <f t="shared" ref="F13:F26" si="4">E13+F12</f>
        <v>8.9447132450041079E-4</v>
      </c>
      <c r="G13" s="18">
        <v>0</v>
      </c>
      <c r="H13" s="16">
        <v>53</v>
      </c>
      <c r="I13" s="10">
        <v>905</v>
      </c>
      <c r="L13" s="7">
        <v>43897</v>
      </c>
      <c r="M13" s="20">
        <v>0.35</v>
      </c>
      <c r="N13" s="22">
        <f t="shared" si="0"/>
        <v>1.0427528675703858E-3</v>
      </c>
      <c r="O13" s="8"/>
      <c r="P13" s="22">
        <f t="shared" si="1"/>
        <v>5.526590198123045E-2</v>
      </c>
      <c r="Q13" s="19">
        <f t="shared" si="2"/>
        <v>0.94369134515119912</v>
      </c>
    </row>
    <row r="14" spans="1:17" x14ac:dyDescent="0.3">
      <c r="A14" s="7">
        <v>43898</v>
      </c>
      <c r="B14" s="16">
        <f t="shared" si="3"/>
        <v>959</v>
      </c>
      <c r="C14" s="16">
        <v>0</v>
      </c>
      <c r="D14" s="16">
        <v>1</v>
      </c>
      <c r="E14" s="25">
        <v>0</v>
      </c>
      <c r="F14" s="27">
        <f t="shared" si="4"/>
        <v>8.9447132450041079E-4</v>
      </c>
      <c r="G14" s="18">
        <v>1</v>
      </c>
      <c r="H14" s="16">
        <v>54</v>
      </c>
      <c r="I14" s="10">
        <v>904</v>
      </c>
      <c r="L14" s="7">
        <v>43898</v>
      </c>
      <c r="M14" s="20">
        <v>0.4</v>
      </c>
      <c r="N14" s="22">
        <f t="shared" si="0"/>
        <v>1.0427528675703858E-3</v>
      </c>
      <c r="O14" s="8"/>
      <c r="P14" s="22">
        <f t="shared" si="1"/>
        <v>5.6308654848800835E-2</v>
      </c>
      <c r="Q14" s="19">
        <f t="shared" si="2"/>
        <v>0.94264859228362874</v>
      </c>
    </row>
    <row r="15" spans="1:17" x14ac:dyDescent="0.3">
      <c r="A15" s="7">
        <v>43899</v>
      </c>
      <c r="B15" s="16">
        <f t="shared" si="3"/>
        <v>959</v>
      </c>
      <c r="C15" s="16">
        <v>0</v>
      </c>
      <c r="D15" s="16">
        <v>1</v>
      </c>
      <c r="E15" s="25">
        <v>0</v>
      </c>
      <c r="F15" s="27">
        <f t="shared" si="4"/>
        <v>8.9447132450041079E-4</v>
      </c>
      <c r="G15" s="18">
        <v>47</v>
      </c>
      <c r="H15" s="16">
        <v>101</v>
      </c>
      <c r="I15" s="10">
        <v>857</v>
      </c>
      <c r="L15" s="7">
        <v>43899</v>
      </c>
      <c r="M15" s="20">
        <v>0.45</v>
      </c>
      <c r="N15" s="22">
        <f t="shared" si="0"/>
        <v>1.0427528675703858E-3</v>
      </c>
      <c r="O15" s="8"/>
      <c r="P15" s="22">
        <f t="shared" si="1"/>
        <v>0.10531803962460896</v>
      </c>
      <c r="Q15" s="19">
        <f t="shared" si="2"/>
        <v>0.89363920750782067</v>
      </c>
    </row>
    <row r="16" spans="1:17" x14ac:dyDescent="0.3">
      <c r="A16" s="7">
        <v>43900</v>
      </c>
      <c r="B16" s="16">
        <f t="shared" si="3"/>
        <v>959</v>
      </c>
      <c r="C16" s="16">
        <v>0</v>
      </c>
      <c r="D16" s="16">
        <v>1</v>
      </c>
      <c r="E16" s="25">
        <v>0</v>
      </c>
      <c r="F16" s="27">
        <f t="shared" si="4"/>
        <v>8.9447132450041079E-4</v>
      </c>
      <c r="G16" s="18">
        <v>40</v>
      </c>
      <c r="H16" s="16">
        <v>141</v>
      </c>
      <c r="I16" s="10">
        <v>817</v>
      </c>
      <c r="L16" s="7">
        <v>43900</v>
      </c>
      <c r="M16" s="20">
        <v>0.5</v>
      </c>
      <c r="N16" s="22">
        <f t="shared" si="0"/>
        <v>1.0427528675703858E-3</v>
      </c>
      <c r="O16" s="8"/>
      <c r="P16" s="22">
        <f t="shared" si="1"/>
        <v>0.14702815432742439</v>
      </c>
      <c r="Q16" s="19">
        <f t="shared" si="2"/>
        <v>0.85192909280500517</v>
      </c>
    </row>
    <row r="17" spans="1:17" x14ac:dyDescent="0.3">
      <c r="A17" s="7">
        <v>43901</v>
      </c>
      <c r="B17" s="16">
        <f t="shared" si="3"/>
        <v>959</v>
      </c>
      <c r="C17" s="16">
        <v>0</v>
      </c>
      <c r="D17" s="16">
        <v>1</v>
      </c>
      <c r="E17" s="25">
        <v>0</v>
      </c>
      <c r="F17" s="27">
        <f t="shared" si="4"/>
        <v>8.9447132450041079E-4</v>
      </c>
      <c r="G17" s="18">
        <v>61</v>
      </c>
      <c r="H17" s="16">
        <v>202</v>
      </c>
      <c r="I17" s="10">
        <v>756</v>
      </c>
      <c r="L17" s="7">
        <v>43901</v>
      </c>
      <c r="M17" s="20">
        <v>0.55000000000000004</v>
      </c>
      <c r="N17" s="22">
        <f t="shared" si="0"/>
        <v>1.0427528675703858E-3</v>
      </c>
      <c r="O17" s="8"/>
      <c r="P17" s="22">
        <f t="shared" si="1"/>
        <v>0.21063607924921793</v>
      </c>
      <c r="Q17" s="19">
        <f t="shared" si="2"/>
        <v>0.78832116788321172</v>
      </c>
    </row>
    <row r="18" spans="1:17" x14ac:dyDescent="0.3">
      <c r="A18" s="7">
        <v>43902</v>
      </c>
      <c r="B18" s="16">
        <f t="shared" si="3"/>
        <v>959</v>
      </c>
      <c r="C18" s="16">
        <v>14</v>
      </c>
      <c r="D18" s="16">
        <v>15</v>
      </c>
      <c r="E18" s="25">
        <v>1.0416505852375187E-2</v>
      </c>
      <c r="F18" s="27">
        <f t="shared" si="4"/>
        <v>1.1310977176875597E-2</v>
      </c>
      <c r="G18" s="18">
        <v>65</v>
      </c>
      <c r="H18" s="16">
        <v>253</v>
      </c>
      <c r="I18" s="10">
        <v>691</v>
      </c>
      <c r="L18" s="7">
        <v>43902</v>
      </c>
      <c r="M18" s="20">
        <v>0.6</v>
      </c>
      <c r="N18" s="22">
        <f t="shared" si="0"/>
        <v>1.5641293013555789E-2</v>
      </c>
      <c r="O18" s="8"/>
      <c r="P18" s="22">
        <f t="shared" si="1"/>
        <v>0.26381647549530762</v>
      </c>
      <c r="Q18" s="19">
        <f t="shared" si="2"/>
        <v>0.72054223149113661</v>
      </c>
    </row>
    <row r="19" spans="1:17" x14ac:dyDescent="0.3">
      <c r="A19" s="7">
        <v>43903</v>
      </c>
      <c r="B19" s="16">
        <f t="shared" si="3"/>
        <v>959</v>
      </c>
      <c r="C19" s="16">
        <v>54</v>
      </c>
      <c r="D19" s="16">
        <v>69</v>
      </c>
      <c r="E19" s="25">
        <v>7.8941409103679208E-2</v>
      </c>
      <c r="F19" s="27">
        <f t="shared" si="4"/>
        <v>9.0252386280554805E-2</v>
      </c>
      <c r="G19" s="18">
        <v>89</v>
      </c>
      <c r="H19" s="16">
        <v>288</v>
      </c>
      <c r="I19" s="10">
        <v>602</v>
      </c>
      <c r="L19" s="7">
        <v>43903</v>
      </c>
      <c r="M19" s="20">
        <v>0.65</v>
      </c>
      <c r="N19" s="22">
        <f t="shared" si="0"/>
        <v>7.1949947862356617E-2</v>
      </c>
      <c r="O19" s="8"/>
      <c r="P19" s="22">
        <f t="shared" si="1"/>
        <v>0.30031282586027114</v>
      </c>
      <c r="Q19" s="19">
        <f t="shared" si="2"/>
        <v>0.62773722627737227</v>
      </c>
    </row>
    <row r="20" spans="1:17" x14ac:dyDescent="0.3">
      <c r="A20" s="7">
        <v>43904</v>
      </c>
      <c r="B20" s="16">
        <f t="shared" si="3"/>
        <v>959</v>
      </c>
      <c r="C20" s="16">
        <v>0</v>
      </c>
      <c r="D20" s="16">
        <v>69</v>
      </c>
      <c r="E20" s="25">
        <v>0</v>
      </c>
      <c r="F20" s="27">
        <f t="shared" si="4"/>
        <v>9.0252386280554805E-2</v>
      </c>
      <c r="G20" s="18">
        <v>3</v>
      </c>
      <c r="H20" s="16">
        <v>291</v>
      </c>
      <c r="I20" s="10">
        <v>599</v>
      </c>
      <c r="L20" s="7">
        <v>43904</v>
      </c>
      <c r="M20" s="20">
        <v>0.7</v>
      </c>
      <c r="N20" s="22">
        <f t="shared" si="0"/>
        <v>7.1949947862356617E-2</v>
      </c>
      <c r="O20" s="8"/>
      <c r="P20" s="22">
        <f t="shared" si="1"/>
        <v>0.30344108446298229</v>
      </c>
      <c r="Q20" s="19">
        <f t="shared" si="2"/>
        <v>0.62460896767466112</v>
      </c>
    </row>
    <row r="21" spans="1:17" x14ac:dyDescent="0.3">
      <c r="A21" s="7">
        <v>43905</v>
      </c>
      <c r="B21" s="16">
        <f t="shared" si="3"/>
        <v>959</v>
      </c>
      <c r="C21" s="16">
        <v>0</v>
      </c>
      <c r="D21" s="16">
        <v>69</v>
      </c>
      <c r="E21" s="25">
        <v>0</v>
      </c>
      <c r="F21" s="27">
        <f t="shared" si="4"/>
        <v>9.0252386280554805E-2</v>
      </c>
      <c r="G21" s="18">
        <v>2</v>
      </c>
      <c r="H21" s="16">
        <v>293</v>
      </c>
      <c r="I21" s="10">
        <v>597</v>
      </c>
      <c r="L21" s="7">
        <v>43905</v>
      </c>
      <c r="M21" s="20">
        <v>0.75</v>
      </c>
      <c r="N21" s="22">
        <f t="shared" si="0"/>
        <v>7.1949947862356617E-2</v>
      </c>
      <c r="O21" s="8"/>
      <c r="P21" s="22">
        <f t="shared" si="1"/>
        <v>0.30552659019812306</v>
      </c>
      <c r="Q21" s="19">
        <f t="shared" si="2"/>
        <v>0.62252346193952035</v>
      </c>
    </row>
    <row r="22" spans="1:17" x14ac:dyDescent="0.3">
      <c r="A22" s="7">
        <v>43906</v>
      </c>
      <c r="B22" s="16">
        <f t="shared" si="3"/>
        <v>959</v>
      </c>
      <c r="C22" s="16">
        <v>3</v>
      </c>
      <c r="D22" s="16">
        <v>72</v>
      </c>
      <c r="E22" s="25">
        <v>3.8115719527651842E-3</v>
      </c>
      <c r="F22" s="27">
        <f t="shared" si="4"/>
        <v>9.4063958233319991E-2</v>
      </c>
      <c r="G22" s="18">
        <v>128</v>
      </c>
      <c r="H22" s="16">
        <v>418</v>
      </c>
      <c r="I22" s="10">
        <v>469</v>
      </c>
      <c r="L22" s="7">
        <v>43906</v>
      </c>
      <c r="M22" s="20">
        <v>0.8</v>
      </c>
      <c r="N22" s="22">
        <f t="shared" si="0"/>
        <v>7.5078206465067784E-2</v>
      </c>
      <c r="O22" s="8"/>
      <c r="P22" s="22">
        <f t="shared" si="1"/>
        <v>0.43587069864442129</v>
      </c>
      <c r="Q22" s="19">
        <f t="shared" si="2"/>
        <v>0.48905109489051096</v>
      </c>
    </row>
    <row r="23" spans="1:17" x14ac:dyDescent="0.3">
      <c r="A23" s="7">
        <v>43907</v>
      </c>
      <c r="B23" s="16">
        <f t="shared" si="3"/>
        <v>959</v>
      </c>
      <c r="C23" s="16">
        <v>27</v>
      </c>
      <c r="D23" s="16">
        <v>99</v>
      </c>
      <c r="E23" s="25">
        <v>1.7811164407837556E-2</v>
      </c>
      <c r="F23" s="27">
        <f t="shared" si="4"/>
        <v>0.11187512264115755</v>
      </c>
      <c r="G23" s="18">
        <v>91</v>
      </c>
      <c r="H23" s="16">
        <v>482</v>
      </c>
      <c r="I23" s="10">
        <v>378</v>
      </c>
      <c r="L23" s="7">
        <v>43907</v>
      </c>
      <c r="M23" s="20">
        <v>0.85</v>
      </c>
      <c r="N23" s="22">
        <f t="shared" si="0"/>
        <v>0.10323253388946819</v>
      </c>
      <c r="O23" s="8"/>
      <c r="P23" s="22">
        <f t="shared" si="1"/>
        <v>0.50260688216892602</v>
      </c>
      <c r="Q23" s="19">
        <f t="shared" si="2"/>
        <v>0.39416058394160586</v>
      </c>
    </row>
    <row r="24" spans="1:17" x14ac:dyDescent="0.3">
      <c r="A24" s="7">
        <v>43908</v>
      </c>
      <c r="B24" s="16">
        <f t="shared" si="3"/>
        <v>959</v>
      </c>
      <c r="C24" s="16">
        <v>212</v>
      </c>
      <c r="D24" s="16">
        <v>311</v>
      </c>
      <c r="E24" s="25">
        <v>0.17808309650398998</v>
      </c>
      <c r="F24" s="27">
        <f t="shared" si="4"/>
        <v>0.28995821914514752</v>
      </c>
      <c r="G24" s="18">
        <v>78</v>
      </c>
      <c r="H24" s="16">
        <v>348</v>
      </c>
      <c r="I24" s="10">
        <v>300</v>
      </c>
      <c r="L24" s="7">
        <v>43908</v>
      </c>
      <c r="M24" s="20">
        <v>0.9</v>
      </c>
      <c r="N24" s="22">
        <f t="shared" si="0"/>
        <v>0.32429614181438998</v>
      </c>
      <c r="O24" s="8"/>
      <c r="P24" s="22">
        <f t="shared" si="1"/>
        <v>0.36287799791449427</v>
      </c>
      <c r="Q24" s="19">
        <f t="shared" si="2"/>
        <v>0.31282586027111575</v>
      </c>
    </row>
    <row r="25" spans="1:17" x14ac:dyDescent="0.3">
      <c r="A25" s="7">
        <v>43909</v>
      </c>
      <c r="B25" s="16">
        <f t="shared" si="3"/>
        <v>959</v>
      </c>
      <c r="C25" s="16">
        <v>168</v>
      </c>
      <c r="D25" s="16">
        <v>479</v>
      </c>
      <c r="E25" s="25">
        <v>0.11937135729229401</v>
      </c>
      <c r="F25" s="27">
        <f t="shared" si="4"/>
        <v>0.4093295764374415</v>
      </c>
      <c r="G25" s="18">
        <v>43</v>
      </c>
      <c r="H25" s="16">
        <v>223</v>
      </c>
      <c r="I25" s="10">
        <v>257</v>
      </c>
      <c r="L25" s="7">
        <v>43909</v>
      </c>
      <c r="M25" s="20">
        <v>0.95</v>
      </c>
      <c r="N25" s="22">
        <f t="shared" si="0"/>
        <v>0.49947862356621481</v>
      </c>
      <c r="O25" s="8"/>
      <c r="P25" s="22">
        <f t="shared" si="1"/>
        <v>0.23253388946819603</v>
      </c>
      <c r="Q25" s="19">
        <f t="shared" si="2"/>
        <v>0.26798748696558916</v>
      </c>
    </row>
    <row r="26" spans="1:17" x14ac:dyDescent="0.3">
      <c r="A26" s="7">
        <v>43910</v>
      </c>
      <c r="B26" s="16">
        <f>SUM(D26,H26,I26)</f>
        <v>959</v>
      </c>
      <c r="C26" s="16">
        <v>101</v>
      </c>
      <c r="D26" s="17">
        <v>580</v>
      </c>
      <c r="E26" s="26">
        <v>0.14593464681077645</v>
      </c>
      <c r="F26" s="27">
        <f t="shared" si="4"/>
        <v>0.55526422324821789</v>
      </c>
      <c r="G26" s="18">
        <v>124</v>
      </c>
      <c r="H26" s="16">
        <v>246</v>
      </c>
      <c r="I26" s="10">
        <v>133</v>
      </c>
      <c r="L26" s="7">
        <v>43910</v>
      </c>
      <c r="M26" s="20">
        <v>1</v>
      </c>
      <c r="N26" s="22">
        <f t="shared" si="0"/>
        <v>0.60479666319082381</v>
      </c>
      <c r="O26" s="8"/>
      <c r="P26" s="22">
        <f t="shared" si="1"/>
        <v>0.25651720542231493</v>
      </c>
      <c r="Q26" s="19">
        <f t="shared" si="2"/>
        <v>0.13868613138686131</v>
      </c>
    </row>
    <row r="27" spans="1:17" ht="15" thickBot="1" x14ac:dyDescent="0.35">
      <c r="A27" s="11">
        <v>43911</v>
      </c>
      <c r="B27" s="6"/>
      <c r="C27" s="6"/>
      <c r="D27" s="6"/>
      <c r="E27" s="6"/>
      <c r="F27" s="6"/>
      <c r="G27" s="6"/>
      <c r="H27" s="6"/>
      <c r="I27" s="2"/>
      <c r="L27" s="11">
        <v>43911</v>
      </c>
      <c r="M27" s="12"/>
      <c r="N27" s="13"/>
      <c r="O27" s="13"/>
      <c r="P27" s="13"/>
      <c r="Q27" s="14"/>
    </row>
    <row r="28" spans="1:17" x14ac:dyDescent="0.3">
      <c r="M28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43976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47">
        <v>43952</v>
      </c>
      <c r="B7" s="8"/>
      <c r="C7" s="8"/>
      <c r="D7" s="8"/>
      <c r="E7" s="8"/>
      <c r="F7" s="9"/>
      <c r="I7" s="83">
        <v>43952</v>
      </c>
      <c r="J7" s="20"/>
      <c r="K7" s="8"/>
      <c r="L7" s="8"/>
      <c r="M7" s="8"/>
      <c r="N7" s="10"/>
    </row>
    <row r="8" spans="1:14" x14ac:dyDescent="0.3">
      <c r="A8" s="47">
        <v>43953</v>
      </c>
      <c r="B8" s="8"/>
      <c r="C8" s="8"/>
      <c r="D8" s="8"/>
      <c r="E8" s="8"/>
      <c r="F8" s="10"/>
      <c r="I8" s="83">
        <v>43953</v>
      </c>
      <c r="J8" s="20"/>
      <c r="K8" s="8"/>
      <c r="L8" s="8"/>
      <c r="M8" s="8"/>
      <c r="N8" s="10"/>
    </row>
    <row r="9" spans="1:14" x14ac:dyDescent="0.3">
      <c r="A9" s="47">
        <v>43954</v>
      </c>
      <c r="B9" s="16"/>
      <c r="C9" s="16"/>
      <c r="D9" s="16"/>
      <c r="E9" s="16"/>
      <c r="F9" s="28"/>
      <c r="I9" s="83">
        <v>43954</v>
      </c>
      <c r="J9" s="20"/>
      <c r="K9" s="22"/>
      <c r="L9" s="46"/>
      <c r="M9" s="22"/>
      <c r="N9" s="19"/>
    </row>
    <row r="10" spans="1:14" x14ac:dyDescent="0.3">
      <c r="A10" s="7">
        <v>43955</v>
      </c>
      <c r="B10" s="16"/>
      <c r="C10" s="16"/>
      <c r="D10" s="16"/>
      <c r="E10" s="16"/>
      <c r="F10" s="28"/>
      <c r="I10" s="83">
        <v>43955</v>
      </c>
      <c r="J10" s="20"/>
      <c r="K10" s="22"/>
      <c r="L10" s="22"/>
      <c r="M10" s="22"/>
      <c r="N10" s="19"/>
    </row>
    <row r="11" spans="1:14" x14ac:dyDescent="0.3">
      <c r="A11" s="7">
        <v>43956</v>
      </c>
      <c r="B11" s="16"/>
      <c r="C11" s="16"/>
      <c r="D11" s="16"/>
      <c r="E11" s="16"/>
      <c r="F11" s="28"/>
      <c r="I11" s="83">
        <v>43956</v>
      </c>
      <c r="J11" s="20"/>
      <c r="K11" s="22"/>
      <c r="L11" s="22"/>
      <c r="M11" s="22"/>
      <c r="N11" s="19"/>
    </row>
    <row r="12" spans="1:14" x14ac:dyDescent="0.3">
      <c r="A12" s="7">
        <v>43957</v>
      </c>
      <c r="B12" s="16">
        <f t="shared" ref="B12:B32" si="0">SUM(C12,E12,F12)</f>
        <v>953</v>
      </c>
      <c r="C12" s="16">
        <v>1</v>
      </c>
      <c r="D12" s="27"/>
      <c r="E12" s="16">
        <v>34</v>
      </c>
      <c r="F12" s="28">
        <v>918</v>
      </c>
      <c r="H12" s="34"/>
      <c r="I12" s="83">
        <v>43957</v>
      </c>
      <c r="J12" s="20">
        <v>5.1420037359501119E-4</v>
      </c>
      <c r="K12" s="22">
        <f>+C12/B12</f>
        <v>1.0493179433368311E-3</v>
      </c>
      <c r="L12" s="22">
        <v>7.6040743107759099E-4</v>
      </c>
      <c r="M12" s="22">
        <f t="shared" ref="M12" si="1">+E12/B12</f>
        <v>3.5676810073452254E-2</v>
      </c>
      <c r="N12" s="19">
        <f t="shared" ref="N12" si="2">F12/B12</f>
        <v>0.96327387198321091</v>
      </c>
    </row>
    <row r="13" spans="1:14" x14ac:dyDescent="0.3">
      <c r="A13" s="7">
        <v>43958</v>
      </c>
      <c r="B13" s="16">
        <f t="shared" si="0"/>
        <v>953</v>
      </c>
      <c r="C13" s="16">
        <v>21</v>
      </c>
      <c r="D13" s="27"/>
      <c r="E13" s="16">
        <v>38</v>
      </c>
      <c r="F13" s="28">
        <v>894</v>
      </c>
      <c r="H13" s="34"/>
      <c r="I13" s="83">
        <v>43958</v>
      </c>
      <c r="J13" s="20">
        <v>5.1420037359501119E-4</v>
      </c>
      <c r="K13" s="22">
        <f t="shared" ref="K13:K32" si="3">+C13/B13</f>
        <v>2.2035676810073453E-2</v>
      </c>
      <c r="L13" s="22">
        <v>1.369385623057038E-2</v>
      </c>
      <c r="M13" s="22">
        <f t="shared" ref="M13" si="4">+E13/B13</f>
        <v>3.9874081846799581E-2</v>
      </c>
      <c r="N13" s="19">
        <f t="shared" ref="N13" si="5">F13/B13</f>
        <v>0.93809024134312702</v>
      </c>
    </row>
    <row r="14" spans="1:14" x14ac:dyDescent="0.3">
      <c r="A14" s="7">
        <v>43959</v>
      </c>
      <c r="B14" s="16">
        <f t="shared" si="0"/>
        <v>953</v>
      </c>
      <c r="C14" s="16">
        <v>42</v>
      </c>
      <c r="D14" s="27"/>
      <c r="E14" s="16">
        <v>42</v>
      </c>
      <c r="F14" s="28">
        <v>869</v>
      </c>
      <c r="H14" s="34"/>
      <c r="I14" s="83">
        <v>43959</v>
      </c>
      <c r="J14" s="20">
        <v>8.9866541925388305E-3</v>
      </c>
      <c r="K14" s="22">
        <f t="shared" si="3"/>
        <v>4.4071353620146907E-2</v>
      </c>
      <c r="L14" s="46">
        <v>2.5132829276685541E-2</v>
      </c>
      <c r="M14" s="22">
        <f t="shared" ref="M14" si="6">+E14/B14</f>
        <v>4.4071353620146907E-2</v>
      </c>
      <c r="N14" s="19">
        <f t="shared" ref="N14" si="7">F14/B14</f>
        <v>0.91185729275970617</v>
      </c>
    </row>
    <row r="15" spans="1:14" x14ac:dyDescent="0.3">
      <c r="A15" s="47">
        <v>43960</v>
      </c>
      <c r="B15" s="16">
        <f t="shared" si="0"/>
        <v>953</v>
      </c>
      <c r="C15" s="16">
        <v>42</v>
      </c>
      <c r="D15" s="27"/>
      <c r="E15" s="16">
        <v>42</v>
      </c>
      <c r="F15" s="28">
        <v>869</v>
      </c>
      <c r="I15" s="83">
        <v>43960</v>
      </c>
      <c r="J15" s="20">
        <v>1.6361695390586791E-2</v>
      </c>
      <c r="K15" s="22">
        <f t="shared" si="3"/>
        <v>4.4071353620146907E-2</v>
      </c>
      <c r="L15" s="46">
        <v>2.5132829276685541E-2</v>
      </c>
      <c r="M15" s="22">
        <f t="shared" ref="M15:M21" si="8">+E15/B15</f>
        <v>4.4071353620146907E-2</v>
      </c>
      <c r="N15" s="19">
        <f t="shared" ref="N15:N21" si="9">F15/B15</f>
        <v>0.91185729275970617</v>
      </c>
    </row>
    <row r="16" spans="1:14" x14ac:dyDescent="0.3">
      <c r="A16" s="47">
        <v>43961</v>
      </c>
      <c r="B16" s="16">
        <f t="shared" si="0"/>
        <v>953</v>
      </c>
      <c r="C16" s="16">
        <v>42</v>
      </c>
      <c r="D16" s="27"/>
      <c r="E16" s="16">
        <v>42</v>
      </c>
      <c r="F16" s="28">
        <v>869</v>
      </c>
      <c r="I16" s="83">
        <v>43961</v>
      </c>
      <c r="J16" s="20">
        <v>2.6047266639227708E-2</v>
      </c>
      <c r="K16" s="22">
        <f t="shared" si="3"/>
        <v>4.4071353620146907E-2</v>
      </c>
      <c r="L16" s="46">
        <v>2.5132829276685541E-2</v>
      </c>
      <c r="M16" s="22">
        <f t="shared" si="8"/>
        <v>4.4071353620146907E-2</v>
      </c>
      <c r="N16" s="19">
        <f t="shared" si="9"/>
        <v>0.91185729275970617</v>
      </c>
    </row>
    <row r="17" spans="1:14" x14ac:dyDescent="0.3">
      <c r="A17" s="7">
        <v>43962</v>
      </c>
      <c r="B17" s="16">
        <f t="shared" si="0"/>
        <v>953</v>
      </c>
      <c r="C17" s="16">
        <v>62</v>
      </c>
      <c r="D17" s="27"/>
      <c r="E17" s="16">
        <v>67</v>
      </c>
      <c r="F17" s="28">
        <v>824</v>
      </c>
      <c r="H17" s="34"/>
      <c r="I17" s="83">
        <v>43962</v>
      </c>
      <c r="J17" s="20">
        <v>5.7529061520619679E-2</v>
      </c>
      <c r="K17" s="22">
        <f t="shared" si="3"/>
        <v>6.5057712486883523E-2</v>
      </c>
      <c r="L17" s="46">
        <v>4.426789617129797E-2</v>
      </c>
      <c r="M17" s="22">
        <f t="shared" si="8"/>
        <v>7.0304302203567676E-2</v>
      </c>
      <c r="N17" s="19">
        <f t="shared" si="9"/>
        <v>0.86463798530954883</v>
      </c>
    </row>
    <row r="18" spans="1:14" x14ac:dyDescent="0.3">
      <c r="A18" s="7">
        <v>43963</v>
      </c>
      <c r="B18" s="16">
        <f t="shared" si="0"/>
        <v>953</v>
      </c>
      <c r="C18" s="16">
        <v>102</v>
      </c>
      <c r="D18" s="27"/>
      <c r="E18" s="16">
        <v>83</v>
      </c>
      <c r="F18" s="28">
        <v>768</v>
      </c>
      <c r="H18" s="34"/>
      <c r="I18" s="83">
        <v>43963</v>
      </c>
      <c r="J18" s="20">
        <v>8.4207966320968788E-2</v>
      </c>
      <c r="K18" s="22">
        <f t="shared" si="3"/>
        <v>0.10703043022035677</v>
      </c>
      <c r="L18" s="46">
        <v>7.4732042104714735E-2</v>
      </c>
      <c r="M18" s="22">
        <f t="shared" si="8"/>
        <v>8.709338929695698E-2</v>
      </c>
      <c r="N18" s="19">
        <f t="shared" si="9"/>
        <v>0.80587618048268628</v>
      </c>
    </row>
    <row r="19" spans="1:14" x14ac:dyDescent="0.3">
      <c r="A19" s="7">
        <v>43964</v>
      </c>
      <c r="B19" s="16">
        <f t="shared" si="0"/>
        <v>953</v>
      </c>
      <c r="C19" s="16">
        <v>143</v>
      </c>
      <c r="D19" s="27"/>
      <c r="E19" s="16">
        <v>100</v>
      </c>
      <c r="F19" s="28">
        <v>710</v>
      </c>
      <c r="H19" s="34"/>
      <c r="I19" s="83">
        <v>43964</v>
      </c>
      <c r="J19" s="20">
        <v>0.10933590995508892</v>
      </c>
      <c r="K19" s="22">
        <f t="shared" si="3"/>
        <v>0.15005246589716684</v>
      </c>
      <c r="L19" s="46">
        <v>9.9807356317456505E-2</v>
      </c>
      <c r="M19" s="22">
        <f t="shared" si="8"/>
        <v>0.1049317943336831</v>
      </c>
      <c r="N19" s="19">
        <f t="shared" si="9"/>
        <v>0.74501573976915003</v>
      </c>
    </row>
    <row r="20" spans="1:14" x14ac:dyDescent="0.3">
      <c r="A20" s="7">
        <v>43965</v>
      </c>
      <c r="B20" s="16">
        <f t="shared" si="0"/>
        <v>953</v>
      </c>
      <c r="C20" s="16">
        <v>174</v>
      </c>
      <c r="D20" s="27"/>
      <c r="E20" s="16">
        <v>149</v>
      </c>
      <c r="F20" s="28">
        <v>630</v>
      </c>
      <c r="H20" s="34"/>
      <c r="I20" s="83">
        <v>43965</v>
      </c>
      <c r="J20" s="20">
        <v>0.15377161720776614</v>
      </c>
      <c r="K20" s="22">
        <f t="shared" si="3"/>
        <v>0.1825813221406086</v>
      </c>
      <c r="L20" s="46">
        <v>0.12587557035288766</v>
      </c>
      <c r="M20" s="22">
        <f t="shared" si="8"/>
        <v>0.15634837355718784</v>
      </c>
      <c r="N20" s="19">
        <f t="shared" si="9"/>
        <v>0.66107030430220359</v>
      </c>
    </row>
    <row r="21" spans="1:14" x14ac:dyDescent="0.3">
      <c r="A21" s="7">
        <v>43966</v>
      </c>
      <c r="B21" s="16">
        <f t="shared" si="0"/>
        <v>953</v>
      </c>
      <c r="C21" s="16">
        <v>269</v>
      </c>
      <c r="D21" s="27"/>
      <c r="E21" s="16">
        <v>170</v>
      </c>
      <c r="F21" s="28">
        <v>514</v>
      </c>
      <c r="H21" s="34"/>
      <c r="I21" s="83">
        <v>43966</v>
      </c>
      <c r="J21" s="20">
        <v>0.19328186862099631</v>
      </c>
      <c r="K21" s="22">
        <f t="shared" si="3"/>
        <v>0.28226652675760755</v>
      </c>
      <c r="L21" s="46">
        <v>0.21457896994046555</v>
      </c>
      <c r="M21" s="22">
        <f t="shared" si="8"/>
        <v>0.17838405036726129</v>
      </c>
      <c r="N21" s="19">
        <f t="shared" si="9"/>
        <v>0.53934942287513121</v>
      </c>
    </row>
    <row r="22" spans="1:14" x14ac:dyDescent="0.3">
      <c r="A22" s="47">
        <v>43967</v>
      </c>
      <c r="B22" s="16">
        <f t="shared" si="0"/>
        <v>953</v>
      </c>
      <c r="C22" s="16">
        <v>269</v>
      </c>
      <c r="D22" s="27"/>
      <c r="E22" s="16">
        <v>170</v>
      </c>
      <c r="F22" s="28">
        <v>514</v>
      </c>
      <c r="H22" s="34"/>
      <c r="I22" s="83">
        <v>43967</v>
      </c>
      <c r="J22" s="20">
        <v>0.2425481520959776</v>
      </c>
      <c r="K22" s="22">
        <f t="shared" si="3"/>
        <v>0.28226652675760755</v>
      </c>
      <c r="L22" s="46">
        <v>0.21457896994046555</v>
      </c>
      <c r="M22" s="22">
        <f t="shared" ref="M22:M28" si="10">+E22/B22</f>
        <v>0.17838405036726129</v>
      </c>
      <c r="N22" s="19">
        <f t="shared" ref="N22:N28" si="11">F22/B22</f>
        <v>0.53934942287513121</v>
      </c>
    </row>
    <row r="23" spans="1:14" x14ac:dyDescent="0.3">
      <c r="A23" s="47">
        <v>43968</v>
      </c>
      <c r="B23" s="16">
        <f t="shared" si="0"/>
        <v>953</v>
      </c>
      <c r="C23" s="16">
        <v>269</v>
      </c>
      <c r="D23" s="27"/>
      <c r="E23" s="16">
        <v>170</v>
      </c>
      <c r="F23" s="28">
        <v>514</v>
      </c>
      <c r="H23" s="34"/>
      <c r="I23" s="83">
        <v>43968</v>
      </c>
      <c r="J23" s="20">
        <v>0.32658220868101745</v>
      </c>
      <c r="K23" s="22">
        <f t="shared" si="3"/>
        <v>0.28226652675760755</v>
      </c>
      <c r="L23" s="46">
        <v>0.21457896994046555</v>
      </c>
      <c r="M23" s="22">
        <f t="shared" si="10"/>
        <v>0.17838405036726129</v>
      </c>
      <c r="N23" s="19">
        <f t="shared" si="11"/>
        <v>0.53934942287513121</v>
      </c>
    </row>
    <row r="24" spans="1:14" x14ac:dyDescent="0.3">
      <c r="A24" s="7">
        <v>43969</v>
      </c>
      <c r="B24" s="16">
        <f t="shared" si="0"/>
        <v>953</v>
      </c>
      <c r="C24" s="16">
        <v>332</v>
      </c>
      <c r="D24" s="27"/>
      <c r="E24" s="16">
        <v>241</v>
      </c>
      <c r="F24" s="28">
        <v>380</v>
      </c>
      <c r="H24" s="34"/>
      <c r="I24" s="83">
        <v>43969</v>
      </c>
      <c r="J24" s="20">
        <v>0.40555666020803388</v>
      </c>
      <c r="K24" s="22">
        <f t="shared" si="3"/>
        <v>0.34837355718782792</v>
      </c>
      <c r="L24" s="46">
        <v>0.25553266504639816</v>
      </c>
      <c r="M24" s="22">
        <f t="shared" si="10"/>
        <v>0.25288562434417627</v>
      </c>
      <c r="N24" s="19">
        <f t="shared" si="11"/>
        <v>0.39874081846799581</v>
      </c>
    </row>
    <row r="25" spans="1:14" x14ac:dyDescent="0.3">
      <c r="A25" s="7">
        <v>43970</v>
      </c>
      <c r="B25" s="16">
        <f t="shared" si="0"/>
        <v>953</v>
      </c>
      <c r="C25" s="16">
        <v>454</v>
      </c>
      <c r="D25" s="27"/>
      <c r="E25" s="16">
        <v>182</v>
      </c>
      <c r="F25" s="28">
        <v>317</v>
      </c>
      <c r="H25" s="34"/>
      <c r="I25" s="83">
        <v>43970</v>
      </c>
      <c r="J25" s="20">
        <v>0.45941690553979497</v>
      </c>
      <c r="K25" s="22">
        <f t="shared" si="3"/>
        <v>0.47639034627492133</v>
      </c>
      <c r="L25" s="46">
        <v>0.36801221077972623</v>
      </c>
      <c r="M25" s="22">
        <f t="shared" si="10"/>
        <v>0.19097586568730326</v>
      </c>
      <c r="N25" s="19">
        <f t="shared" si="11"/>
        <v>0.33263378803777544</v>
      </c>
    </row>
    <row r="26" spans="1:14" x14ac:dyDescent="0.3">
      <c r="A26" s="7">
        <v>43971</v>
      </c>
      <c r="B26" s="16">
        <f t="shared" si="0"/>
        <v>953</v>
      </c>
      <c r="C26" s="17">
        <v>533</v>
      </c>
      <c r="D26" s="27"/>
      <c r="E26" s="16">
        <v>227</v>
      </c>
      <c r="F26" s="28">
        <v>193</v>
      </c>
      <c r="H26" s="34"/>
      <c r="I26" s="83">
        <v>43971</v>
      </c>
      <c r="J26" s="20">
        <v>0.54787798744909166</v>
      </c>
      <c r="K26" s="22">
        <f t="shared" si="3"/>
        <v>0.55928646379853098</v>
      </c>
      <c r="L26" s="46">
        <v>0.50034623561857006</v>
      </c>
      <c r="M26" s="22">
        <f t="shared" si="10"/>
        <v>0.23819517313746066</v>
      </c>
      <c r="N26" s="19">
        <f t="shared" si="11"/>
        <v>0.20251836306400839</v>
      </c>
    </row>
    <row r="27" spans="1:14" x14ac:dyDescent="0.3">
      <c r="A27" s="47">
        <v>43972</v>
      </c>
      <c r="B27" s="16">
        <f t="shared" si="0"/>
        <v>953</v>
      </c>
      <c r="C27" s="17">
        <v>533</v>
      </c>
      <c r="D27" s="27"/>
      <c r="E27" s="16">
        <v>227</v>
      </c>
      <c r="F27" s="28">
        <v>193</v>
      </c>
      <c r="H27" s="34"/>
      <c r="I27" s="83">
        <v>43972</v>
      </c>
      <c r="J27" s="20">
        <v>0.63768666719637956</v>
      </c>
      <c r="K27" s="22">
        <f t="shared" si="3"/>
        <v>0.55928646379853098</v>
      </c>
      <c r="L27" s="46">
        <v>0.50034623561857006</v>
      </c>
      <c r="M27" s="22">
        <f t="shared" si="10"/>
        <v>0.23819517313746066</v>
      </c>
      <c r="N27" s="19">
        <f t="shared" si="11"/>
        <v>0.20251836306400839</v>
      </c>
    </row>
    <row r="28" spans="1:14" x14ac:dyDescent="0.3">
      <c r="A28" s="7">
        <v>43973</v>
      </c>
      <c r="B28" s="16">
        <f t="shared" si="0"/>
        <v>953</v>
      </c>
      <c r="C28" s="17">
        <v>656</v>
      </c>
      <c r="D28" s="27"/>
      <c r="E28" s="16">
        <v>181</v>
      </c>
      <c r="F28" s="28">
        <v>116</v>
      </c>
      <c r="H28" s="34"/>
      <c r="I28" s="83">
        <v>43973</v>
      </c>
      <c r="J28" s="20">
        <v>0.7452343684793501</v>
      </c>
      <c r="K28" s="22">
        <f t="shared" si="3"/>
        <v>0.68835257082896117</v>
      </c>
      <c r="L28" s="46">
        <v>0.64518381403396929</v>
      </c>
      <c r="M28" s="22">
        <f t="shared" si="10"/>
        <v>0.18992654774396642</v>
      </c>
      <c r="N28" s="19">
        <f t="shared" si="11"/>
        <v>0.12172088142707241</v>
      </c>
    </row>
    <row r="29" spans="1:14" x14ac:dyDescent="0.3">
      <c r="A29" s="47">
        <v>43974</v>
      </c>
      <c r="B29" s="16">
        <f t="shared" si="0"/>
        <v>953</v>
      </c>
      <c r="C29" s="17">
        <v>656</v>
      </c>
      <c r="D29" s="27"/>
      <c r="E29" s="16">
        <v>181</v>
      </c>
      <c r="F29" s="28">
        <v>116</v>
      </c>
      <c r="H29" s="34"/>
      <c r="I29" s="83">
        <v>43974</v>
      </c>
      <c r="J29" s="20">
        <v>0.86274724261465019</v>
      </c>
      <c r="K29" s="22">
        <f t="shared" si="3"/>
        <v>0.68835257082896117</v>
      </c>
      <c r="L29" s="46">
        <v>0.64518381403396929</v>
      </c>
      <c r="M29" s="22">
        <f t="shared" ref="M29:M32" si="12">+E29/B29</f>
        <v>0.18992654774396642</v>
      </c>
      <c r="N29" s="19">
        <f t="shared" ref="N29:N32" si="13">F29/B29</f>
        <v>0.12172088142707241</v>
      </c>
    </row>
    <row r="30" spans="1:14" x14ac:dyDescent="0.3">
      <c r="A30" s="47">
        <v>43975</v>
      </c>
      <c r="B30" s="16">
        <f t="shared" si="0"/>
        <v>953</v>
      </c>
      <c r="C30" s="17">
        <v>656</v>
      </c>
      <c r="D30" s="27"/>
      <c r="E30" s="16">
        <v>181</v>
      </c>
      <c r="F30" s="28">
        <v>116</v>
      </c>
      <c r="I30" s="83">
        <v>43975</v>
      </c>
      <c r="J30" s="20">
        <v>0.92466528637681733</v>
      </c>
      <c r="K30" s="22">
        <f t="shared" si="3"/>
        <v>0.68835257082896117</v>
      </c>
      <c r="L30" s="46">
        <v>0.64518381403396929</v>
      </c>
      <c r="M30" s="22">
        <f t="shared" si="12"/>
        <v>0.18992654774396642</v>
      </c>
      <c r="N30" s="19">
        <f t="shared" si="13"/>
        <v>0.12172088142707241</v>
      </c>
    </row>
    <row r="31" spans="1:14" x14ac:dyDescent="0.3">
      <c r="A31" s="7">
        <v>43976</v>
      </c>
      <c r="B31" s="30">
        <f t="shared" si="0"/>
        <v>953</v>
      </c>
      <c r="C31" s="31">
        <v>868</v>
      </c>
      <c r="D31" s="32"/>
      <c r="E31" s="30">
        <v>38</v>
      </c>
      <c r="F31" s="33">
        <v>47</v>
      </c>
      <c r="I31" s="83">
        <v>43976</v>
      </c>
      <c r="J31" s="76">
        <v>0.97399224029361475</v>
      </c>
      <c r="K31" s="77">
        <f t="shared" si="3"/>
        <v>0.91080797481636933</v>
      </c>
      <c r="L31" s="62">
        <v>0.89735431525054887</v>
      </c>
      <c r="M31" s="77">
        <f t="shared" si="12"/>
        <v>3.9874081846799581E-2</v>
      </c>
      <c r="N31" s="78">
        <f t="shared" si="13"/>
        <v>4.9317943336831059E-2</v>
      </c>
    </row>
    <row r="32" spans="1:14" x14ac:dyDescent="0.3">
      <c r="A32" s="7">
        <v>43977</v>
      </c>
      <c r="B32" s="30">
        <f t="shared" si="0"/>
        <v>953</v>
      </c>
      <c r="C32" s="31">
        <v>908</v>
      </c>
      <c r="D32" s="32"/>
      <c r="E32" s="30">
        <v>0</v>
      </c>
      <c r="F32" s="33">
        <v>45</v>
      </c>
      <c r="I32" s="83">
        <v>43977</v>
      </c>
      <c r="J32" s="76">
        <v>0.98334028338375912</v>
      </c>
      <c r="K32" s="77">
        <f t="shared" si="3"/>
        <v>0.95278069254984266</v>
      </c>
      <c r="L32" s="62">
        <v>0.92329822864020794</v>
      </c>
      <c r="M32" s="77">
        <f t="shared" si="12"/>
        <v>0</v>
      </c>
      <c r="N32" s="78">
        <f t="shared" si="13"/>
        <v>4.7219307450157399E-2</v>
      </c>
    </row>
    <row r="33" spans="1:14" ht="15" thickBot="1" x14ac:dyDescent="0.35">
      <c r="A33" s="80">
        <v>43978</v>
      </c>
      <c r="B33" s="35">
        <v>953</v>
      </c>
      <c r="C33" s="36">
        <v>908</v>
      </c>
      <c r="D33" s="37"/>
      <c r="E33" s="35">
        <v>0</v>
      </c>
      <c r="F33" s="38">
        <v>45</v>
      </c>
      <c r="I33" s="84">
        <v>43978</v>
      </c>
      <c r="J33" s="39">
        <v>0.98418884510269278</v>
      </c>
      <c r="K33" s="40">
        <f t="shared" ref="K33" si="14">+C33/B33</f>
        <v>0.95278069254984266</v>
      </c>
      <c r="L33" s="82">
        <v>0.92329822864020794</v>
      </c>
      <c r="M33" s="40">
        <f t="shared" ref="M33" si="15">+E33/B33</f>
        <v>0</v>
      </c>
      <c r="N33" s="41">
        <f t="shared" ref="N33" si="16">F33/B33</f>
        <v>4.7219307450157399E-2</v>
      </c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opLeftCell="A5" zoomScale="80" zoomScaleNormal="80" workbookViewId="0">
      <selection activeCell="J14" sqref="J14:J33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44131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44075</v>
      </c>
      <c r="B7" s="8"/>
      <c r="C7" s="8"/>
      <c r="D7" s="8"/>
      <c r="E7" s="8"/>
      <c r="F7" s="9"/>
      <c r="I7" s="83">
        <v>44075</v>
      </c>
      <c r="J7" s="20"/>
      <c r="K7" s="8"/>
      <c r="L7" s="8"/>
      <c r="M7" s="8"/>
      <c r="N7" s="10"/>
    </row>
    <row r="8" spans="1:14" x14ac:dyDescent="0.3">
      <c r="A8" s="83">
        <v>44076</v>
      </c>
      <c r="B8" s="16">
        <f>SUM(C8,E8,F8)</f>
        <v>947</v>
      </c>
      <c r="C8" s="16">
        <v>0</v>
      </c>
      <c r="D8" s="87"/>
      <c r="E8" s="16">
        <v>19</v>
      </c>
      <c r="F8" s="28">
        <v>928</v>
      </c>
      <c r="I8" s="83">
        <v>44076</v>
      </c>
      <c r="J8" s="20"/>
      <c r="K8" s="22">
        <f>+C8/B8</f>
        <v>0</v>
      </c>
      <c r="L8" s="22">
        <v>0</v>
      </c>
      <c r="M8" s="22">
        <f>+E8/B8</f>
        <v>2.0063357972544878E-2</v>
      </c>
      <c r="N8" s="19">
        <f>F8/B8</f>
        <v>0.97993664202745512</v>
      </c>
    </row>
    <row r="9" spans="1:14" x14ac:dyDescent="0.3">
      <c r="A9" s="83">
        <v>44077</v>
      </c>
      <c r="B9" s="16">
        <f t="shared" ref="B9:B10" si="0">SUM(C9,E9,F9)</f>
        <v>947</v>
      </c>
      <c r="C9" s="16">
        <v>0</v>
      </c>
      <c r="D9" s="87"/>
      <c r="E9" s="16">
        <v>19</v>
      </c>
      <c r="F9" s="28">
        <v>928</v>
      </c>
      <c r="I9" s="83">
        <v>44077</v>
      </c>
      <c r="J9" s="20"/>
      <c r="K9" s="22">
        <f t="shared" ref="K9:K10" si="1">+C9/B9</f>
        <v>0</v>
      </c>
      <c r="L9" s="22">
        <v>0</v>
      </c>
      <c r="M9" s="22">
        <f t="shared" ref="M9:M10" si="2">+E9/B9</f>
        <v>2.0063357972544878E-2</v>
      </c>
      <c r="N9" s="19">
        <f t="shared" ref="N9:N10" si="3">F9/B9</f>
        <v>0.97993664202745512</v>
      </c>
    </row>
    <row r="10" spans="1:14" x14ac:dyDescent="0.3">
      <c r="A10" s="83">
        <v>44078</v>
      </c>
      <c r="B10" s="16">
        <f t="shared" si="0"/>
        <v>947</v>
      </c>
      <c r="C10" s="16">
        <v>0</v>
      </c>
      <c r="D10" s="87"/>
      <c r="E10" s="16">
        <v>19</v>
      </c>
      <c r="F10" s="28">
        <v>928</v>
      </c>
      <c r="I10" s="83">
        <v>44078</v>
      </c>
      <c r="J10" s="20"/>
      <c r="K10" s="22">
        <f t="shared" si="1"/>
        <v>0</v>
      </c>
      <c r="L10" s="22">
        <v>0</v>
      </c>
      <c r="M10" s="22">
        <f t="shared" si="2"/>
        <v>2.0063357972544878E-2</v>
      </c>
      <c r="N10" s="19">
        <f t="shared" si="3"/>
        <v>0.97993664202745512</v>
      </c>
    </row>
    <row r="11" spans="1:14" x14ac:dyDescent="0.3">
      <c r="A11" s="83">
        <v>44079</v>
      </c>
      <c r="B11" s="16">
        <f>SUM(C11,E11,F11)</f>
        <v>947</v>
      </c>
      <c r="C11" s="16">
        <v>7</v>
      </c>
      <c r="D11" s="87"/>
      <c r="E11" s="16">
        <v>39</v>
      </c>
      <c r="F11" s="28">
        <v>901</v>
      </c>
      <c r="I11" s="83">
        <v>44079</v>
      </c>
      <c r="J11" s="20"/>
      <c r="K11" s="22">
        <f>+C11/B11</f>
        <v>7.3917634635691657E-3</v>
      </c>
      <c r="L11" s="22">
        <v>5.0408674667161719E-3</v>
      </c>
      <c r="M11" s="22">
        <f>+E11/B11</f>
        <v>4.118268215417107E-2</v>
      </c>
      <c r="N11" s="19">
        <f>F11/B11</f>
        <v>0.95142555438225973</v>
      </c>
    </row>
    <row r="12" spans="1:14" x14ac:dyDescent="0.3">
      <c r="A12" s="83">
        <v>44080</v>
      </c>
      <c r="B12" s="16">
        <f>SUM(C12,E12,F12)</f>
        <v>947</v>
      </c>
      <c r="C12" s="16">
        <v>11</v>
      </c>
      <c r="D12" s="16"/>
      <c r="E12" s="16">
        <v>61</v>
      </c>
      <c r="F12" s="28">
        <v>875</v>
      </c>
      <c r="H12" s="34"/>
      <c r="I12" s="83">
        <v>44080</v>
      </c>
      <c r="J12" s="20"/>
      <c r="K12" s="22">
        <f>+C12/B12</f>
        <v>1.1615628299894404E-2</v>
      </c>
      <c r="L12" s="22">
        <v>8.4298334477021473E-3</v>
      </c>
      <c r="M12" s="22">
        <f>+E12/B12</f>
        <v>6.4413938753959871E-2</v>
      </c>
      <c r="N12" s="19">
        <f>F12/B12</f>
        <v>0.92397043294614567</v>
      </c>
    </row>
    <row r="13" spans="1:14" x14ac:dyDescent="0.3">
      <c r="A13" s="83">
        <v>44081</v>
      </c>
      <c r="B13" s="16">
        <f>SUM(C13,E13,F13)</f>
        <v>947</v>
      </c>
      <c r="C13" s="16">
        <v>11</v>
      </c>
      <c r="D13" s="16"/>
      <c r="E13" s="16">
        <v>91</v>
      </c>
      <c r="F13" s="28">
        <v>845</v>
      </c>
      <c r="H13" s="34"/>
      <c r="I13" s="83">
        <v>44081</v>
      </c>
      <c r="J13" s="20"/>
      <c r="K13" s="22">
        <f>+C13/B13</f>
        <v>1.1615628299894404E-2</v>
      </c>
      <c r="L13" s="22">
        <v>8.4298334477021473E-3</v>
      </c>
      <c r="M13" s="22">
        <f>+E13/B13</f>
        <v>9.6092925026399156E-2</v>
      </c>
      <c r="N13" s="19">
        <f>F13/B13</f>
        <v>0.89229144667370641</v>
      </c>
    </row>
    <row r="14" spans="1:14" x14ac:dyDescent="0.3">
      <c r="A14" s="83">
        <v>44082</v>
      </c>
      <c r="B14" s="16">
        <f>SUM(C14,E14,F14)</f>
        <v>947</v>
      </c>
      <c r="C14" s="16">
        <v>35</v>
      </c>
      <c r="D14" s="16"/>
      <c r="E14" s="16">
        <v>92</v>
      </c>
      <c r="F14" s="28">
        <v>820</v>
      </c>
      <c r="H14" s="34"/>
      <c r="I14" s="83">
        <v>44082</v>
      </c>
      <c r="J14" s="20">
        <v>8.9866541925388305E-3</v>
      </c>
      <c r="K14" s="22">
        <f>+C14/B14</f>
        <v>3.6958817317845831E-2</v>
      </c>
      <c r="L14" s="22">
        <v>2.636803105999783E-2</v>
      </c>
      <c r="M14" s="22">
        <f>+E14/B14</f>
        <v>9.714889123548047E-2</v>
      </c>
      <c r="N14" s="19">
        <f>F14/B14</f>
        <v>0.86589229144667368</v>
      </c>
    </row>
    <row r="15" spans="1:14" x14ac:dyDescent="0.3">
      <c r="A15" s="83">
        <v>44083</v>
      </c>
      <c r="B15" s="16">
        <f>SUM(C15,E15,F15)</f>
        <v>947</v>
      </c>
      <c r="C15" s="16">
        <v>42</v>
      </c>
      <c r="D15" s="16"/>
      <c r="E15" s="16">
        <v>116</v>
      </c>
      <c r="F15" s="28">
        <v>789</v>
      </c>
      <c r="I15" s="83">
        <v>44083</v>
      </c>
      <c r="J15" s="20">
        <v>1.6361695390586791E-2</v>
      </c>
      <c r="K15" s="22">
        <f>+C15/B15</f>
        <v>4.4350580781414996E-2</v>
      </c>
      <c r="L15" s="22">
        <v>3.4922463251429954E-2</v>
      </c>
      <c r="M15" s="22">
        <f>+E15/B15</f>
        <v>0.12249208025343189</v>
      </c>
      <c r="N15" s="19">
        <f>F15/B15</f>
        <v>0.83315733896515309</v>
      </c>
    </row>
    <row r="16" spans="1:14" x14ac:dyDescent="0.3">
      <c r="A16" s="83">
        <v>44084</v>
      </c>
      <c r="B16" s="16">
        <f t="shared" ref="B16:B33" si="4">SUM(C16,E16,F16)</f>
        <v>947</v>
      </c>
      <c r="C16" s="16">
        <v>42</v>
      </c>
      <c r="D16" s="27"/>
      <c r="E16" s="16">
        <v>116</v>
      </c>
      <c r="F16" s="28">
        <v>789</v>
      </c>
      <c r="I16" s="83">
        <v>44084</v>
      </c>
      <c r="J16" s="20">
        <v>2.6047266639227708E-2</v>
      </c>
      <c r="K16" s="22">
        <f t="shared" ref="K16:K33" si="5">+C16/B16</f>
        <v>4.4350580781414996E-2</v>
      </c>
      <c r="L16" s="22">
        <v>3.4922463251429954E-2</v>
      </c>
      <c r="M16" s="22">
        <f t="shared" ref="M16:M22" si="6">+E16/B16</f>
        <v>0.12249208025343189</v>
      </c>
      <c r="N16" s="19">
        <f t="shared" ref="N16:N22" si="7">F16/B16</f>
        <v>0.83315733896515309</v>
      </c>
    </row>
    <row r="17" spans="1:14" x14ac:dyDescent="0.3">
      <c r="A17" s="83">
        <v>44085</v>
      </c>
      <c r="B17" s="16">
        <f t="shared" si="4"/>
        <v>947</v>
      </c>
      <c r="C17" s="16">
        <v>42</v>
      </c>
      <c r="D17" s="27"/>
      <c r="E17" s="16">
        <v>116</v>
      </c>
      <c r="F17" s="28">
        <v>789</v>
      </c>
      <c r="H17" s="34"/>
      <c r="I17" s="83">
        <v>44085</v>
      </c>
      <c r="J17" s="20">
        <v>5.7529061520619679E-2</v>
      </c>
      <c r="K17" s="22">
        <f t="shared" si="5"/>
        <v>4.4350580781414996E-2</v>
      </c>
      <c r="L17" s="22">
        <v>3.4922463251429954E-2</v>
      </c>
      <c r="M17" s="22">
        <f t="shared" si="6"/>
        <v>0.12249208025343189</v>
      </c>
      <c r="N17" s="19">
        <f t="shared" si="7"/>
        <v>0.83315733896515309</v>
      </c>
    </row>
    <row r="18" spans="1:14" x14ac:dyDescent="0.3">
      <c r="A18" s="83">
        <v>44086</v>
      </c>
      <c r="B18" s="16">
        <f t="shared" si="4"/>
        <v>947</v>
      </c>
      <c r="C18" s="16">
        <v>42</v>
      </c>
      <c r="D18" s="27"/>
      <c r="E18" s="16">
        <v>116</v>
      </c>
      <c r="F18" s="28">
        <v>789</v>
      </c>
      <c r="H18" s="34"/>
      <c r="I18" s="83">
        <v>44086</v>
      </c>
      <c r="J18" s="20">
        <v>8.4207966320968788E-2</v>
      </c>
      <c r="K18" s="22">
        <f t="shared" si="5"/>
        <v>4.4350580781414996E-2</v>
      </c>
      <c r="L18" s="22">
        <v>3.4922463251429954E-2</v>
      </c>
      <c r="M18" s="22">
        <f t="shared" si="6"/>
        <v>0.12249208025343189</v>
      </c>
      <c r="N18" s="19">
        <f t="shared" si="7"/>
        <v>0.83315733896515309</v>
      </c>
    </row>
    <row r="19" spans="1:14" x14ac:dyDescent="0.3">
      <c r="A19" s="83">
        <v>44087</v>
      </c>
      <c r="B19" s="16">
        <f t="shared" si="4"/>
        <v>947</v>
      </c>
      <c r="C19" s="16">
        <v>72</v>
      </c>
      <c r="D19" s="27"/>
      <c r="E19" s="16">
        <v>161</v>
      </c>
      <c r="F19" s="28">
        <v>714</v>
      </c>
      <c r="H19" s="34"/>
      <c r="I19" s="83">
        <v>44087</v>
      </c>
      <c r="J19" s="20">
        <v>0.10933590995508892</v>
      </c>
      <c r="K19" s="22">
        <f t="shared" si="5"/>
        <v>7.6029567053854274E-2</v>
      </c>
      <c r="L19" s="46">
        <v>6.3028302616079987E-2</v>
      </c>
      <c r="M19" s="22">
        <f t="shared" si="6"/>
        <v>0.1700105596620908</v>
      </c>
      <c r="N19" s="19">
        <f t="shared" si="7"/>
        <v>0.75395987328405489</v>
      </c>
    </row>
    <row r="20" spans="1:14" x14ac:dyDescent="0.3">
      <c r="A20" s="83">
        <v>44088</v>
      </c>
      <c r="B20" s="16">
        <f t="shared" si="4"/>
        <v>947</v>
      </c>
      <c r="C20" s="16">
        <v>96</v>
      </c>
      <c r="D20" s="27"/>
      <c r="E20" s="16">
        <v>188</v>
      </c>
      <c r="F20" s="28">
        <v>663</v>
      </c>
      <c r="H20" s="34"/>
      <c r="I20" s="83">
        <v>44088</v>
      </c>
      <c r="J20" s="20">
        <v>0.15377161720776614</v>
      </c>
      <c r="K20" s="22">
        <f t="shared" si="5"/>
        <v>0.10137275607180571</v>
      </c>
      <c r="L20" s="46">
        <v>0.10570536412909989</v>
      </c>
      <c r="M20" s="22">
        <f t="shared" si="6"/>
        <v>0.19852164730728616</v>
      </c>
      <c r="N20" s="19">
        <f t="shared" si="7"/>
        <v>0.7001055966209081</v>
      </c>
    </row>
    <row r="21" spans="1:14" x14ac:dyDescent="0.3">
      <c r="A21" s="83">
        <v>44089</v>
      </c>
      <c r="B21" s="16">
        <f t="shared" si="4"/>
        <v>947</v>
      </c>
      <c r="C21" s="16">
        <v>125</v>
      </c>
      <c r="D21" s="27"/>
      <c r="E21" s="16">
        <v>323</v>
      </c>
      <c r="F21" s="28">
        <v>499</v>
      </c>
      <c r="H21" s="34"/>
      <c r="I21" s="83">
        <v>44089</v>
      </c>
      <c r="J21" s="20">
        <v>0.19328186862099631</v>
      </c>
      <c r="K21" s="22">
        <f t="shared" si="5"/>
        <v>0.13199577613516367</v>
      </c>
      <c r="L21" s="46">
        <v>0.12560610796659014</v>
      </c>
      <c r="M21" s="22">
        <f t="shared" si="6"/>
        <v>0.34107708553326294</v>
      </c>
      <c r="N21" s="19">
        <f t="shared" si="7"/>
        <v>0.52692713833157334</v>
      </c>
    </row>
    <row r="22" spans="1:14" x14ac:dyDescent="0.3">
      <c r="A22" s="83">
        <v>44090</v>
      </c>
      <c r="B22" s="16">
        <f t="shared" si="4"/>
        <v>947</v>
      </c>
      <c r="C22" s="16">
        <v>285</v>
      </c>
      <c r="D22" s="27"/>
      <c r="E22" s="16">
        <v>300</v>
      </c>
      <c r="F22" s="28">
        <v>362</v>
      </c>
      <c r="H22" s="34"/>
      <c r="I22" s="83">
        <v>44090</v>
      </c>
      <c r="J22" s="20">
        <v>0.2425481520959776</v>
      </c>
      <c r="K22" s="22">
        <f t="shared" si="5"/>
        <v>0.30095036958817317</v>
      </c>
      <c r="L22" s="46">
        <v>0.2705369931957573</v>
      </c>
      <c r="M22" s="22">
        <f t="shared" si="6"/>
        <v>0.3167898627243928</v>
      </c>
      <c r="N22" s="19">
        <f t="shared" si="7"/>
        <v>0.38225976768743403</v>
      </c>
    </row>
    <row r="23" spans="1:14" x14ac:dyDescent="0.3">
      <c r="A23" s="83">
        <v>44091</v>
      </c>
      <c r="B23" s="16">
        <f t="shared" si="4"/>
        <v>947</v>
      </c>
      <c r="C23" s="16">
        <v>285</v>
      </c>
      <c r="E23" s="16">
        <v>300</v>
      </c>
      <c r="F23" s="28">
        <v>362</v>
      </c>
      <c r="H23" s="34"/>
      <c r="I23" s="83">
        <v>44091</v>
      </c>
      <c r="J23" s="20">
        <v>0.32658220868101745</v>
      </c>
      <c r="K23" s="22">
        <f t="shared" si="5"/>
        <v>0.30095036958817317</v>
      </c>
      <c r="L23" s="46">
        <v>0.2705369931957573</v>
      </c>
      <c r="M23" s="22">
        <f t="shared" ref="M23:M24" si="8">+E23/B23</f>
        <v>0.3167898627243928</v>
      </c>
      <c r="N23" s="19">
        <f t="shared" ref="N23:N24" si="9">F23/B23</f>
        <v>0.38225976768743403</v>
      </c>
    </row>
    <row r="24" spans="1:14" x14ac:dyDescent="0.3">
      <c r="A24" s="83">
        <v>44092</v>
      </c>
      <c r="B24" s="16">
        <f t="shared" si="4"/>
        <v>947</v>
      </c>
      <c r="C24" s="16">
        <v>285</v>
      </c>
      <c r="D24" s="27"/>
      <c r="E24" s="16">
        <v>300</v>
      </c>
      <c r="F24" s="28">
        <v>362</v>
      </c>
      <c r="H24" s="34"/>
      <c r="I24" s="83">
        <v>44092</v>
      </c>
      <c r="J24" s="20">
        <v>0.40555666020803388</v>
      </c>
      <c r="K24" s="22">
        <f t="shared" si="5"/>
        <v>0.30095036958817317</v>
      </c>
      <c r="L24" s="46">
        <v>0.2705369931957573</v>
      </c>
      <c r="M24" s="22">
        <f t="shared" si="8"/>
        <v>0.3167898627243928</v>
      </c>
      <c r="N24" s="19">
        <f t="shared" si="9"/>
        <v>0.38225976768743403</v>
      </c>
    </row>
    <row r="25" spans="1:14" x14ac:dyDescent="0.3">
      <c r="A25" s="83">
        <v>44093</v>
      </c>
      <c r="B25" s="16">
        <f t="shared" si="4"/>
        <v>947</v>
      </c>
      <c r="C25" s="16">
        <v>369</v>
      </c>
      <c r="D25" s="27"/>
      <c r="E25" s="16">
        <v>282</v>
      </c>
      <c r="F25" s="28">
        <v>296</v>
      </c>
      <c r="H25" s="34"/>
      <c r="I25" s="83">
        <v>44093</v>
      </c>
      <c r="J25" s="20">
        <v>0.45941690553979497</v>
      </c>
      <c r="K25" s="22">
        <f t="shared" si="5"/>
        <v>0.38965153115100315</v>
      </c>
      <c r="L25" s="46">
        <v>0.33124721206852847</v>
      </c>
      <c r="M25" s="22">
        <f t="shared" ref="M25:M29" si="10">+E25/B25</f>
        <v>0.29778247096092925</v>
      </c>
      <c r="N25" s="19">
        <f t="shared" ref="N25:N29" si="11">F25/B25</f>
        <v>0.3125659978880676</v>
      </c>
    </row>
    <row r="26" spans="1:14" x14ac:dyDescent="0.3">
      <c r="A26" s="83">
        <v>44094</v>
      </c>
      <c r="B26" s="16">
        <f t="shared" si="4"/>
        <v>947</v>
      </c>
      <c r="C26" s="16">
        <v>482</v>
      </c>
      <c r="D26" s="27"/>
      <c r="E26" s="16">
        <v>287</v>
      </c>
      <c r="F26" s="28">
        <v>178</v>
      </c>
      <c r="H26" s="34"/>
      <c r="I26" s="83">
        <v>44094</v>
      </c>
      <c r="J26" s="20">
        <v>0.54787798744909166</v>
      </c>
      <c r="K26" s="22">
        <f t="shared" si="5"/>
        <v>0.50897571277719111</v>
      </c>
      <c r="L26" s="46">
        <v>0.41832497489167758</v>
      </c>
      <c r="M26" s="22">
        <f t="shared" si="10"/>
        <v>0.30306230200633577</v>
      </c>
      <c r="N26" s="19">
        <f t="shared" si="11"/>
        <v>0.18796198521647306</v>
      </c>
    </row>
    <row r="27" spans="1:14" x14ac:dyDescent="0.3">
      <c r="A27" s="83">
        <v>44095</v>
      </c>
      <c r="B27" s="16">
        <f t="shared" si="4"/>
        <v>947</v>
      </c>
      <c r="C27" s="16">
        <v>714</v>
      </c>
      <c r="D27" s="27"/>
      <c r="E27" s="16">
        <v>138</v>
      </c>
      <c r="F27" s="28">
        <v>95</v>
      </c>
      <c r="H27" s="34"/>
      <c r="I27" s="83">
        <v>44095</v>
      </c>
      <c r="J27" s="20">
        <v>0.63768666719637956</v>
      </c>
      <c r="K27" s="22">
        <f t="shared" si="5"/>
        <v>0.75395987328405489</v>
      </c>
      <c r="L27" s="46">
        <v>0.69017381941872447</v>
      </c>
      <c r="M27" s="22">
        <f t="shared" si="10"/>
        <v>0.1457233368532207</v>
      </c>
      <c r="N27" s="19">
        <f t="shared" si="11"/>
        <v>0.1003167898627244</v>
      </c>
    </row>
    <row r="28" spans="1:14" x14ac:dyDescent="0.3">
      <c r="A28" s="83">
        <v>44096</v>
      </c>
      <c r="B28" s="16">
        <f t="shared" si="4"/>
        <v>947</v>
      </c>
      <c r="C28" s="16">
        <v>853</v>
      </c>
      <c r="D28" s="27"/>
      <c r="E28" s="16">
        <v>40</v>
      </c>
      <c r="F28" s="28">
        <v>54</v>
      </c>
      <c r="H28" s="34"/>
      <c r="I28" s="83">
        <v>44096</v>
      </c>
      <c r="J28" s="20">
        <v>0.7452343684793501</v>
      </c>
      <c r="K28" s="22">
        <f t="shared" si="5"/>
        <v>0.90073917634635692</v>
      </c>
      <c r="L28" s="46">
        <v>0.7995280271678471</v>
      </c>
      <c r="M28" s="22">
        <f t="shared" si="10"/>
        <v>4.2238648363252376E-2</v>
      </c>
      <c r="N28" s="19">
        <f t="shared" si="11"/>
        <v>5.7022175290390706E-2</v>
      </c>
    </row>
    <row r="29" spans="1:14" x14ac:dyDescent="0.3">
      <c r="A29" s="83">
        <v>44097</v>
      </c>
      <c r="B29" s="16">
        <f t="shared" si="4"/>
        <v>947</v>
      </c>
      <c r="C29" s="16">
        <v>898</v>
      </c>
      <c r="D29" s="27"/>
      <c r="E29" s="16">
        <v>0</v>
      </c>
      <c r="F29" s="28">
        <v>49</v>
      </c>
      <c r="H29" s="34"/>
      <c r="I29" s="83">
        <v>44097</v>
      </c>
      <c r="J29" s="20">
        <v>0.86274724261465019</v>
      </c>
      <c r="K29" s="22">
        <f t="shared" si="5"/>
        <v>0.94825765575501586</v>
      </c>
      <c r="L29" s="46">
        <v>0.89234082647267166</v>
      </c>
      <c r="M29" s="22">
        <f t="shared" si="10"/>
        <v>0</v>
      </c>
      <c r="N29" s="19">
        <f t="shared" si="11"/>
        <v>5.1742344244984161E-2</v>
      </c>
    </row>
    <row r="30" spans="1:14" x14ac:dyDescent="0.3">
      <c r="A30" s="83">
        <v>44098</v>
      </c>
      <c r="B30" s="16">
        <f t="shared" si="4"/>
        <v>947</v>
      </c>
      <c r="C30" s="16">
        <v>898</v>
      </c>
      <c r="D30" s="27"/>
      <c r="E30" s="16">
        <v>0</v>
      </c>
      <c r="F30" s="28">
        <v>49</v>
      </c>
      <c r="I30" s="83">
        <v>44098</v>
      </c>
      <c r="J30" s="20">
        <v>0.92466528637681733</v>
      </c>
      <c r="K30" s="22">
        <f t="shared" si="5"/>
        <v>0.94825765575501586</v>
      </c>
      <c r="L30" s="46">
        <v>0.89234082647267166</v>
      </c>
      <c r="M30" s="22">
        <f t="shared" ref="M30:M33" si="12">+E30/B30</f>
        <v>0</v>
      </c>
      <c r="N30" s="19">
        <f t="shared" ref="N30:N33" si="13">F30/B30</f>
        <v>5.1742344244984161E-2</v>
      </c>
    </row>
    <row r="31" spans="1:14" x14ac:dyDescent="0.3">
      <c r="A31" s="83">
        <v>44099</v>
      </c>
      <c r="B31" s="16">
        <f t="shared" si="4"/>
        <v>947</v>
      </c>
      <c r="C31" s="16">
        <v>898</v>
      </c>
      <c r="D31" s="27"/>
      <c r="E31" s="16">
        <v>0</v>
      </c>
      <c r="F31" s="28">
        <v>49</v>
      </c>
      <c r="I31" s="83">
        <v>44099</v>
      </c>
      <c r="J31" s="76">
        <v>0.97399224029361475</v>
      </c>
      <c r="K31" s="22">
        <f t="shared" si="5"/>
        <v>0.94825765575501586</v>
      </c>
      <c r="L31" s="46">
        <v>0.89234082647267166</v>
      </c>
      <c r="M31" s="22">
        <f t="shared" si="12"/>
        <v>0</v>
      </c>
      <c r="N31" s="19">
        <f t="shared" si="13"/>
        <v>5.1742344244984161E-2</v>
      </c>
    </row>
    <row r="32" spans="1:14" x14ac:dyDescent="0.3">
      <c r="A32" s="83">
        <v>44100</v>
      </c>
      <c r="B32" s="16">
        <f t="shared" si="4"/>
        <v>947</v>
      </c>
      <c r="C32" s="31">
        <v>898</v>
      </c>
      <c r="D32" s="32"/>
      <c r="E32" s="30">
        <v>0</v>
      </c>
      <c r="F32" s="33">
        <v>49</v>
      </c>
      <c r="I32" s="83">
        <v>44100</v>
      </c>
      <c r="J32" s="76">
        <v>0.98334028338375912</v>
      </c>
      <c r="K32" s="77">
        <f t="shared" si="5"/>
        <v>0.94825765575501586</v>
      </c>
      <c r="L32" s="46">
        <v>0.89234082647267166</v>
      </c>
      <c r="M32" s="77">
        <f t="shared" si="12"/>
        <v>0</v>
      </c>
      <c r="N32" s="78">
        <f t="shared" si="13"/>
        <v>5.1742344244984161E-2</v>
      </c>
    </row>
    <row r="33" spans="1:14" ht="15" thickBot="1" x14ac:dyDescent="0.35">
      <c r="A33" s="85">
        <v>44101</v>
      </c>
      <c r="B33" s="35">
        <f t="shared" si="4"/>
        <v>947</v>
      </c>
      <c r="C33" s="36">
        <v>902</v>
      </c>
      <c r="D33" s="37"/>
      <c r="E33" s="35">
        <v>0</v>
      </c>
      <c r="F33" s="38">
        <v>45</v>
      </c>
      <c r="I33" s="84">
        <v>44101</v>
      </c>
      <c r="J33" s="39">
        <v>0.98418884510269278</v>
      </c>
      <c r="K33" s="40">
        <f t="shared" si="5"/>
        <v>0.95248152059134106</v>
      </c>
      <c r="L33" s="82">
        <v>0.9233025821496269</v>
      </c>
      <c r="M33" s="40">
        <f t="shared" si="12"/>
        <v>0</v>
      </c>
      <c r="N33" s="41">
        <f t="shared" si="13"/>
        <v>4.7518479408658922E-2</v>
      </c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topLeftCell="A5" zoomScale="85" zoomScaleNormal="85" workbookViewId="0">
      <selection activeCell="A5" sqref="A1:XFD1048576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44160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44136</v>
      </c>
      <c r="B7" s="8"/>
      <c r="C7" s="8"/>
      <c r="D7" s="8"/>
      <c r="E7" s="8"/>
      <c r="F7" s="9"/>
      <c r="I7" s="83">
        <v>44136</v>
      </c>
      <c r="J7" s="20"/>
      <c r="K7" s="8"/>
      <c r="L7" s="8"/>
      <c r="M7" s="8"/>
      <c r="N7" s="10"/>
    </row>
    <row r="8" spans="1:14" x14ac:dyDescent="0.3">
      <c r="A8" s="83">
        <v>44137</v>
      </c>
      <c r="B8" s="16"/>
      <c r="C8" s="16"/>
      <c r="D8" s="87"/>
      <c r="E8" s="16"/>
      <c r="F8" s="28"/>
      <c r="I8" s="83">
        <v>44137</v>
      </c>
      <c r="J8" s="20"/>
      <c r="K8" s="22"/>
      <c r="L8" s="22"/>
      <c r="M8" s="22"/>
      <c r="N8" s="19"/>
    </row>
    <row r="9" spans="1:14" x14ac:dyDescent="0.3">
      <c r="A9" s="83">
        <v>44138</v>
      </c>
      <c r="B9" s="16"/>
      <c r="C9" s="16"/>
      <c r="D9" s="87"/>
      <c r="E9" s="16"/>
      <c r="F9" s="28"/>
      <c r="I9" s="83">
        <v>44138</v>
      </c>
      <c r="J9" s="20"/>
      <c r="K9" s="22"/>
      <c r="L9" s="22"/>
      <c r="M9" s="22"/>
      <c r="N9" s="19"/>
    </row>
    <row r="10" spans="1:14" x14ac:dyDescent="0.3">
      <c r="A10" s="83">
        <v>44139</v>
      </c>
      <c r="B10" s="16">
        <f t="shared" ref="B10:B31" si="0">SUM(C10,E10,F10)</f>
        <v>943</v>
      </c>
      <c r="C10" s="16">
        <v>0</v>
      </c>
      <c r="D10" s="87"/>
      <c r="E10" s="16">
        <v>32</v>
      </c>
      <c r="F10" s="28">
        <v>911</v>
      </c>
      <c r="I10" s="83">
        <v>44139</v>
      </c>
      <c r="J10" s="20"/>
      <c r="K10" s="22">
        <f t="shared" ref="K10:K26" si="1">+C10/B10</f>
        <v>0</v>
      </c>
      <c r="L10" s="22">
        <v>0</v>
      </c>
      <c r="M10" s="22">
        <f t="shared" ref="M10" si="2">+E10/B10</f>
        <v>3.3934252386002124E-2</v>
      </c>
      <c r="N10" s="19">
        <f t="shared" ref="N10" si="3">F10/B10</f>
        <v>0.96606574761399788</v>
      </c>
    </row>
    <row r="11" spans="1:14" x14ac:dyDescent="0.3">
      <c r="A11" s="83">
        <v>44140</v>
      </c>
      <c r="B11" s="16">
        <f t="shared" si="0"/>
        <v>943</v>
      </c>
      <c r="C11" s="16">
        <v>4</v>
      </c>
      <c r="D11" s="87"/>
      <c r="E11" s="16">
        <v>58</v>
      </c>
      <c r="F11" s="28">
        <v>881</v>
      </c>
      <c r="I11" s="83">
        <v>44140</v>
      </c>
      <c r="J11" s="20"/>
      <c r="K11" s="22">
        <f t="shared" si="1"/>
        <v>4.2417815482502655E-3</v>
      </c>
      <c r="L11" s="22">
        <v>7.485853667949148E-3</v>
      </c>
      <c r="M11" s="22">
        <f t="shared" ref="M11" si="4">+E11/B11</f>
        <v>6.1505832449628844E-2</v>
      </c>
      <c r="N11" s="19">
        <f t="shared" ref="N11" si="5">F11/B11</f>
        <v>0.9342523860021209</v>
      </c>
    </row>
    <row r="12" spans="1:14" x14ac:dyDescent="0.3">
      <c r="A12" s="83">
        <v>44141</v>
      </c>
      <c r="B12" s="16">
        <f t="shared" si="0"/>
        <v>943</v>
      </c>
      <c r="C12" s="16">
        <v>4</v>
      </c>
      <c r="D12" s="16"/>
      <c r="E12" s="16">
        <v>76</v>
      </c>
      <c r="F12" s="28">
        <v>863</v>
      </c>
      <c r="H12" s="34"/>
      <c r="I12" s="83">
        <v>44141</v>
      </c>
      <c r="J12" s="20"/>
      <c r="K12" s="22">
        <f t="shared" si="1"/>
        <v>4.2417815482502655E-3</v>
      </c>
      <c r="L12" s="22">
        <v>7.485853667949148E-3</v>
      </c>
      <c r="M12" s="22">
        <f t="shared" ref="M12" si="6">+E12/B12</f>
        <v>8.0593849416755042E-2</v>
      </c>
      <c r="N12" s="19">
        <f t="shared" ref="N12" si="7">F12/B12</f>
        <v>0.91516436903499465</v>
      </c>
    </row>
    <row r="13" spans="1:14" x14ac:dyDescent="0.3">
      <c r="A13" s="83">
        <v>44142</v>
      </c>
      <c r="B13" s="16">
        <f t="shared" si="0"/>
        <v>943</v>
      </c>
      <c r="C13" s="16">
        <v>4</v>
      </c>
      <c r="D13" s="16"/>
      <c r="E13" s="16">
        <v>76</v>
      </c>
      <c r="F13" s="28">
        <v>863</v>
      </c>
      <c r="H13" s="34"/>
      <c r="I13" s="83">
        <v>44142</v>
      </c>
      <c r="J13" s="20"/>
      <c r="K13" s="22">
        <f t="shared" si="1"/>
        <v>4.2417815482502655E-3</v>
      </c>
      <c r="L13" s="22">
        <v>7.485853667949148E-3</v>
      </c>
      <c r="M13" s="22">
        <f t="shared" ref="M13:M19" si="8">+E13/B13</f>
        <v>8.0593849416755042E-2</v>
      </c>
      <c r="N13" s="19">
        <f t="shared" ref="N13:N19" si="9">F13/B13</f>
        <v>0.91516436903499465</v>
      </c>
    </row>
    <row r="14" spans="1:14" x14ac:dyDescent="0.3">
      <c r="A14" s="83">
        <v>44143</v>
      </c>
      <c r="B14" s="16">
        <f t="shared" si="0"/>
        <v>943</v>
      </c>
      <c r="C14" s="16">
        <v>4</v>
      </c>
      <c r="D14" s="16"/>
      <c r="E14" s="16">
        <v>76</v>
      </c>
      <c r="F14" s="28">
        <v>863</v>
      </c>
      <c r="H14" s="34"/>
      <c r="I14" s="83">
        <v>44143</v>
      </c>
      <c r="J14" s="20">
        <v>8.9866541925388305E-3</v>
      </c>
      <c r="K14" s="22">
        <f t="shared" si="1"/>
        <v>4.2417815482502655E-3</v>
      </c>
      <c r="L14" s="22">
        <v>7.485853667949148E-3</v>
      </c>
      <c r="M14" s="22">
        <f t="shared" si="8"/>
        <v>8.0593849416755042E-2</v>
      </c>
      <c r="N14" s="19">
        <f t="shared" si="9"/>
        <v>0.91516436903499465</v>
      </c>
    </row>
    <row r="15" spans="1:14" x14ac:dyDescent="0.3">
      <c r="A15" s="83">
        <v>44144</v>
      </c>
      <c r="B15" s="16">
        <f t="shared" si="0"/>
        <v>943</v>
      </c>
      <c r="C15" s="16">
        <v>39</v>
      </c>
      <c r="D15" s="16"/>
      <c r="E15" s="16">
        <v>87</v>
      </c>
      <c r="F15" s="28">
        <v>817</v>
      </c>
      <c r="I15" s="83">
        <v>44144</v>
      </c>
      <c r="J15" s="20">
        <v>1.6361695390586791E-2</v>
      </c>
      <c r="K15" s="22">
        <f t="shared" si="1"/>
        <v>4.1357370095440084E-2</v>
      </c>
      <c r="L15" s="22">
        <v>3.0491063433873637E-2</v>
      </c>
      <c r="M15" s="22">
        <f t="shared" si="8"/>
        <v>9.2258748674443267E-2</v>
      </c>
      <c r="N15" s="19">
        <f t="shared" si="9"/>
        <v>0.86638388123011667</v>
      </c>
    </row>
    <row r="16" spans="1:14" x14ac:dyDescent="0.3">
      <c r="A16" s="83">
        <v>44145</v>
      </c>
      <c r="B16" s="16">
        <f t="shared" si="0"/>
        <v>943</v>
      </c>
      <c r="C16" s="16">
        <v>62</v>
      </c>
      <c r="D16" s="27"/>
      <c r="E16" s="16">
        <v>98</v>
      </c>
      <c r="F16" s="28">
        <v>783</v>
      </c>
      <c r="I16" s="83">
        <v>44145</v>
      </c>
      <c r="J16" s="20">
        <v>2.6047266639227708E-2</v>
      </c>
      <c r="K16" s="22">
        <f t="shared" si="1"/>
        <v>6.5747613997879109E-2</v>
      </c>
      <c r="L16" s="22">
        <v>4.5042299399980196E-2</v>
      </c>
      <c r="M16" s="22">
        <f t="shared" si="8"/>
        <v>0.10392364793213149</v>
      </c>
      <c r="N16" s="19">
        <f t="shared" si="9"/>
        <v>0.83032873806998941</v>
      </c>
    </row>
    <row r="17" spans="1:14" x14ac:dyDescent="0.3">
      <c r="A17" s="83">
        <v>44146</v>
      </c>
      <c r="B17" s="16">
        <f t="shared" si="0"/>
        <v>943</v>
      </c>
      <c r="C17" s="16">
        <v>90</v>
      </c>
      <c r="D17" s="27"/>
      <c r="E17" s="16">
        <v>109</v>
      </c>
      <c r="F17" s="28">
        <v>744</v>
      </c>
      <c r="H17" s="34"/>
      <c r="I17" s="83">
        <v>44146</v>
      </c>
      <c r="J17" s="20">
        <v>5.7529061520619679E-2</v>
      </c>
      <c r="K17" s="22">
        <f t="shared" si="1"/>
        <v>9.5440084835630962E-2</v>
      </c>
      <c r="L17" s="22">
        <v>5.3394493545022827E-2</v>
      </c>
      <c r="M17" s="22">
        <f t="shared" si="8"/>
        <v>0.11558854718981973</v>
      </c>
      <c r="N17" s="19">
        <f t="shared" si="9"/>
        <v>0.78897136797454936</v>
      </c>
    </row>
    <row r="18" spans="1:14" x14ac:dyDescent="0.3">
      <c r="A18" s="83">
        <v>44147</v>
      </c>
      <c r="B18" s="16">
        <f t="shared" si="0"/>
        <v>943</v>
      </c>
      <c r="C18" s="16">
        <v>144</v>
      </c>
      <c r="D18" s="27"/>
      <c r="E18" s="16">
        <v>111</v>
      </c>
      <c r="F18" s="28">
        <v>688</v>
      </c>
      <c r="H18" s="34"/>
      <c r="I18" s="83">
        <v>44147</v>
      </c>
      <c r="J18" s="20">
        <v>8.4207966320968788E-2</v>
      </c>
      <c r="K18" s="22">
        <f t="shared" si="1"/>
        <v>0.15270413573700956</v>
      </c>
      <c r="L18" s="22">
        <v>9.4197648929951291E-2</v>
      </c>
      <c r="M18" s="22">
        <f t="shared" si="8"/>
        <v>0.11770943796394485</v>
      </c>
      <c r="N18" s="19">
        <f t="shared" si="9"/>
        <v>0.72958642629904558</v>
      </c>
    </row>
    <row r="19" spans="1:14" x14ac:dyDescent="0.3">
      <c r="A19" s="83">
        <v>44148</v>
      </c>
      <c r="B19" s="16">
        <f t="shared" si="0"/>
        <v>943</v>
      </c>
      <c r="C19" s="16">
        <v>145</v>
      </c>
      <c r="D19" s="27"/>
      <c r="E19" s="16">
        <v>170</v>
      </c>
      <c r="F19" s="28">
        <v>628</v>
      </c>
      <c r="H19" s="34"/>
      <c r="I19" s="83">
        <v>44148</v>
      </c>
      <c r="J19" s="20">
        <v>0.10933590995508892</v>
      </c>
      <c r="K19" s="22">
        <f t="shared" si="1"/>
        <v>0.1537645811240721</v>
      </c>
      <c r="L19" s="46">
        <v>9.4394848511549903E-2</v>
      </c>
      <c r="M19" s="22">
        <f t="shared" si="8"/>
        <v>0.18027571580063625</v>
      </c>
      <c r="N19" s="19">
        <f t="shared" si="9"/>
        <v>0.66595970307529162</v>
      </c>
    </row>
    <row r="20" spans="1:14" x14ac:dyDescent="0.3">
      <c r="A20" s="83">
        <v>44149</v>
      </c>
      <c r="B20" s="16">
        <f t="shared" si="0"/>
        <v>943</v>
      </c>
      <c r="C20" s="16">
        <v>145</v>
      </c>
      <c r="D20" s="27"/>
      <c r="E20" s="16">
        <v>170</v>
      </c>
      <c r="F20" s="28">
        <v>628</v>
      </c>
      <c r="H20" s="34"/>
      <c r="I20" s="83">
        <v>44149</v>
      </c>
      <c r="J20" s="20">
        <v>0.15377161720776614</v>
      </c>
      <c r="K20" s="22">
        <f t="shared" si="1"/>
        <v>0.1537645811240721</v>
      </c>
      <c r="L20" s="46">
        <v>9.4394848511549903E-2</v>
      </c>
      <c r="M20" s="22">
        <f t="shared" ref="M20:M26" si="10">+E20/B20</f>
        <v>0.18027571580063625</v>
      </c>
      <c r="N20" s="19">
        <f t="shared" ref="N20:N26" si="11">F20/B20</f>
        <v>0.66595970307529162</v>
      </c>
    </row>
    <row r="21" spans="1:14" x14ac:dyDescent="0.3">
      <c r="A21" s="83">
        <v>44150</v>
      </c>
      <c r="B21" s="16">
        <f t="shared" si="0"/>
        <v>943</v>
      </c>
      <c r="C21" s="16">
        <v>145</v>
      </c>
      <c r="D21" s="27"/>
      <c r="E21" s="16">
        <v>170</v>
      </c>
      <c r="F21" s="28">
        <v>628</v>
      </c>
      <c r="H21" s="34"/>
      <c r="I21" s="83">
        <v>44150</v>
      </c>
      <c r="J21" s="20">
        <v>0.19328186862099631</v>
      </c>
      <c r="K21" s="22">
        <f t="shared" si="1"/>
        <v>0.1537645811240721</v>
      </c>
      <c r="L21" s="46">
        <v>9.4394848511549903E-2</v>
      </c>
      <c r="M21" s="22">
        <f t="shared" si="10"/>
        <v>0.18027571580063625</v>
      </c>
      <c r="N21" s="19">
        <f t="shared" si="11"/>
        <v>0.66595970307529162</v>
      </c>
    </row>
    <row r="22" spans="1:14" x14ac:dyDescent="0.3">
      <c r="A22" s="83">
        <v>44151</v>
      </c>
      <c r="B22" s="16">
        <f t="shared" si="0"/>
        <v>943</v>
      </c>
      <c r="C22" s="16">
        <v>215</v>
      </c>
      <c r="D22" s="27"/>
      <c r="E22" s="16">
        <v>228</v>
      </c>
      <c r="F22" s="28">
        <v>500</v>
      </c>
      <c r="H22" s="34"/>
      <c r="I22" s="83">
        <v>44151</v>
      </c>
      <c r="J22" s="20">
        <v>0.2425481520959776</v>
      </c>
      <c r="K22" s="22">
        <f t="shared" si="1"/>
        <v>0.22799575821845175</v>
      </c>
      <c r="L22" s="46">
        <v>0.14099999999999999</v>
      </c>
      <c r="M22" s="22">
        <f t="shared" si="10"/>
        <v>0.2417815482502651</v>
      </c>
      <c r="N22" s="19">
        <f t="shared" si="11"/>
        <v>0.53022269353128315</v>
      </c>
    </row>
    <row r="23" spans="1:14" x14ac:dyDescent="0.3">
      <c r="A23" s="83">
        <v>44152</v>
      </c>
      <c r="B23" s="16">
        <f t="shared" si="0"/>
        <v>943</v>
      </c>
      <c r="C23" s="16">
        <v>260</v>
      </c>
      <c r="E23" s="16">
        <v>284</v>
      </c>
      <c r="F23" s="28">
        <v>399</v>
      </c>
      <c r="H23" s="34"/>
      <c r="I23" s="83">
        <v>44152</v>
      </c>
      <c r="J23" s="20">
        <v>0.32658220868101745</v>
      </c>
      <c r="K23" s="22">
        <f t="shared" si="1"/>
        <v>0.27571580063626722</v>
      </c>
      <c r="L23" s="46">
        <v>0.16401116829788148</v>
      </c>
      <c r="M23" s="22">
        <f t="shared" si="10"/>
        <v>0.30116648992576883</v>
      </c>
      <c r="N23" s="19">
        <f t="shared" si="11"/>
        <v>0.42311770943796395</v>
      </c>
    </row>
    <row r="24" spans="1:14" x14ac:dyDescent="0.3">
      <c r="A24" s="83">
        <v>44153</v>
      </c>
      <c r="B24" s="16">
        <f t="shared" si="0"/>
        <v>943</v>
      </c>
      <c r="C24" s="16">
        <v>314</v>
      </c>
      <c r="D24" s="27"/>
      <c r="E24" s="16">
        <v>294</v>
      </c>
      <c r="F24" s="28">
        <v>335</v>
      </c>
      <c r="H24" s="34"/>
      <c r="I24" s="83">
        <v>44153</v>
      </c>
      <c r="J24" s="20">
        <v>0.40555666020803388</v>
      </c>
      <c r="K24" s="22">
        <f t="shared" si="1"/>
        <v>0.33297985153764581</v>
      </c>
      <c r="L24" s="46">
        <v>0.24817785624325531</v>
      </c>
      <c r="M24" s="22">
        <f t="shared" si="10"/>
        <v>0.31177094379639447</v>
      </c>
      <c r="N24" s="19">
        <f t="shared" si="11"/>
        <v>0.35524920466595972</v>
      </c>
    </row>
    <row r="25" spans="1:14" x14ac:dyDescent="0.3">
      <c r="A25" s="83">
        <v>44154</v>
      </c>
      <c r="B25" s="16">
        <f t="shared" si="0"/>
        <v>943</v>
      </c>
      <c r="C25" s="16">
        <v>364</v>
      </c>
      <c r="D25" s="27"/>
      <c r="E25" s="16">
        <v>283</v>
      </c>
      <c r="F25" s="28">
        <v>296</v>
      </c>
      <c r="H25" s="34"/>
      <c r="I25" s="83">
        <v>44154</v>
      </c>
      <c r="J25" s="20">
        <v>0.45941690553979497</v>
      </c>
      <c r="K25" s="22">
        <f t="shared" si="1"/>
        <v>0.38600212089077413</v>
      </c>
      <c r="L25" s="46">
        <v>0.31672718054853372</v>
      </c>
      <c r="M25" s="22">
        <f t="shared" si="10"/>
        <v>0.30010604453870626</v>
      </c>
      <c r="N25" s="19">
        <f t="shared" si="11"/>
        <v>0.31389183457051961</v>
      </c>
    </row>
    <row r="26" spans="1:14" x14ac:dyDescent="0.3">
      <c r="A26" s="83">
        <v>44155</v>
      </c>
      <c r="B26" s="16">
        <f t="shared" si="0"/>
        <v>943</v>
      </c>
      <c r="C26" s="16">
        <v>443</v>
      </c>
      <c r="D26" s="27"/>
      <c r="E26" s="16">
        <v>309</v>
      </c>
      <c r="F26" s="28">
        <v>191</v>
      </c>
      <c r="H26" s="34"/>
      <c r="I26" s="83">
        <v>44155</v>
      </c>
      <c r="J26" s="20">
        <v>0.54787798744909166</v>
      </c>
      <c r="K26" s="22">
        <f t="shared" si="1"/>
        <v>0.46977730646871685</v>
      </c>
      <c r="L26" s="46">
        <v>0.40838531578137</v>
      </c>
      <c r="M26" s="22">
        <f t="shared" si="10"/>
        <v>0.32767762460233296</v>
      </c>
      <c r="N26" s="19">
        <f t="shared" si="11"/>
        <v>0.20254506892895016</v>
      </c>
    </row>
    <row r="27" spans="1:14" x14ac:dyDescent="0.3">
      <c r="A27" s="83">
        <v>44156</v>
      </c>
      <c r="B27" s="16">
        <f t="shared" si="0"/>
        <v>943</v>
      </c>
      <c r="C27" s="16">
        <v>443</v>
      </c>
      <c r="D27" s="27"/>
      <c r="E27" s="16">
        <v>309</v>
      </c>
      <c r="F27" s="28">
        <v>191</v>
      </c>
      <c r="H27" s="34"/>
      <c r="I27" s="83">
        <v>44156</v>
      </c>
      <c r="J27" s="20">
        <v>0.63768666719637956</v>
      </c>
      <c r="K27" s="22">
        <f t="shared" ref="K27:K31" si="12">+C27/B27</f>
        <v>0.46977730646871685</v>
      </c>
      <c r="L27" s="46">
        <v>0.40838531578137</v>
      </c>
      <c r="M27" s="22">
        <f t="shared" ref="M27:M31" si="13">+E27/B27</f>
        <v>0.32767762460233296</v>
      </c>
      <c r="N27" s="19">
        <f t="shared" ref="N27:N31" si="14">F27/B27</f>
        <v>0.20254506892895016</v>
      </c>
    </row>
    <row r="28" spans="1:14" x14ac:dyDescent="0.3">
      <c r="A28" s="83">
        <v>44157</v>
      </c>
      <c r="B28" s="16">
        <f t="shared" si="0"/>
        <v>943</v>
      </c>
      <c r="C28" s="16">
        <v>443</v>
      </c>
      <c r="D28" s="27"/>
      <c r="E28" s="16">
        <v>309</v>
      </c>
      <c r="F28" s="28">
        <v>191</v>
      </c>
      <c r="H28" s="34"/>
      <c r="I28" s="83">
        <v>44157</v>
      </c>
      <c r="J28" s="20">
        <v>0.7452343684793501</v>
      </c>
      <c r="K28" s="22">
        <f t="shared" si="12"/>
        <v>0.46977730646871685</v>
      </c>
      <c r="L28" s="46">
        <v>0.40838531578137</v>
      </c>
      <c r="M28" s="22">
        <f t="shared" si="13"/>
        <v>0.32767762460233296</v>
      </c>
      <c r="N28" s="19">
        <f t="shared" si="14"/>
        <v>0.20254506892895016</v>
      </c>
    </row>
    <row r="29" spans="1:14" x14ac:dyDescent="0.3">
      <c r="A29" s="83">
        <v>44158</v>
      </c>
      <c r="B29" s="16">
        <f t="shared" si="0"/>
        <v>943</v>
      </c>
      <c r="C29" s="16">
        <v>727</v>
      </c>
      <c r="D29" s="27"/>
      <c r="E29" s="16">
        <v>122</v>
      </c>
      <c r="F29" s="28">
        <v>94</v>
      </c>
      <c r="H29" s="34"/>
      <c r="I29" s="83">
        <v>44158</v>
      </c>
      <c r="J29" s="20">
        <v>0.86274724261465019</v>
      </c>
      <c r="K29" s="22">
        <f t="shared" si="12"/>
        <v>0.77094379639448574</v>
      </c>
      <c r="L29" s="46">
        <v>0.67351997970165511</v>
      </c>
      <c r="M29" s="22">
        <f t="shared" si="13"/>
        <v>0.12937433722163308</v>
      </c>
      <c r="N29" s="19">
        <f t="shared" si="14"/>
        <v>9.9681866383881226E-2</v>
      </c>
    </row>
    <row r="30" spans="1:14" x14ac:dyDescent="0.3">
      <c r="A30" s="83">
        <v>44159</v>
      </c>
      <c r="B30" s="16">
        <f t="shared" si="0"/>
        <v>943</v>
      </c>
      <c r="C30" s="16">
        <v>873</v>
      </c>
      <c r="D30" s="27"/>
      <c r="E30" s="16">
        <v>0</v>
      </c>
      <c r="F30" s="28">
        <v>70</v>
      </c>
      <c r="I30" s="83">
        <v>44159</v>
      </c>
      <c r="J30" s="20">
        <v>0.92466528637681733</v>
      </c>
      <c r="K30" s="22">
        <f t="shared" si="12"/>
        <v>0.92576882290562035</v>
      </c>
      <c r="L30" s="46">
        <v>0.89505816794058535</v>
      </c>
      <c r="M30" s="22">
        <f t="shared" si="13"/>
        <v>0</v>
      </c>
      <c r="N30" s="19">
        <f t="shared" si="14"/>
        <v>7.4231177094379638E-2</v>
      </c>
    </row>
    <row r="31" spans="1:14" x14ac:dyDescent="0.3">
      <c r="A31" s="83">
        <v>44160</v>
      </c>
      <c r="B31" s="16">
        <f t="shared" si="0"/>
        <v>943</v>
      </c>
      <c r="C31" s="16">
        <v>890</v>
      </c>
      <c r="D31" s="27"/>
      <c r="E31" s="16">
        <v>0</v>
      </c>
      <c r="F31" s="28">
        <v>53</v>
      </c>
      <c r="I31" s="83">
        <v>44160</v>
      </c>
      <c r="J31" s="76">
        <v>0.97399224029361475</v>
      </c>
      <c r="K31" s="22">
        <f t="shared" si="12"/>
        <v>0.94379639448568398</v>
      </c>
      <c r="L31" s="46">
        <v>0.90681616280362631</v>
      </c>
      <c r="M31" s="22">
        <f t="shared" si="13"/>
        <v>0</v>
      </c>
      <c r="N31" s="19">
        <f t="shared" si="14"/>
        <v>5.620360551431601E-2</v>
      </c>
    </row>
    <row r="32" spans="1:14" x14ac:dyDescent="0.3">
      <c r="A32" s="83">
        <v>44161</v>
      </c>
      <c r="B32" s="16"/>
      <c r="C32" s="31"/>
      <c r="D32" s="32"/>
      <c r="E32" s="30"/>
      <c r="F32" s="33"/>
      <c r="I32" s="83">
        <v>44161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3">
        <v>44162</v>
      </c>
      <c r="B33" s="35"/>
      <c r="C33" s="36"/>
      <c r="D33" s="37"/>
      <c r="E33" s="35"/>
      <c r="F33" s="38"/>
      <c r="I33" s="84">
        <v>44162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zoomScale="70" zoomScaleNormal="70" workbookViewId="0">
      <selection activeCell="J14" sqref="J14:J33"/>
    </sheetView>
  </sheetViews>
  <sheetFormatPr baseColWidth="10" defaultRowHeight="14.4" x14ac:dyDescent="0.3"/>
  <cols>
    <col min="1" max="1" width="18.5546875" customWidth="1"/>
    <col min="2" max="2" width="17.77734375" customWidth="1"/>
    <col min="3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44218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44197</v>
      </c>
      <c r="B7" s="8"/>
      <c r="C7" s="8"/>
      <c r="D7" s="8"/>
      <c r="E7" s="8"/>
      <c r="F7" s="9"/>
      <c r="I7" s="83">
        <v>44197</v>
      </c>
      <c r="J7" s="20"/>
      <c r="K7" s="8"/>
      <c r="L7" s="8"/>
      <c r="M7" s="8"/>
      <c r="N7" s="10"/>
    </row>
    <row r="8" spans="1:14" x14ac:dyDescent="0.3">
      <c r="A8" s="86">
        <v>44198</v>
      </c>
      <c r="B8" s="16"/>
      <c r="C8" s="16"/>
      <c r="D8" s="87"/>
      <c r="E8" s="16"/>
      <c r="F8" s="28"/>
      <c r="I8" s="86">
        <v>44198</v>
      </c>
      <c r="J8" s="20"/>
      <c r="K8" s="22"/>
      <c r="L8" s="22"/>
      <c r="M8" s="22"/>
      <c r="N8" s="19"/>
    </row>
    <row r="9" spans="1:14" x14ac:dyDescent="0.3">
      <c r="A9" s="86">
        <v>44199</v>
      </c>
      <c r="B9" s="16"/>
      <c r="C9" s="16"/>
      <c r="D9" s="87"/>
      <c r="E9" s="16"/>
      <c r="F9" s="28"/>
      <c r="I9" s="86">
        <v>44199</v>
      </c>
      <c r="J9" s="20"/>
      <c r="K9" s="22"/>
      <c r="L9" s="22"/>
      <c r="M9" s="22"/>
      <c r="N9" s="19"/>
    </row>
    <row r="10" spans="1:14" x14ac:dyDescent="0.3">
      <c r="A10" s="83">
        <v>44200</v>
      </c>
      <c r="B10" s="16"/>
      <c r="C10" s="16"/>
      <c r="D10" s="87"/>
      <c r="E10" s="16"/>
      <c r="F10" s="28"/>
      <c r="I10" s="83">
        <v>44200</v>
      </c>
      <c r="J10" s="20"/>
      <c r="K10" s="22"/>
      <c r="L10" s="22"/>
      <c r="M10" s="22"/>
      <c r="N10" s="19"/>
    </row>
    <row r="11" spans="1:14" x14ac:dyDescent="0.3">
      <c r="A11" s="83">
        <v>44201</v>
      </c>
      <c r="B11" s="16"/>
      <c r="C11" s="16"/>
      <c r="D11" s="87"/>
      <c r="E11" s="16"/>
      <c r="F11" s="28"/>
      <c r="I11" s="83">
        <v>44201</v>
      </c>
      <c r="J11" s="20"/>
      <c r="K11" s="22"/>
      <c r="L11" s="22"/>
      <c r="M11" s="22"/>
      <c r="N11" s="19"/>
    </row>
    <row r="12" spans="1:14" x14ac:dyDescent="0.3">
      <c r="A12" s="83">
        <v>44202</v>
      </c>
      <c r="B12" s="16">
        <f>SUM(C12,E12,F12)</f>
        <v>938</v>
      </c>
      <c r="C12" s="16">
        <v>0</v>
      </c>
      <c r="D12" s="87"/>
      <c r="E12" s="16">
        <v>47</v>
      </c>
      <c r="F12" s="28">
        <v>891</v>
      </c>
      <c r="H12" s="34"/>
      <c r="I12" s="83">
        <v>44202</v>
      </c>
      <c r="J12" s="20"/>
      <c r="K12" s="22">
        <f t="shared" ref="K12:K17" si="0">+C12/B12</f>
        <v>0</v>
      </c>
      <c r="L12" s="22">
        <v>0</v>
      </c>
      <c r="M12" s="22">
        <f t="shared" ref="M12:M17" si="1">+E12/B12</f>
        <v>5.0106609808102345E-2</v>
      </c>
      <c r="N12" s="19">
        <f t="shared" ref="N12:N17" si="2">F12/B12</f>
        <v>0.94989339019189767</v>
      </c>
    </row>
    <row r="13" spans="1:14" x14ac:dyDescent="0.3">
      <c r="A13" s="83">
        <v>44203</v>
      </c>
      <c r="B13" s="16">
        <f>SUM(C13,E13,F13)</f>
        <v>938</v>
      </c>
      <c r="C13" s="16">
        <v>10</v>
      </c>
      <c r="D13" s="16"/>
      <c r="E13" s="16">
        <v>70</v>
      </c>
      <c r="F13" s="28">
        <v>858</v>
      </c>
      <c r="H13" s="34"/>
      <c r="I13" s="83">
        <v>44203</v>
      </c>
      <c r="J13" s="20"/>
      <c r="K13" s="22">
        <f t="shared" si="0"/>
        <v>1.0660980810234541E-2</v>
      </c>
      <c r="L13" s="22">
        <v>6.4034813483433801E-3</v>
      </c>
      <c r="M13" s="22">
        <f t="shared" si="1"/>
        <v>7.4626865671641784E-2</v>
      </c>
      <c r="N13" s="19">
        <f t="shared" si="2"/>
        <v>0.91471215351812363</v>
      </c>
    </row>
    <row r="14" spans="1:14" x14ac:dyDescent="0.3">
      <c r="A14" s="83">
        <v>44204</v>
      </c>
      <c r="B14" s="16">
        <f>SUM(C14,E14,F14)</f>
        <v>938</v>
      </c>
      <c r="C14" s="16">
        <v>10</v>
      </c>
      <c r="D14" s="16"/>
      <c r="E14" s="16">
        <v>95</v>
      </c>
      <c r="F14" s="28">
        <v>833</v>
      </c>
      <c r="H14" s="34"/>
      <c r="I14" s="83">
        <v>44204</v>
      </c>
      <c r="J14" s="20">
        <v>8.9866541925388305E-3</v>
      </c>
      <c r="K14" s="22">
        <f t="shared" si="0"/>
        <v>1.0660980810234541E-2</v>
      </c>
      <c r="L14" s="22">
        <v>6.4034813483433801E-3</v>
      </c>
      <c r="M14" s="22">
        <f t="shared" si="1"/>
        <v>0.10127931769722814</v>
      </c>
      <c r="N14" s="19">
        <f t="shared" si="2"/>
        <v>0.88805970149253732</v>
      </c>
    </row>
    <row r="15" spans="1:14" x14ac:dyDescent="0.3">
      <c r="A15" s="86">
        <v>44205</v>
      </c>
      <c r="B15" s="16">
        <f t="shared" ref="B15:B17" si="3">SUM(C15,E15,F15)</f>
        <v>938</v>
      </c>
      <c r="C15" s="16">
        <v>10</v>
      </c>
      <c r="D15" s="16"/>
      <c r="E15" s="16">
        <v>95</v>
      </c>
      <c r="F15" s="28">
        <v>833</v>
      </c>
      <c r="I15" s="86">
        <v>44205</v>
      </c>
      <c r="J15" s="20">
        <v>1.6361695390586791E-2</v>
      </c>
      <c r="K15" s="22">
        <f t="shared" si="0"/>
        <v>1.0660980810234541E-2</v>
      </c>
      <c r="L15" s="22">
        <v>6.4034813483433801E-3</v>
      </c>
      <c r="M15" s="22">
        <f t="shared" si="1"/>
        <v>0.10127931769722814</v>
      </c>
      <c r="N15" s="19">
        <f t="shared" si="2"/>
        <v>0.88805970149253732</v>
      </c>
    </row>
    <row r="16" spans="1:14" x14ac:dyDescent="0.3">
      <c r="A16" s="86">
        <v>44206</v>
      </c>
      <c r="B16" s="16">
        <f t="shared" si="3"/>
        <v>938</v>
      </c>
      <c r="C16" s="16">
        <v>10</v>
      </c>
      <c r="D16" s="16"/>
      <c r="E16" s="16">
        <v>95</v>
      </c>
      <c r="F16" s="28">
        <v>833</v>
      </c>
      <c r="I16" s="86">
        <v>44206</v>
      </c>
      <c r="J16" s="20">
        <v>2.6047266639227708E-2</v>
      </c>
      <c r="K16" s="22">
        <f t="shared" si="0"/>
        <v>1.0660980810234541E-2</v>
      </c>
      <c r="L16" s="22">
        <v>6.4034813483433801E-3</v>
      </c>
      <c r="M16" s="22">
        <f t="shared" si="1"/>
        <v>0.10127931769722814</v>
      </c>
      <c r="N16" s="19">
        <f t="shared" si="2"/>
        <v>0.88805970149253732</v>
      </c>
    </row>
    <row r="17" spans="1:14" x14ac:dyDescent="0.3">
      <c r="A17" s="83">
        <v>44207</v>
      </c>
      <c r="B17" s="16">
        <f t="shared" si="3"/>
        <v>938</v>
      </c>
      <c r="C17" s="16">
        <v>21</v>
      </c>
      <c r="D17" s="27"/>
      <c r="E17" s="16">
        <f>143-C17</f>
        <v>122</v>
      </c>
      <c r="F17" s="28">
        <v>795</v>
      </c>
      <c r="H17" s="34"/>
      <c r="I17" s="83">
        <v>44207</v>
      </c>
      <c r="J17" s="20">
        <v>5.7529061520619679E-2</v>
      </c>
      <c r="K17" s="22">
        <f t="shared" si="0"/>
        <v>2.2388059701492536E-2</v>
      </c>
      <c r="L17" s="22">
        <f>L16+0.795669241918676%</f>
        <v>1.4360173767530141E-2</v>
      </c>
      <c r="M17" s="22">
        <f t="shared" si="1"/>
        <v>0.13006396588486141</v>
      </c>
      <c r="N17" s="19">
        <f t="shared" si="2"/>
        <v>0.84754797441364604</v>
      </c>
    </row>
    <row r="18" spans="1:14" x14ac:dyDescent="0.3">
      <c r="A18" s="83">
        <v>44208</v>
      </c>
      <c r="B18" s="16">
        <f>SUM(C18,E18,F18)</f>
        <v>938</v>
      </c>
      <c r="C18" s="16">
        <v>37</v>
      </c>
      <c r="D18" s="27"/>
      <c r="E18" s="16">
        <v>152</v>
      </c>
      <c r="F18" s="28">
        <v>749</v>
      </c>
      <c r="H18" s="34"/>
      <c r="I18" s="83">
        <v>44208</v>
      </c>
      <c r="J18" s="20">
        <v>8.4207966320968788E-2</v>
      </c>
      <c r="K18" s="22">
        <f t="shared" ref="K18:K28" si="4">+C18/B18</f>
        <v>3.9445628997867806E-2</v>
      </c>
      <c r="L18" s="22">
        <f>L17+0.903705769045782%</f>
        <v>2.3397231457987961E-2</v>
      </c>
      <c r="M18" s="22">
        <f t="shared" ref="M18:M19" si="5">+E18/B18</f>
        <v>0.16204690831556504</v>
      </c>
      <c r="N18" s="19">
        <f t="shared" ref="N18:N19" si="6">F18/B18</f>
        <v>0.79850746268656714</v>
      </c>
    </row>
    <row r="19" spans="1:14" x14ac:dyDescent="0.3">
      <c r="A19" s="83">
        <v>44209</v>
      </c>
      <c r="B19" s="16">
        <f t="shared" ref="B19:B28" si="7">SUM(C19,E19,F19)</f>
        <v>938</v>
      </c>
      <c r="C19" s="16">
        <v>39</v>
      </c>
      <c r="D19" s="27"/>
      <c r="E19" s="16">
        <f>246-C19</f>
        <v>207</v>
      </c>
      <c r="F19" s="28">
        <v>692</v>
      </c>
      <c r="H19" s="34"/>
      <c r="I19" s="83">
        <v>44209</v>
      </c>
      <c r="J19" s="20">
        <v>0.10933590995508892</v>
      </c>
      <c r="K19" s="22">
        <f t="shared" si="4"/>
        <v>4.1577825159914712E-2</v>
      </c>
      <c r="L19" s="46">
        <v>2.5645089081700059E-2</v>
      </c>
      <c r="M19" s="22">
        <f t="shared" si="5"/>
        <v>0.22068230277185502</v>
      </c>
      <c r="N19" s="19">
        <f t="shared" si="6"/>
        <v>0.73773987206823033</v>
      </c>
    </row>
    <row r="20" spans="1:14" x14ac:dyDescent="0.3">
      <c r="A20" s="83">
        <v>44210</v>
      </c>
      <c r="B20" s="16">
        <f t="shared" si="7"/>
        <v>938</v>
      </c>
      <c r="C20" s="16">
        <v>129</v>
      </c>
      <c r="D20" s="27"/>
      <c r="E20" s="16">
        <v>187</v>
      </c>
      <c r="F20" s="28">
        <v>622</v>
      </c>
      <c r="H20" s="34"/>
      <c r="I20" s="83">
        <v>44210</v>
      </c>
      <c r="J20" s="20">
        <v>0.15377161720776614</v>
      </c>
      <c r="K20" s="22">
        <f t="shared" si="4"/>
        <v>0.13752665245202558</v>
      </c>
      <c r="L20" s="46">
        <v>8.4855211046342E-2</v>
      </c>
      <c r="M20" s="22">
        <f t="shared" ref="M20:M21" si="8">+E20/B20</f>
        <v>0.19936034115138593</v>
      </c>
      <c r="N20" s="19">
        <f t="shared" ref="N20:N21" si="9">F20/B20</f>
        <v>0.66311300639658843</v>
      </c>
    </row>
    <row r="21" spans="1:14" x14ac:dyDescent="0.3">
      <c r="A21" s="83">
        <v>44211</v>
      </c>
      <c r="B21" s="16">
        <f t="shared" si="7"/>
        <v>938</v>
      </c>
      <c r="C21" s="16">
        <v>224</v>
      </c>
      <c r="D21" s="27"/>
      <c r="E21" s="16">
        <v>172</v>
      </c>
      <c r="F21" s="28">
        <v>542</v>
      </c>
      <c r="H21" s="34"/>
      <c r="I21" s="83">
        <v>44211</v>
      </c>
      <c r="J21" s="20">
        <v>0.19328186862099631</v>
      </c>
      <c r="K21" s="22">
        <f t="shared" si="4"/>
        <v>0.23880597014925373</v>
      </c>
      <c r="L21" s="46">
        <v>0.16391183265730544</v>
      </c>
      <c r="M21" s="22">
        <f t="shared" si="8"/>
        <v>0.18336886993603413</v>
      </c>
      <c r="N21" s="19">
        <f t="shared" si="9"/>
        <v>0.57782515991471217</v>
      </c>
    </row>
    <row r="22" spans="1:14" x14ac:dyDescent="0.3">
      <c r="A22" s="86">
        <v>44212</v>
      </c>
      <c r="B22" s="16">
        <f t="shared" si="7"/>
        <v>938</v>
      </c>
      <c r="C22" s="16">
        <v>224</v>
      </c>
      <c r="D22" s="27"/>
      <c r="E22" s="16">
        <v>172</v>
      </c>
      <c r="F22" s="28">
        <v>542</v>
      </c>
      <c r="H22" s="34"/>
      <c r="I22" s="86">
        <v>44212</v>
      </c>
      <c r="J22" s="20">
        <v>0.2425481520959776</v>
      </c>
      <c r="K22" s="22">
        <f t="shared" si="4"/>
        <v>0.23880597014925373</v>
      </c>
      <c r="L22" s="46">
        <v>0.16391183265730544</v>
      </c>
      <c r="M22" s="22">
        <f t="shared" ref="M22:M28" si="10">+E22/B22</f>
        <v>0.18336886993603413</v>
      </c>
      <c r="N22" s="19">
        <f t="shared" ref="N22:N28" si="11">F22/B22</f>
        <v>0.57782515991471217</v>
      </c>
    </row>
    <row r="23" spans="1:14" x14ac:dyDescent="0.3">
      <c r="A23" s="86">
        <v>44213</v>
      </c>
      <c r="B23" s="16">
        <f t="shared" si="7"/>
        <v>938</v>
      </c>
      <c r="C23" s="16">
        <v>224</v>
      </c>
      <c r="D23" s="27"/>
      <c r="E23" s="16">
        <v>172</v>
      </c>
      <c r="F23" s="28">
        <v>542</v>
      </c>
      <c r="H23" s="34"/>
      <c r="I23" s="86">
        <v>44213</v>
      </c>
      <c r="J23" s="20">
        <v>0.32658220868101745</v>
      </c>
      <c r="K23" s="22">
        <f t="shared" si="4"/>
        <v>0.23880597014925373</v>
      </c>
      <c r="L23" s="46">
        <v>0.16391183265730544</v>
      </c>
      <c r="M23" s="22">
        <f t="shared" si="10"/>
        <v>0.18336886993603413</v>
      </c>
      <c r="N23" s="19">
        <f t="shared" si="11"/>
        <v>0.57782515991471217</v>
      </c>
    </row>
    <row r="24" spans="1:14" x14ac:dyDescent="0.3">
      <c r="A24" s="83">
        <v>44214</v>
      </c>
      <c r="B24" s="16">
        <f t="shared" si="7"/>
        <v>938</v>
      </c>
      <c r="C24" s="16">
        <v>454</v>
      </c>
      <c r="D24" s="92"/>
      <c r="E24" s="16">
        <v>89</v>
      </c>
      <c r="F24" s="28">
        <v>395</v>
      </c>
      <c r="H24" s="34"/>
      <c r="I24" s="83">
        <v>44214</v>
      </c>
      <c r="J24" s="20">
        <v>0.40555666020803388</v>
      </c>
      <c r="K24" s="22">
        <f t="shared" si="4"/>
        <v>0.48400852878464817</v>
      </c>
      <c r="L24" s="46">
        <v>0.35566203496120419</v>
      </c>
      <c r="M24" s="22">
        <f t="shared" si="10"/>
        <v>9.4882729211087424E-2</v>
      </c>
      <c r="N24" s="19">
        <f t="shared" si="11"/>
        <v>0.4211087420042644</v>
      </c>
    </row>
    <row r="25" spans="1:14" x14ac:dyDescent="0.3">
      <c r="A25" s="83">
        <v>44215</v>
      </c>
      <c r="B25" s="16">
        <f t="shared" si="7"/>
        <v>938</v>
      </c>
      <c r="C25" s="16">
        <v>506</v>
      </c>
      <c r="D25" s="27"/>
      <c r="E25" s="16">
        <v>152</v>
      </c>
      <c r="F25" s="28">
        <v>280</v>
      </c>
      <c r="H25" s="34"/>
      <c r="I25" s="83">
        <v>44215</v>
      </c>
      <c r="J25" s="20">
        <v>0.45941690553979497</v>
      </c>
      <c r="K25" s="22">
        <f t="shared" si="4"/>
        <v>0.53944562899786785</v>
      </c>
      <c r="L25" s="46">
        <v>0.40038363563603241</v>
      </c>
      <c r="M25" s="22">
        <f t="shared" si="10"/>
        <v>0.16204690831556504</v>
      </c>
      <c r="N25" s="19">
        <f t="shared" si="11"/>
        <v>0.29850746268656714</v>
      </c>
    </row>
    <row r="26" spans="1:14" x14ac:dyDescent="0.3">
      <c r="A26" s="83">
        <v>44216</v>
      </c>
      <c r="B26" s="16">
        <f t="shared" si="7"/>
        <v>938</v>
      </c>
      <c r="C26" s="16">
        <v>654</v>
      </c>
      <c r="D26" s="27"/>
      <c r="E26" s="16">
        <v>114</v>
      </c>
      <c r="F26" s="28">
        <v>170</v>
      </c>
      <c r="H26" s="34"/>
      <c r="I26" s="83">
        <v>44216</v>
      </c>
      <c r="J26" s="20">
        <v>0.54787798744909166</v>
      </c>
      <c r="K26" s="22">
        <f t="shared" si="4"/>
        <v>0.69722814498933905</v>
      </c>
      <c r="L26" s="46">
        <v>0.69129414047845195</v>
      </c>
      <c r="M26" s="22">
        <f t="shared" si="10"/>
        <v>0.12153518123667377</v>
      </c>
      <c r="N26" s="19">
        <f t="shared" si="11"/>
        <v>0.18123667377398719</v>
      </c>
    </row>
    <row r="27" spans="1:14" x14ac:dyDescent="0.3">
      <c r="A27" s="83">
        <v>44217</v>
      </c>
      <c r="B27" s="16">
        <f t="shared" si="7"/>
        <v>938</v>
      </c>
      <c r="C27" s="16">
        <v>767</v>
      </c>
      <c r="D27" s="92"/>
      <c r="E27" s="16">
        <v>88</v>
      </c>
      <c r="F27" s="28">
        <v>83</v>
      </c>
      <c r="H27" s="34"/>
      <c r="I27" s="83">
        <v>44217</v>
      </c>
      <c r="J27" s="20">
        <v>0.63768666719637956</v>
      </c>
      <c r="K27" s="22">
        <f t="shared" si="4"/>
        <v>0.81769722814498935</v>
      </c>
      <c r="L27" s="46">
        <v>0.7712208286501846</v>
      </c>
      <c r="M27" s="22">
        <f t="shared" si="10"/>
        <v>9.3816631130063971E-2</v>
      </c>
      <c r="N27" s="19">
        <f t="shared" si="11"/>
        <v>8.8486140724946691E-2</v>
      </c>
    </row>
    <row r="28" spans="1:14" x14ac:dyDescent="0.3">
      <c r="A28" s="83">
        <v>44218</v>
      </c>
      <c r="B28" s="16">
        <f t="shared" si="7"/>
        <v>938</v>
      </c>
      <c r="C28" s="16">
        <v>811</v>
      </c>
      <c r="D28" s="92"/>
      <c r="E28" s="16">
        <v>77</v>
      </c>
      <c r="F28" s="28">
        <v>50</v>
      </c>
      <c r="H28" s="34"/>
      <c r="I28" s="83">
        <v>44218</v>
      </c>
      <c r="J28" s="20">
        <v>0.7452343684793501</v>
      </c>
      <c r="K28" s="22">
        <f t="shared" si="4"/>
        <v>0.8646055437100213</v>
      </c>
      <c r="L28" s="46">
        <v>0.81765790571656249</v>
      </c>
      <c r="M28" s="22">
        <f t="shared" si="10"/>
        <v>8.2089552238805971E-2</v>
      </c>
      <c r="N28" s="19">
        <f t="shared" si="11"/>
        <v>5.3304904051172705E-2</v>
      </c>
    </row>
    <row r="29" spans="1:14" x14ac:dyDescent="0.3">
      <c r="A29" s="86">
        <v>44219</v>
      </c>
      <c r="B29" s="16"/>
      <c r="C29" s="16"/>
      <c r="D29" s="27"/>
      <c r="E29" s="16"/>
      <c r="F29" s="28"/>
      <c r="H29" s="34"/>
      <c r="I29" s="86">
        <v>44219</v>
      </c>
      <c r="J29" s="20">
        <v>0.86274724261465019</v>
      </c>
      <c r="K29" s="22"/>
      <c r="L29" s="46"/>
      <c r="M29" s="22"/>
      <c r="N29" s="19"/>
    </row>
    <row r="30" spans="1:14" x14ac:dyDescent="0.3">
      <c r="A30" s="86">
        <v>44220</v>
      </c>
      <c r="B30" s="16"/>
      <c r="C30" s="16"/>
      <c r="D30" s="27"/>
      <c r="E30" s="16"/>
      <c r="F30" s="28"/>
      <c r="I30" s="86">
        <v>44220</v>
      </c>
      <c r="J30" s="20">
        <v>0.92466528637681733</v>
      </c>
      <c r="K30" s="22"/>
      <c r="L30" s="46"/>
      <c r="M30" s="22"/>
      <c r="N30" s="19"/>
    </row>
    <row r="31" spans="1:14" x14ac:dyDescent="0.3">
      <c r="A31" s="83">
        <v>44221</v>
      </c>
      <c r="B31" s="16"/>
      <c r="C31" s="16"/>
      <c r="D31" s="27"/>
      <c r="E31" s="16"/>
      <c r="F31" s="28"/>
      <c r="I31" s="83">
        <v>44221</v>
      </c>
      <c r="J31" s="76">
        <v>0.97399224029361475</v>
      </c>
      <c r="K31" s="22"/>
      <c r="L31" s="46"/>
      <c r="M31" s="22"/>
      <c r="N31" s="19"/>
    </row>
    <row r="32" spans="1:14" x14ac:dyDescent="0.3">
      <c r="A32" s="83">
        <v>44222</v>
      </c>
      <c r="B32" s="16"/>
      <c r="C32" s="31"/>
      <c r="D32" s="32"/>
      <c r="E32" s="30"/>
      <c r="F32" s="33"/>
      <c r="I32" s="83">
        <v>44222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5">
        <v>44223</v>
      </c>
      <c r="B33" s="35"/>
      <c r="C33" s="36"/>
      <c r="D33" s="37"/>
      <c r="E33" s="35"/>
      <c r="F33" s="38"/>
      <c r="I33" s="85">
        <v>44223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="70" zoomScaleNormal="70" workbookViewId="0">
      <selection activeCell="C28" sqref="C28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44187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44166</v>
      </c>
      <c r="B7" s="8"/>
      <c r="C7" s="8"/>
      <c r="D7" s="8"/>
      <c r="E7" s="8"/>
      <c r="F7" s="9"/>
      <c r="I7" s="83">
        <v>44166</v>
      </c>
      <c r="J7" s="20"/>
      <c r="K7" s="8"/>
      <c r="L7" s="8"/>
      <c r="M7" s="8"/>
      <c r="N7" s="10"/>
    </row>
    <row r="8" spans="1:14" x14ac:dyDescent="0.3">
      <c r="A8" s="83">
        <v>44167</v>
      </c>
      <c r="B8" s="16">
        <f t="shared" ref="B8:B28" si="0">SUM(C8,E8,F8)</f>
        <v>941</v>
      </c>
      <c r="C8" s="16">
        <v>19</v>
      </c>
      <c r="D8" s="87"/>
      <c r="E8" s="16">
        <v>3</v>
      </c>
      <c r="F8" s="28">
        <v>919</v>
      </c>
      <c r="I8" s="83">
        <v>44167</v>
      </c>
      <c r="J8" s="20"/>
      <c r="K8" s="22">
        <f t="shared" ref="K8:K28" si="1">+C8/B8</f>
        <v>2.0191285866099893E-2</v>
      </c>
      <c r="L8" s="22">
        <v>9.7132724092864019E-3</v>
      </c>
      <c r="M8" s="22">
        <f t="shared" ref="M8:M9" si="2">+E8/B8</f>
        <v>3.188097768331562E-3</v>
      </c>
      <c r="N8" s="19">
        <f t="shared" ref="N8:N9" si="3">F8/B8</f>
        <v>0.97662061636556852</v>
      </c>
    </row>
    <row r="9" spans="1:14" x14ac:dyDescent="0.3">
      <c r="A9" s="83">
        <v>44168</v>
      </c>
      <c r="B9" s="16">
        <f t="shared" si="0"/>
        <v>941</v>
      </c>
      <c r="C9" s="16">
        <v>36</v>
      </c>
      <c r="D9" s="87"/>
      <c r="E9" s="16">
        <v>11</v>
      </c>
      <c r="F9" s="28">
        <v>894</v>
      </c>
      <c r="I9" s="83">
        <v>44168</v>
      </c>
      <c r="J9" s="20"/>
      <c r="K9" s="22">
        <f t="shared" si="1"/>
        <v>3.8257173219978749E-2</v>
      </c>
      <c r="L9" s="22">
        <v>1.6170646925663126E-2</v>
      </c>
      <c r="M9" s="22">
        <f t="shared" si="2"/>
        <v>1.1689691817215728E-2</v>
      </c>
      <c r="N9" s="19">
        <f t="shared" si="3"/>
        <v>0.95005313496280552</v>
      </c>
    </row>
    <row r="10" spans="1:14" x14ac:dyDescent="0.3">
      <c r="A10" s="83">
        <v>44169</v>
      </c>
      <c r="B10" s="16">
        <f t="shared" si="0"/>
        <v>941</v>
      </c>
      <c r="C10" s="16">
        <v>42</v>
      </c>
      <c r="D10" s="87"/>
      <c r="E10" s="16">
        <v>23</v>
      </c>
      <c r="F10" s="28">
        <v>876</v>
      </c>
      <c r="I10" s="83">
        <v>44169</v>
      </c>
      <c r="J10" s="20"/>
      <c r="K10" s="22">
        <f t="shared" si="1"/>
        <v>4.4633368756641874E-2</v>
      </c>
      <c r="L10" s="22">
        <v>1.9027127470915322E-2</v>
      </c>
      <c r="M10" s="22">
        <f t="shared" ref="M10:M28" si="4">+E10/B10</f>
        <v>2.4442082890541977E-2</v>
      </c>
      <c r="N10" s="19">
        <f t="shared" ref="N10:N20" si="5">F10/B10</f>
        <v>0.93092454835281613</v>
      </c>
    </row>
    <row r="11" spans="1:14" x14ac:dyDescent="0.3">
      <c r="A11" s="86">
        <v>44170</v>
      </c>
      <c r="B11" s="16">
        <f t="shared" si="0"/>
        <v>941</v>
      </c>
      <c r="C11" s="16">
        <v>42</v>
      </c>
      <c r="D11" s="87"/>
      <c r="E11" s="16">
        <v>23</v>
      </c>
      <c r="F11" s="28">
        <v>876</v>
      </c>
      <c r="I11" s="83">
        <v>44170</v>
      </c>
      <c r="J11" s="20"/>
      <c r="K11" s="22">
        <f t="shared" si="1"/>
        <v>4.4633368756641874E-2</v>
      </c>
      <c r="L11" s="22">
        <v>1.9027127470915322E-2</v>
      </c>
      <c r="M11" s="22">
        <f t="shared" si="4"/>
        <v>2.4442082890541977E-2</v>
      </c>
      <c r="N11" s="19">
        <f t="shared" si="5"/>
        <v>0.93092454835281613</v>
      </c>
    </row>
    <row r="12" spans="1:14" x14ac:dyDescent="0.3">
      <c r="A12" s="86">
        <v>44171</v>
      </c>
      <c r="B12" s="16">
        <f t="shared" si="0"/>
        <v>941</v>
      </c>
      <c r="C12" s="16">
        <v>42</v>
      </c>
      <c r="D12" s="87"/>
      <c r="E12" s="16">
        <v>23</v>
      </c>
      <c r="F12" s="28">
        <v>876</v>
      </c>
      <c r="H12" s="34"/>
      <c r="I12" s="83">
        <v>44171</v>
      </c>
      <c r="J12" s="20"/>
      <c r="K12" s="22">
        <f t="shared" si="1"/>
        <v>4.4633368756641874E-2</v>
      </c>
      <c r="L12" s="22">
        <v>1.9027127470915322E-2</v>
      </c>
      <c r="M12" s="22">
        <f t="shared" si="4"/>
        <v>2.4442082890541977E-2</v>
      </c>
      <c r="N12" s="19">
        <f t="shared" si="5"/>
        <v>0.93092454835281613</v>
      </c>
    </row>
    <row r="13" spans="1:14" x14ac:dyDescent="0.3">
      <c r="A13" s="83">
        <v>44172</v>
      </c>
      <c r="B13" s="16">
        <f t="shared" si="0"/>
        <v>941</v>
      </c>
      <c r="C13" s="16">
        <v>59</v>
      </c>
      <c r="D13" s="16"/>
      <c r="E13" s="16">
        <v>36</v>
      </c>
      <c r="F13" s="28">
        <v>846</v>
      </c>
      <c r="H13" s="34"/>
      <c r="I13" s="83">
        <v>44172</v>
      </c>
      <c r="J13" s="20"/>
      <c r="K13" s="22">
        <f t="shared" si="1"/>
        <v>6.2699256110520726E-2</v>
      </c>
      <c r="L13" s="22">
        <v>3.5846098116728967E-2</v>
      </c>
      <c r="M13" s="22">
        <f t="shared" si="4"/>
        <v>3.8257173219978749E-2</v>
      </c>
      <c r="N13" s="19">
        <f t="shared" si="5"/>
        <v>0.89904357066950058</v>
      </c>
    </row>
    <row r="14" spans="1:14" x14ac:dyDescent="0.3">
      <c r="A14" s="86">
        <v>44173</v>
      </c>
      <c r="B14" s="16">
        <f t="shared" si="0"/>
        <v>941</v>
      </c>
      <c r="C14" s="16">
        <v>59</v>
      </c>
      <c r="D14" s="16"/>
      <c r="E14" s="16">
        <v>36</v>
      </c>
      <c r="F14" s="28">
        <v>846</v>
      </c>
      <c r="H14" s="34"/>
      <c r="I14" s="83">
        <v>44173</v>
      </c>
      <c r="J14" s="20">
        <v>8.9866541925388305E-3</v>
      </c>
      <c r="K14" s="22">
        <f t="shared" si="1"/>
        <v>6.2699256110520726E-2</v>
      </c>
      <c r="L14" s="22">
        <v>3.5846098116728967E-2</v>
      </c>
      <c r="M14" s="22">
        <f t="shared" si="4"/>
        <v>3.8257173219978749E-2</v>
      </c>
      <c r="N14" s="19">
        <f t="shared" si="5"/>
        <v>0.89904357066950058</v>
      </c>
    </row>
    <row r="15" spans="1:14" x14ac:dyDescent="0.3">
      <c r="A15" s="83">
        <v>44174</v>
      </c>
      <c r="B15" s="16">
        <f t="shared" si="0"/>
        <v>941</v>
      </c>
      <c r="C15" s="16">
        <v>79</v>
      </c>
      <c r="D15" s="16"/>
      <c r="E15" s="16">
        <v>50</v>
      </c>
      <c r="F15" s="28">
        <v>812</v>
      </c>
      <c r="I15" s="83">
        <v>44174</v>
      </c>
      <c r="J15" s="20">
        <v>1.6361695390586791E-2</v>
      </c>
      <c r="K15" s="22">
        <f t="shared" si="1"/>
        <v>8.3953241232731138E-2</v>
      </c>
      <c r="L15" s="22">
        <v>5.5930233111316438E-2</v>
      </c>
      <c r="M15" s="22">
        <f t="shared" si="4"/>
        <v>5.3134962805526036E-2</v>
      </c>
      <c r="N15" s="19">
        <f t="shared" si="5"/>
        <v>0.86291179596174283</v>
      </c>
    </row>
    <row r="16" spans="1:14" x14ac:dyDescent="0.3">
      <c r="A16" s="83">
        <v>44175</v>
      </c>
      <c r="B16" s="16">
        <f t="shared" si="0"/>
        <v>941</v>
      </c>
      <c r="C16" s="16">
        <v>93</v>
      </c>
      <c r="D16" s="27"/>
      <c r="E16" s="16">
        <v>70</v>
      </c>
      <c r="F16" s="28">
        <v>778</v>
      </c>
      <c r="I16" s="83">
        <v>44175</v>
      </c>
      <c r="J16" s="20">
        <v>2.6047266639227708E-2</v>
      </c>
      <c r="K16" s="22">
        <f t="shared" si="1"/>
        <v>9.8831030818278431E-2</v>
      </c>
      <c r="L16" s="22">
        <v>6.8611182426749143E-2</v>
      </c>
      <c r="M16" s="22">
        <f t="shared" si="4"/>
        <v>7.4388947927736454E-2</v>
      </c>
      <c r="N16" s="19">
        <f t="shared" si="5"/>
        <v>0.82678002125398509</v>
      </c>
    </row>
    <row r="17" spans="1:14" x14ac:dyDescent="0.3">
      <c r="A17" s="83">
        <v>44176</v>
      </c>
      <c r="B17" s="16">
        <f t="shared" si="0"/>
        <v>941</v>
      </c>
      <c r="C17" s="16">
        <v>121</v>
      </c>
      <c r="D17" s="27"/>
      <c r="E17" s="16">
        <v>101</v>
      </c>
      <c r="F17" s="28">
        <v>719</v>
      </c>
      <c r="H17" s="34"/>
      <c r="I17" s="83">
        <v>44176</v>
      </c>
      <c r="J17" s="20">
        <v>5.7529061520619679E-2</v>
      </c>
      <c r="K17" s="22">
        <f t="shared" si="1"/>
        <v>0.12858660998937302</v>
      </c>
      <c r="L17" s="22">
        <v>9.3460025759764989E-2</v>
      </c>
      <c r="M17" s="22">
        <f t="shared" si="4"/>
        <v>0.10733262486716259</v>
      </c>
      <c r="N17" s="19">
        <f t="shared" si="5"/>
        <v>0.76408076514346435</v>
      </c>
    </row>
    <row r="18" spans="1:14" x14ac:dyDescent="0.3">
      <c r="A18" s="86">
        <v>44177</v>
      </c>
      <c r="B18" s="16">
        <f t="shared" si="0"/>
        <v>941</v>
      </c>
      <c r="C18" s="16">
        <v>121</v>
      </c>
      <c r="D18" s="27"/>
      <c r="E18" s="16">
        <v>102</v>
      </c>
      <c r="F18" s="28">
        <v>718</v>
      </c>
      <c r="H18" s="34"/>
      <c r="I18" s="83">
        <v>44177</v>
      </c>
      <c r="J18" s="20">
        <v>8.4207966320968788E-2</v>
      </c>
      <c r="K18" s="22">
        <f t="shared" si="1"/>
        <v>0.12858660998937302</v>
      </c>
      <c r="L18" s="22">
        <v>9.3460025759764989E-2</v>
      </c>
      <c r="M18" s="22">
        <f t="shared" si="4"/>
        <v>0.10839532412327312</v>
      </c>
      <c r="N18" s="19">
        <f t="shared" si="5"/>
        <v>0.76301806588735388</v>
      </c>
    </row>
    <row r="19" spans="1:14" x14ac:dyDescent="0.3">
      <c r="A19" s="86">
        <v>44178</v>
      </c>
      <c r="B19" s="16">
        <f t="shared" si="0"/>
        <v>941</v>
      </c>
      <c r="C19" s="16">
        <v>122</v>
      </c>
      <c r="D19" s="27"/>
      <c r="E19" s="16">
        <v>103</v>
      </c>
      <c r="F19" s="28">
        <v>716</v>
      </c>
      <c r="H19" s="34"/>
      <c r="I19" s="83">
        <v>44178</v>
      </c>
      <c r="J19" s="20">
        <v>0.10933590995508892</v>
      </c>
      <c r="K19" s="22">
        <f t="shared" si="1"/>
        <v>0.12964930924548354</v>
      </c>
      <c r="L19" s="46">
        <v>9.3514233646366449E-2</v>
      </c>
      <c r="M19" s="22">
        <f t="shared" si="4"/>
        <v>0.10945802337938364</v>
      </c>
      <c r="N19" s="19">
        <f t="shared" si="5"/>
        <v>0.76089266737513284</v>
      </c>
    </row>
    <row r="20" spans="1:14" x14ac:dyDescent="0.3">
      <c r="A20" s="83">
        <v>44179</v>
      </c>
      <c r="B20" s="16">
        <f t="shared" si="0"/>
        <v>941</v>
      </c>
      <c r="C20" s="16">
        <v>139</v>
      </c>
      <c r="D20" s="27"/>
      <c r="E20" s="16">
        <v>160</v>
      </c>
      <c r="F20" s="28">
        <v>642</v>
      </c>
      <c r="H20" s="34"/>
      <c r="I20" s="83">
        <v>44179</v>
      </c>
      <c r="J20" s="20">
        <v>0.15377161720776614</v>
      </c>
      <c r="K20" s="22">
        <f t="shared" si="1"/>
        <v>0.14771519659936239</v>
      </c>
      <c r="L20" s="46">
        <v>0.10300775465611019</v>
      </c>
      <c r="M20" s="22">
        <f t="shared" si="4"/>
        <v>0.17003188097768332</v>
      </c>
      <c r="N20" s="19">
        <f t="shared" si="5"/>
        <v>0.68225292242295432</v>
      </c>
    </row>
    <row r="21" spans="1:14" x14ac:dyDescent="0.3">
      <c r="A21" s="83">
        <v>44180</v>
      </c>
      <c r="B21" s="16">
        <f t="shared" si="0"/>
        <v>941</v>
      </c>
      <c r="C21" s="16">
        <v>266</v>
      </c>
      <c r="D21" s="27"/>
      <c r="E21" s="16">
        <v>197</v>
      </c>
      <c r="F21" s="28">
        <v>478</v>
      </c>
      <c r="H21" s="34"/>
      <c r="I21" s="83">
        <v>44180</v>
      </c>
      <c r="J21" s="20">
        <v>0.19328186862099631</v>
      </c>
      <c r="K21" s="22">
        <f t="shared" si="1"/>
        <v>0.28267800212539851</v>
      </c>
      <c r="L21" s="46">
        <v>0.37090477467685645</v>
      </c>
      <c r="M21" s="22">
        <f t="shared" si="4"/>
        <v>0.20935175345377258</v>
      </c>
      <c r="N21" s="19">
        <f>F21/B21</f>
        <v>0.50797024442082894</v>
      </c>
    </row>
    <row r="22" spans="1:14" x14ac:dyDescent="0.3">
      <c r="A22" s="83">
        <v>44181</v>
      </c>
      <c r="B22" s="16">
        <f t="shared" si="0"/>
        <v>941</v>
      </c>
      <c r="C22" s="16">
        <v>386</v>
      </c>
      <c r="D22" s="92"/>
      <c r="E22" s="16">
        <v>205</v>
      </c>
      <c r="F22" s="28">
        <v>350</v>
      </c>
      <c r="H22" s="34"/>
      <c r="I22" s="83">
        <v>44181</v>
      </c>
      <c r="J22" s="20">
        <v>0.2425481520959776</v>
      </c>
      <c r="K22" s="22">
        <f t="shared" si="1"/>
        <v>0.41020191285866098</v>
      </c>
      <c r="L22" s="46">
        <v>0.42595201714320802</v>
      </c>
      <c r="M22" s="22">
        <f t="shared" si="4"/>
        <v>0.21785334750265675</v>
      </c>
      <c r="N22" s="19">
        <f t="shared" ref="N22:N28" si="6">F22/B22</f>
        <v>0.37194473963868224</v>
      </c>
    </row>
    <row r="23" spans="1:14" x14ac:dyDescent="0.3">
      <c r="A23" s="83">
        <v>44182</v>
      </c>
      <c r="B23" s="16">
        <f t="shared" si="0"/>
        <v>941</v>
      </c>
      <c r="C23" s="16">
        <v>486</v>
      </c>
      <c r="D23" s="92"/>
      <c r="E23" s="16">
        <v>186</v>
      </c>
      <c r="F23" s="28">
        <v>269</v>
      </c>
      <c r="H23" s="34"/>
      <c r="I23" s="83">
        <v>44182</v>
      </c>
      <c r="J23" s="20">
        <v>0.32658220868101745</v>
      </c>
      <c r="K23" s="22">
        <f t="shared" si="1"/>
        <v>0.51647183846971312</v>
      </c>
      <c r="L23" s="46">
        <v>0.51108039432029362</v>
      </c>
      <c r="M23" s="22">
        <f t="shared" si="4"/>
        <v>0.19766206163655686</v>
      </c>
      <c r="N23" s="19">
        <f t="shared" si="6"/>
        <v>0.28586609989373007</v>
      </c>
    </row>
    <row r="24" spans="1:14" x14ac:dyDescent="0.3">
      <c r="A24" s="83">
        <v>44183</v>
      </c>
      <c r="B24" s="16">
        <f t="shared" si="0"/>
        <v>941</v>
      </c>
      <c r="C24" s="16">
        <v>616</v>
      </c>
      <c r="D24" s="92"/>
      <c r="E24" s="16">
        <v>133</v>
      </c>
      <c r="F24" s="28">
        <v>192</v>
      </c>
      <c r="H24" s="34"/>
      <c r="I24" s="83">
        <v>44183</v>
      </c>
      <c r="J24" s="20">
        <v>0.40555666020803388</v>
      </c>
      <c r="K24" s="22">
        <f t="shared" si="1"/>
        <v>0.65462274176408075</v>
      </c>
      <c r="L24" s="46">
        <v>0.5613317378206979</v>
      </c>
      <c r="M24" s="22">
        <f t="shared" si="4"/>
        <v>0.14133900106269925</v>
      </c>
      <c r="N24" s="19">
        <f t="shared" si="6"/>
        <v>0.20403825717321997</v>
      </c>
    </row>
    <row r="25" spans="1:14" x14ac:dyDescent="0.3">
      <c r="A25" s="86">
        <v>44184</v>
      </c>
      <c r="B25" s="16">
        <f t="shared" si="0"/>
        <v>941</v>
      </c>
      <c r="C25" s="16">
        <v>616</v>
      </c>
      <c r="D25" s="27"/>
      <c r="E25" s="16">
        <v>133</v>
      </c>
      <c r="F25" s="28">
        <v>192</v>
      </c>
      <c r="H25" s="34"/>
      <c r="I25" s="83">
        <v>44184</v>
      </c>
      <c r="J25" s="20">
        <v>0.45941690553979497</v>
      </c>
      <c r="K25" s="22">
        <f t="shared" si="1"/>
        <v>0.65462274176408075</v>
      </c>
      <c r="L25" s="46">
        <v>0.5613317378206979</v>
      </c>
      <c r="M25" s="22">
        <f t="shared" si="4"/>
        <v>0.14133900106269925</v>
      </c>
      <c r="N25" s="19">
        <f t="shared" si="6"/>
        <v>0.20403825717321997</v>
      </c>
    </row>
    <row r="26" spans="1:14" x14ac:dyDescent="0.3">
      <c r="A26" s="86">
        <v>44185</v>
      </c>
      <c r="B26" s="16">
        <f t="shared" si="0"/>
        <v>941</v>
      </c>
      <c r="C26" s="16">
        <v>616</v>
      </c>
      <c r="D26" s="27"/>
      <c r="E26" s="16">
        <v>133</v>
      </c>
      <c r="F26" s="28">
        <v>192</v>
      </c>
      <c r="H26" s="34"/>
      <c r="I26" s="83">
        <v>44185</v>
      </c>
      <c r="J26" s="20">
        <v>0.54787798744909166</v>
      </c>
      <c r="K26" s="22">
        <f t="shared" si="1"/>
        <v>0.65462274176408075</v>
      </c>
      <c r="L26" s="46">
        <v>0.5613317378206979</v>
      </c>
      <c r="M26" s="22">
        <f t="shared" si="4"/>
        <v>0.14133900106269925</v>
      </c>
      <c r="N26" s="19">
        <f t="shared" si="6"/>
        <v>0.20403825717321997</v>
      </c>
    </row>
    <row r="27" spans="1:14" x14ac:dyDescent="0.3">
      <c r="A27" s="83">
        <v>44186</v>
      </c>
      <c r="B27" s="16">
        <f t="shared" si="0"/>
        <v>941</v>
      </c>
      <c r="C27" s="16">
        <v>698</v>
      </c>
      <c r="D27" s="92"/>
      <c r="E27" s="16">
        <v>87</v>
      </c>
      <c r="F27" s="28">
        <v>156</v>
      </c>
      <c r="H27" s="34"/>
      <c r="I27" s="83">
        <v>44186</v>
      </c>
      <c r="J27" s="20">
        <v>0.63768666719637956</v>
      </c>
      <c r="K27" s="22">
        <f t="shared" si="1"/>
        <v>0.74176408076514344</v>
      </c>
      <c r="L27" s="46">
        <v>0.73455369436345974</v>
      </c>
      <c r="M27" s="22">
        <f t="shared" si="4"/>
        <v>9.24548352816153E-2</v>
      </c>
      <c r="N27" s="19">
        <f t="shared" si="6"/>
        <v>0.16578108395324123</v>
      </c>
    </row>
    <row r="28" spans="1:14" x14ac:dyDescent="0.3">
      <c r="A28" s="83">
        <v>44187</v>
      </c>
      <c r="B28" s="16">
        <f t="shared" si="0"/>
        <v>941</v>
      </c>
      <c r="C28" s="16">
        <v>768</v>
      </c>
      <c r="D28" s="92"/>
      <c r="E28" s="16">
        <v>72</v>
      </c>
      <c r="F28" s="28">
        <v>101</v>
      </c>
      <c r="H28" s="34"/>
      <c r="I28" s="83">
        <v>44187</v>
      </c>
      <c r="J28" s="20">
        <v>0.7452343684793501</v>
      </c>
      <c r="K28" s="22">
        <f t="shared" si="1"/>
        <v>0.81615302869287987</v>
      </c>
      <c r="L28" s="46">
        <v>0.76976302696594434</v>
      </c>
      <c r="M28" s="22">
        <f t="shared" si="4"/>
        <v>7.6514346439957498E-2</v>
      </c>
      <c r="N28" s="19">
        <f t="shared" si="6"/>
        <v>0.10733262486716259</v>
      </c>
    </row>
    <row r="29" spans="1:14" x14ac:dyDescent="0.3">
      <c r="A29" s="83">
        <v>44188</v>
      </c>
      <c r="B29" s="16"/>
      <c r="C29" s="16"/>
      <c r="D29" s="27"/>
      <c r="E29" s="16"/>
      <c r="F29" s="28"/>
      <c r="H29" s="34"/>
      <c r="I29" s="83">
        <v>44188</v>
      </c>
      <c r="J29" s="20">
        <v>0.86274724261465019</v>
      </c>
      <c r="K29" s="22"/>
      <c r="L29" s="46"/>
      <c r="M29" s="22"/>
      <c r="N29" s="19"/>
    </row>
    <row r="30" spans="1:14" x14ac:dyDescent="0.3">
      <c r="A30" s="83">
        <v>44189</v>
      </c>
      <c r="B30" s="16"/>
      <c r="C30" s="16"/>
      <c r="D30" s="27"/>
      <c r="E30" s="16"/>
      <c r="F30" s="28"/>
      <c r="I30" s="83">
        <v>44189</v>
      </c>
      <c r="J30" s="20">
        <v>0.92466528637681733</v>
      </c>
      <c r="K30" s="22"/>
      <c r="L30" s="46"/>
      <c r="M30" s="22"/>
      <c r="N30" s="19"/>
    </row>
    <row r="31" spans="1:14" x14ac:dyDescent="0.3">
      <c r="A31" s="83">
        <v>44190</v>
      </c>
      <c r="B31" s="16"/>
      <c r="C31" s="16"/>
      <c r="D31" s="27"/>
      <c r="E31" s="16"/>
      <c r="F31" s="28"/>
      <c r="I31" s="83">
        <v>44190</v>
      </c>
      <c r="J31" s="76">
        <v>0.97399224029361475</v>
      </c>
      <c r="K31" s="22"/>
      <c r="L31" s="46"/>
      <c r="M31" s="22"/>
      <c r="N31" s="19"/>
    </row>
    <row r="32" spans="1:14" x14ac:dyDescent="0.3">
      <c r="A32" s="86">
        <v>44191</v>
      </c>
      <c r="B32" s="16"/>
      <c r="C32" s="31"/>
      <c r="D32" s="32"/>
      <c r="E32" s="30"/>
      <c r="F32" s="33"/>
      <c r="I32" s="83">
        <v>44191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88">
        <v>44192</v>
      </c>
      <c r="B33" s="35"/>
      <c r="C33" s="36"/>
      <c r="D33" s="37"/>
      <c r="E33" s="35"/>
      <c r="F33" s="38"/>
      <c r="I33" s="84">
        <v>44192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4"/>
  <sheetViews>
    <sheetView zoomScale="80" zoomScaleNormal="80" workbookViewId="0">
      <selection activeCell="B2" sqref="B2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44098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44075</v>
      </c>
      <c r="B7" s="8"/>
      <c r="C7" s="8"/>
      <c r="D7" s="8"/>
      <c r="E7" s="8"/>
      <c r="F7" s="9"/>
      <c r="I7" s="83">
        <v>44075</v>
      </c>
      <c r="J7" s="20"/>
      <c r="K7" s="8"/>
      <c r="L7" s="8"/>
      <c r="M7" s="8"/>
      <c r="N7" s="10"/>
    </row>
    <row r="8" spans="1:14" x14ac:dyDescent="0.3">
      <c r="A8" s="83">
        <v>44076</v>
      </c>
      <c r="B8" s="16">
        <f>SUM(C8,E8,F8)</f>
        <v>947</v>
      </c>
      <c r="C8" s="16">
        <v>0</v>
      </c>
      <c r="D8" s="8"/>
      <c r="E8" s="16">
        <v>17</v>
      </c>
      <c r="F8" s="28">
        <v>930</v>
      </c>
      <c r="I8" s="83">
        <v>44076</v>
      </c>
      <c r="J8" s="20"/>
      <c r="K8" s="22">
        <f t="shared" ref="K8:K10" si="0">+C8/B8</f>
        <v>0</v>
      </c>
      <c r="L8" s="22">
        <v>0</v>
      </c>
      <c r="M8" s="22">
        <f>+E8/B8</f>
        <v>1.7951425554382259E-2</v>
      </c>
      <c r="N8" s="19">
        <f>F8/B8</f>
        <v>0.98204857444561777</v>
      </c>
    </row>
    <row r="9" spans="1:14" x14ac:dyDescent="0.3">
      <c r="A9" s="83">
        <v>44077</v>
      </c>
      <c r="B9" s="16">
        <f>SUM(C9,E9,F9)</f>
        <v>947</v>
      </c>
      <c r="C9" s="16">
        <v>0</v>
      </c>
      <c r="D9" s="16"/>
      <c r="E9" s="16">
        <v>40</v>
      </c>
      <c r="F9" s="28">
        <v>907</v>
      </c>
      <c r="I9" s="83">
        <v>44077</v>
      </c>
      <c r="J9" s="20"/>
      <c r="K9" s="22">
        <f t="shared" si="0"/>
        <v>0</v>
      </c>
      <c r="L9" s="22">
        <v>0</v>
      </c>
      <c r="M9" s="22">
        <f>+E9/B9</f>
        <v>4.2238648363252376E-2</v>
      </c>
      <c r="N9" s="19">
        <f>F9/B9</f>
        <v>0.95776135163674758</v>
      </c>
    </row>
    <row r="10" spans="1:14" x14ac:dyDescent="0.3">
      <c r="A10" s="83">
        <v>44078</v>
      </c>
      <c r="B10" s="16">
        <f>SUM(C10,E10,F10)</f>
        <v>947</v>
      </c>
      <c r="C10" s="16">
        <v>0</v>
      </c>
      <c r="D10" s="16"/>
      <c r="E10" s="16">
        <v>56</v>
      </c>
      <c r="F10" s="28">
        <v>891</v>
      </c>
      <c r="I10" s="83">
        <v>44078</v>
      </c>
      <c r="J10" s="20"/>
      <c r="K10" s="22">
        <f t="shared" si="0"/>
        <v>0</v>
      </c>
      <c r="L10" s="22">
        <v>0</v>
      </c>
      <c r="M10" s="22">
        <f>+E10/B10</f>
        <v>5.9134107708553325E-2</v>
      </c>
      <c r="N10" s="19">
        <f>F10/B10</f>
        <v>0.94086589229144668</v>
      </c>
    </row>
    <row r="11" spans="1:14" x14ac:dyDescent="0.3">
      <c r="A11" s="83">
        <v>44079</v>
      </c>
      <c r="B11" s="16">
        <f t="shared" ref="B11:B30" si="1">SUM(C11,E11,F11)</f>
        <v>947</v>
      </c>
      <c r="C11" s="16">
        <v>0</v>
      </c>
      <c r="D11" s="16"/>
      <c r="E11" s="16">
        <v>56</v>
      </c>
      <c r="F11" s="28">
        <v>891</v>
      </c>
      <c r="I11" s="83">
        <v>44079</v>
      </c>
      <c r="J11" s="20"/>
      <c r="K11" s="22">
        <f t="shared" ref="K11:K30" si="2">+C11/B11</f>
        <v>0</v>
      </c>
      <c r="L11" s="22">
        <v>0</v>
      </c>
      <c r="M11" s="22">
        <f t="shared" ref="M11:M17" si="3">+E11/B11</f>
        <v>5.9134107708553325E-2</v>
      </c>
      <c r="N11" s="19">
        <f t="shared" ref="N11:N17" si="4">F11/B11</f>
        <v>0.94086589229144668</v>
      </c>
    </row>
    <row r="12" spans="1:14" x14ac:dyDescent="0.3">
      <c r="A12" s="83">
        <v>44080</v>
      </c>
      <c r="B12" s="16">
        <f t="shared" si="1"/>
        <v>947</v>
      </c>
      <c r="C12" s="16">
        <v>0</v>
      </c>
      <c r="D12" s="16"/>
      <c r="E12" s="16">
        <v>56</v>
      </c>
      <c r="F12" s="28">
        <v>891</v>
      </c>
      <c r="H12" s="34"/>
      <c r="I12" s="83">
        <v>44080</v>
      </c>
      <c r="J12" s="20"/>
      <c r="K12" s="22">
        <f t="shared" si="2"/>
        <v>0</v>
      </c>
      <c r="L12" s="22">
        <v>0</v>
      </c>
      <c r="M12" s="22">
        <f t="shared" si="3"/>
        <v>5.9134107708553325E-2</v>
      </c>
      <c r="N12" s="19">
        <f t="shared" si="4"/>
        <v>0.94086589229144668</v>
      </c>
    </row>
    <row r="13" spans="1:14" x14ac:dyDescent="0.3">
      <c r="A13" s="83">
        <v>44081</v>
      </c>
      <c r="B13" s="16">
        <f t="shared" si="1"/>
        <v>947</v>
      </c>
      <c r="C13" s="16">
        <v>11</v>
      </c>
      <c r="D13" s="16"/>
      <c r="E13" s="16">
        <v>78</v>
      </c>
      <c r="F13" s="28">
        <v>858</v>
      </c>
      <c r="H13" s="34"/>
      <c r="I13" s="83">
        <v>44081</v>
      </c>
      <c r="J13" s="20"/>
      <c r="K13" s="22">
        <f t="shared" si="2"/>
        <v>1.1615628299894404E-2</v>
      </c>
      <c r="L13" s="22">
        <v>1.1079915326783847E-3</v>
      </c>
      <c r="M13" s="22">
        <f t="shared" si="3"/>
        <v>8.236536430834214E-2</v>
      </c>
      <c r="N13" s="19">
        <f t="shared" si="4"/>
        <v>0.90601900739176344</v>
      </c>
    </row>
    <row r="14" spans="1:14" x14ac:dyDescent="0.3">
      <c r="A14" s="83">
        <v>44082</v>
      </c>
      <c r="B14" s="16">
        <f t="shared" si="1"/>
        <v>947</v>
      </c>
      <c r="C14" s="16">
        <v>22</v>
      </c>
      <c r="D14" s="16"/>
      <c r="E14" s="16">
        <v>90</v>
      </c>
      <c r="F14" s="28">
        <v>835</v>
      </c>
      <c r="H14" s="34"/>
      <c r="I14" s="83">
        <v>44082</v>
      </c>
      <c r="J14" s="20">
        <v>8.9866541925388305E-3</v>
      </c>
      <c r="K14" s="22">
        <f t="shared" si="2"/>
        <v>2.3231256599788808E-2</v>
      </c>
      <c r="L14" s="22">
        <v>1.0570561915536321E-2</v>
      </c>
      <c r="M14" s="22">
        <f t="shared" si="3"/>
        <v>9.5036958817317843E-2</v>
      </c>
      <c r="N14" s="19">
        <f t="shared" si="4"/>
        <v>0.88173178458289336</v>
      </c>
    </row>
    <row r="15" spans="1:14" x14ac:dyDescent="0.3">
      <c r="A15" s="83">
        <v>44083</v>
      </c>
      <c r="B15" s="16">
        <f t="shared" si="1"/>
        <v>947</v>
      </c>
      <c r="C15" s="16">
        <v>35</v>
      </c>
      <c r="D15" s="16"/>
      <c r="E15" s="16">
        <v>106</v>
      </c>
      <c r="F15" s="28">
        <v>806</v>
      </c>
      <c r="I15" s="83">
        <v>44083</v>
      </c>
      <c r="J15" s="20">
        <v>1.6361695390586791E-2</v>
      </c>
      <c r="K15" s="22">
        <f t="shared" si="2"/>
        <v>3.6958817317845831E-2</v>
      </c>
      <c r="L15" s="22">
        <v>2.1862990929292798E-2</v>
      </c>
      <c r="M15" s="22">
        <f t="shared" si="3"/>
        <v>0.1119324181626188</v>
      </c>
      <c r="N15" s="19">
        <f t="shared" si="4"/>
        <v>0.85110876451953532</v>
      </c>
    </row>
    <row r="16" spans="1:14" x14ac:dyDescent="0.3">
      <c r="A16" s="83">
        <v>44084</v>
      </c>
      <c r="B16" s="16">
        <f t="shared" si="1"/>
        <v>947</v>
      </c>
      <c r="C16" s="16">
        <v>35</v>
      </c>
      <c r="D16" s="27"/>
      <c r="E16" s="16">
        <v>142</v>
      </c>
      <c r="F16" s="28">
        <v>770</v>
      </c>
      <c r="I16" s="83">
        <v>44084</v>
      </c>
      <c r="J16" s="20">
        <v>2.6047266639227708E-2</v>
      </c>
      <c r="K16" s="22">
        <f t="shared" si="2"/>
        <v>3.6958817317845831E-2</v>
      </c>
      <c r="L16" s="46">
        <v>2.1862990929292798E-2</v>
      </c>
      <c r="M16" s="22">
        <f t="shared" si="3"/>
        <v>0.14994720168954592</v>
      </c>
      <c r="N16" s="19">
        <f t="shared" si="4"/>
        <v>0.81309398099260821</v>
      </c>
    </row>
    <row r="17" spans="1:14" x14ac:dyDescent="0.3">
      <c r="A17" s="83">
        <v>44085</v>
      </c>
      <c r="B17" s="16">
        <f t="shared" si="1"/>
        <v>947</v>
      </c>
      <c r="C17" s="16">
        <v>88</v>
      </c>
      <c r="D17" s="27"/>
      <c r="E17" s="16">
        <v>137</v>
      </c>
      <c r="F17" s="28">
        <v>722</v>
      </c>
      <c r="H17" s="34"/>
      <c r="I17" s="83">
        <v>44085</v>
      </c>
      <c r="J17" s="20">
        <v>5.7529061520619679E-2</v>
      </c>
      <c r="K17" s="22">
        <f t="shared" si="2"/>
        <v>9.2925026399155231E-2</v>
      </c>
      <c r="L17" s="46">
        <v>6.6406389101035829E-2</v>
      </c>
      <c r="M17" s="22">
        <f t="shared" si="3"/>
        <v>0.1446673706441394</v>
      </c>
      <c r="N17" s="19">
        <f t="shared" si="4"/>
        <v>0.7624076029567054</v>
      </c>
    </row>
    <row r="18" spans="1:14" x14ac:dyDescent="0.3">
      <c r="A18" s="83">
        <v>44086</v>
      </c>
      <c r="B18" s="16">
        <f t="shared" si="1"/>
        <v>947</v>
      </c>
      <c r="C18" s="16">
        <v>88</v>
      </c>
      <c r="D18" s="27"/>
      <c r="E18" s="16">
        <v>137</v>
      </c>
      <c r="F18" s="28">
        <v>722</v>
      </c>
      <c r="H18" s="34"/>
      <c r="I18" s="83">
        <v>44086</v>
      </c>
      <c r="J18" s="20">
        <v>8.4207966320968788E-2</v>
      </c>
      <c r="K18" s="22">
        <f t="shared" si="2"/>
        <v>9.2925026399155231E-2</v>
      </c>
      <c r="L18" s="46">
        <v>6.6406389101035829E-2</v>
      </c>
      <c r="M18" s="22">
        <f t="shared" ref="M18:M23" si="5">+E18/B18</f>
        <v>0.1446673706441394</v>
      </c>
      <c r="N18" s="19">
        <f t="shared" ref="N18:N23" si="6">F18/B18</f>
        <v>0.7624076029567054</v>
      </c>
    </row>
    <row r="19" spans="1:14" x14ac:dyDescent="0.3">
      <c r="A19" s="83">
        <v>44087</v>
      </c>
      <c r="B19" s="16">
        <f t="shared" si="1"/>
        <v>947</v>
      </c>
      <c r="C19" s="16">
        <v>88</v>
      </c>
      <c r="D19" s="27"/>
      <c r="E19" s="16">
        <v>137</v>
      </c>
      <c r="F19" s="28">
        <v>722</v>
      </c>
      <c r="H19" s="34"/>
      <c r="I19" s="83">
        <v>44087</v>
      </c>
      <c r="J19" s="20">
        <v>0.10933590995508892</v>
      </c>
      <c r="K19" s="22">
        <f t="shared" si="2"/>
        <v>9.2925026399155231E-2</v>
      </c>
      <c r="L19" s="46">
        <v>6.6406389101035829E-2</v>
      </c>
      <c r="M19" s="22">
        <f t="shared" si="5"/>
        <v>0.1446673706441394</v>
      </c>
      <c r="N19" s="19">
        <f t="shared" si="6"/>
        <v>0.7624076029567054</v>
      </c>
    </row>
    <row r="20" spans="1:14" x14ac:dyDescent="0.3">
      <c r="A20" s="83">
        <v>44088</v>
      </c>
      <c r="B20" s="16">
        <f t="shared" si="1"/>
        <v>947</v>
      </c>
      <c r="C20" s="16">
        <v>147</v>
      </c>
      <c r="D20" s="27"/>
      <c r="E20" s="16">
        <v>155</v>
      </c>
      <c r="F20" s="28">
        <v>645</v>
      </c>
      <c r="H20" s="34"/>
      <c r="I20" s="83">
        <v>44088</v>
      </c>
      <c r="J20" s="20">
        <v>0.15377161720776614</v>
      </c>
      <c r="K20" s="22">
        <f t="shared" si="2"/>
        <v>0.15522703273495247</v>
      </c>
      <c r="L20" s="46">
        <v>0.12306270917419221</v>
      </c>
      <c r="M20" s="22">
        <f t="shared" si="5"/>
        <v>0.16367476240760295</v>
      </c>
      <c r="N20" s="19">
        <f t="shared" si="6"/>
        <v>0.68109820485744454</v>
      </c>
    </row>
    <row r="21" spans="1:14" x14ac:dyDescent="0.3">
      <c r="A21" s="83">
        <v>44089</v>
      </c>
      <c r="B21" s="16">
        <f t="shared" si="1"/>
        <v>947</v>
      </c>
      <c r="C21" s="16">
        <v>213</v>
      </c>
      <c r="D21" s="27"/>
      <c r="E21" s="16">
        <v>203</v>
      </c>
      <c r="F21" s="28">
        <v>531</v>
      </c>
      <c r="H21" s="34"/>
      <c r="I21" s="83">
        <v>44089</v>
      </c>
      <c r="J21" s="20">
        <v>0.19328186862099631</v>
      </c>
      <c r="K21" s="22">
        <f t="shared" si="2"/>
        <v>0.2249208025343189</v>
      </c>
      <c r="L21" s="46">
        <v>0.17123124303561757</v>
      </c>
      <c r="M21" s="22">
        <f t="shared" si="5"/>
        <v>0.21436114044350582</v>
      </c>
      <c r="N21" s="19">
        <f t="shared" si="6"/>
        <v>0.56071805702217525</v>
      </c>
    </row>
    <row r="22" spans="1:14" x14ac:dyDescent="0.3">
      <c r="A22" s="83">
        <v>44090</v>
      </c>
      <c r="B22" s="16">
        <f t="shared" si="1"/>
        <v>947</v>
      </c>
      <c r="C22" s="16">
        <v>304</v>
      </c>
      <c r="D22" s="27"/>
      <c r="E22" s="16">
        <v>251</v>
      </c>
      <c r="F22" s="28">
        <v>392</v>
      </c>
      <c r="H22" s="34"/>
      <c r="I22" s="83">
        <v>44090</v>
      </c>
      <c r="J22" s="20">
        <v>0.2425481520959776</v>
      </c>
      <c r="K22" s="22">
        <f t="shared" si="2"/>
        <v>0.32101372756071805</v>
      </c>
      <c r="L22" s="46">
        <v>0.26363620663056031</v>
      </c>
      <c r="M22" s="22">
        <f t="shared" si="5"/>
        <v>0.26504751847940866</v>
      </c>
      <c r="N22" s="19">
        <f t="shared" si="6"/>
        <v>0.41393875395987328</v>
      </c>
    </row>
    <row r="23" spans="1:14" x14ac:dyDescent="0.3">
      <c r="A23" s="83">
        <v>44091</v>
      </c>
      <c r="B23" s="16">
        <f t="shared" si="1"/>
        <v>947</v>
      </c>
      <c r="C23" s="16">
        <v>336</v>
      </c>
      <c r="D23" s="27"/>
      <c r="E23" s="16">
        <v>283</v>
      </c>
      <c r="F23" s="28">
        <v>328</v>
      </c>
      <c r="H23" s="34"/>
      <c r="I23" s="83">
        <v>44091</v>
      </c>
      <c r="J23" s="20">
        <v>0.32658220868101745</v>
      </c>
      <c r="K23" s="22">
        <f t="shared" si="2"/>
        <v>0.35480464625131997</v>
      </c>
      <c r="L23" s="46">
        <v>0.28926726345183884</v>
      </c>
      <c r="M23" s="22">
        <f t="shared" si="5"/>
        <v>0.29883843717001057</v>
      </c>
      <c r="N23" s="19">
        <f t="shared" si="6"/>
        <v>0.34635691657866946</v>
      </c>
    </row>
    <row r="24" spans="1:14" x14ac:dyDescent="0.3">
      <c r="A24" s="83">
        <v>44092</v>
      </c>
      <c r="B24" s="16">
        <f t="shared" si="1"/>
        <v>947</v>
      </c>
      <c r="C24" s="16">
        <v>336</v>
      </c>
      <c r="D24" s="27"/>
      <c r="E24" s="16">
        <v>283</v>
      </c>
      <c r="F24" s="28">
        <v>328</v>
      </c>
      <c r="H24" s="34"/>
      <c r="I24" s="83">
        <v>44092</v>
      </c>
      <c r="J24" s="20">
        <v>0.40555666020803388</v>
      </c>
      <c r="K24" s="22">
        <f t="shared" si="2"/>
        <v>0.35480464625131997</v>
      </c>
      <c r="L24" s="46">
        <v>0.28926726345183884</v>
      </c>
      <c r="M24" s="22">
        <f t="shared" ref="M24:M30" si="7">+E24/B24</f>
        <v>0.29883843717001057</v>
      </c>
      <c r="N24" s="19">
        <f t="shared" ref="N24:N30" si="8">F24/B24</f>
        <v>0.34635691657866946</v>
      </c>
    </row>
    <row r="25" spans="1:14" x14ac:dyDescent="0.3">
      <c r="A25" s="83">
        <v>44093</v>
      </c>
      <c r="B25" s="16">
        <f t="shared" si="1"/>
        <v>947</v>
      </c>
      <c r="C25" s="16">
        <v>336</v>
      </c>
      <c r="D25" s="27"/>
      <c r="E25" s="16">
        <v>283</v>
      </c>
      <c r="F25" s="28">
        <v>328</v>
      </c>
      <c r="H25" s="34"/>
      <c r="I25" s="83">
        <v>44093</v>
      </c>
      <c r="J25" s="20">
        <v>0.45941690553979497</v>
      </c>
      <c r="K25" s="22">
        <f t="shared" si="2"/>
        <v>0.35480464625131997</v>
      </c>
      <c r="L25" s="46">
        <v>0.28926726345183884</v>
      </c>
      <c r="M25" s="22">
        <f t="shared" si="7"/>
        <v>0.29883843717001057</v>
      </c>
      <c r="N25" s="19">
        <f t="shared" si="8"/>
        <v>0.34635691657866946</v>
      </c>
    </row>
    <row r="26" spans="1:14" x14ac:dyDescent="0.3">
      <c r="A26" s="83">
        <v>44094</v>
      </c>
      <c r="B26" s="16">
        <f t="shared" si="1"/>
        <v>947</v>
      </c>
      <c r="C26" s="16">
        <v>336</v>
      </c>
      <c r="D26" s="27"/>
      <c r="E26" s="16">
        <v>283</v>
      </c>
      <c r="F26" s="28">
        <v>328</v>
      </c>
      <c r="H26" s="34"/>
      <c r="I26" s="83">
        <v>44094</v>
      </c>
      <c r="J26" s="20">
        <v>0.54787798744909166</v>
      </c>
      <c r="K26" s="22">
        <f t="shared" si="2"/>
        <v>0.35480464625131997</v>
      </c>
      <c r="L26" s="46">
        <v>0.28926726345183884</v>
      </c>
      <c r="M26" s="22">
        <f t="shared" si="7"/>
        <v>0.29883843717001057</v>
      </c>
      <c r="N26" s="19">
        <f t="shared" si="8"/>
        <v>0.34635691657866946</v>
      </c>
    </row>
    <row r="27" spans="1:14" x14ac:dyDescent="0.3">
      <c r="A27" s="83">
        <v>44095</v>
      </c>
      <c r="B27" s="16">
        <f t="shared" si="1"/>
        <v>947</v>
      </c>
      <c r="C27" s="16">
        <v>534</v>
      </c>
      <c r="D27" s="27"/>
      <c r="E27" s="16">
        <v>247</v>
      </c>
      <c r="F27" s="28">
        <v>166</v>
      </c>
      <c r="H27" s="34"/>
      <c r="I27" s="83">
        <v>44095</v>
      </c>
      <c r="J27" s="20">
        <v>0.63768666719637956</v>
      </c>
      <c r="K27" s="22">
        <f t="shared" si="2"/>
        <v>0.56388595564941923</v>
      </c>
      <c r="L27" s="46">
        <v>0.48179350517750308</v>
      </c>
      <c r="M27" s="22">
        <f t="shared" si="7"/>
        <v>0.26082365364308341</v>
      </c>
      <c r="N27" s="19">
        <f t="shared" si="8"/>
        <v>0.17529039070749736</v>
      </c>
    </row>
    <row r="28" spans="1:14" x14ac:dyDescent="0.3">
      <c r="A28" s="83">
        <v>44096</v>
      </c>
      <c r="B28" s="16">
        <f t="shared" si="1"/>
        <v>947</v>
      </c>
      <c r="C28" s="16">
        <v>726</v>
      </c>
      <c r="D28" s="27"/>
      <c r="E28" s="16">
        <v>135</v>
      </c>
      <c r="F28" s="28">
        <v>86</v>
      </c>
      <c r="H28" s="34"/>
      <c r="I28" s="83">
        <v>44096</v>
      </c>
      <c r="J28" s="20">
        <v>0.7452343684793501</v>
      </c>
      <c r="K28" s="22">
        <f t="shared" si="2"/>
        <v>0.7666314677930306</v>
      </c>
      <c r="L28" s="46">
        <v>0.6348308710855477</v>
      </c>
      <c r="M28" s="22">
        <f t="shared" si="7"/>
        <v>0.14255543822597677</v>
      </c>
      <c r="N28" s="19">
        <f t="shared" si="8"/>
        <v>9.0813093980992604E-2</v>
      </c>
    </row>
    <row r="29" spans="1:14" x14ac:dyDescent="0.3">
      <c r="A29" s="83">
        <v>44097</v>
      </c>
      <c r="B29" s="16">
        <f t="shared" si="1"/>
        <v>947</v>
      </c>
      <c r="C29" s="16">
        <v>883</v>
      </c>
      <c r="D29" s="27"/>
      <c r="E29" s="16">
        <v>3</v>
      </c>
      <c r="F29" s="28">
        <v>61</v>
      </c>
      <c r="H29" s="34"/>
      <c r="I29" s="83">
        <v>44097</v>
      </c>
      <c r="J29" s="20">
        <v>0.86274724261465019</v>
      </c>
      <c r="K29" s="22">
        <f t="shared" si="2"/>
        <v>0.93241816261879618</v>
      </c>
      <c r="L29" s="46">
        <v>0.90158128320742736</v>
      </c>
      <c r="M29" s="22">
        <f t="shared" si="7"/>
        <v>3.1678986272439284E-3</v>
      </c>
      <c r="N29" s="19">
        <f t="shared" si="8"/>
        <v>6.4413938753959871E-2</v>
      </c>
    </row>
    <row r="30" spans="1:14" x14ac:dyDescent="0.3">
      <c r="A30" s="83">
        <v>44098</v>
      </c>
      <c r="B30" s="16">
        <f t="shared" si="1"/>
        <v>947</v>
      </c>
      <c r="C30" s="17">
        <v>887</v>
      </c>
      <c r="D30" s="27"/>
      <c r="E30" s="16">
        <v>0</v>
      </c>
      <c r="F30" s="28">
        <v>60</v>
      </c>
      <c r="I30" s="83">
        <v>44098</v>
      </c>
      <c r="J30" s="20">
        <v>0.92466528637681733</v>
      </c>
      <c r="K30" s="22">
        <f t="shared" si="2"/>
        <v>0.93664202745512148</v>
      </c>
      <c r="L30" s="46">
        <v>0.92002581458794519</v>
      </c>
      <c r="M30" s="22">
        <f t="shared" si="7"/>
        <v>0</v>
      </c>
      <c r="N30" s="19">
        <f t="shared" si="8"/>
        <v>6.3357972544878557E-2</v>
      </c>
    </row>
    <row r="31" spans="1:14" x14ac:dyDescent="0.3">
      <c r="A31" s="83">
        <v>44099</v>
      </c>
      <c r="B31" s="16"/>
      <c r="C31" s="17"/>
      <c r="D31" s="27"/>
      <c r="E31" s="16"/>
      <c r="F31" s="28"/>
      <c r="I31" s="83">
        <v>44099</v>
      </c>
      <c r="J31" s="76">
        <v>0.97399224029361475</v>
      </c>
      <c r="K31" s="22"/>
      <c r="L31" s="46"/>
      <c r="M31" s="22"/>
      <c r="N31" s="19"/>
    </row>
    <row r="32" spans="1:14" x14ac:dyDescent="0.3">
      <c r="A32" s="83">
        <v>44100</v>
      </c>
      <c r="B32" s="16"/>
      <c r="C32" s="31"/>
      <c r="D32" s="32"/>
      <c r="E32" s="30"/>
      <c r="F32" s="33"/>
      <c r="I32" s="83">
        <v>44100</v>
      </c>
      <c r="J32" s="76">
        <v>0.98334028338375912</v>
      </c>
      <c r="K32" s="77"/>
      <c r="L32" s="62"/>
      <c r="M32" s="77"/>
      <c r="N32" s="78"/>
    </row>
    <row r="33" spans="1:14" ht="15" thickBot="1" x14ac:dyDescent="0.35">
      <c r="A33" s="85">
        <v>44101</v>
      </c>
      <c r="B33" s="35"/>
      <c r="C33" s="36"/>
      <c r="D33" s="37"/>
      <c r="E33" s="35"/>
      <c r="F33" s="38"/>
      <c r="I33" s="84">
        <v>44101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topLeftCell="A4" zoomScale="80" zoomScaleNormal="80" workbookViewId="0">
      <selection activeCell="B3" sqref="B3"/>
    </sheetView>
  </sheetViews>
  <sheetFormatPr baseColWidth="10" defaultRowHeight="14.4" x14ac:dyDescent="0.3"/>
  <cols>
    <col min="1" max="1" width="18.5546875" customWidth="1"/>
    <col min="2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44068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</v>
      </c>
      <c r="M6" s="45" t="s">
        <v>8</v>
      </c>
      <c r="N6" s="43" t="s">
        <v>3</v>
      </c>
    </row>
    <row r="7" spans="1:14" x14ac:dyDescent="0.3">
      <c r="A7" s="83">
        <v>44044</v>
      </c>
      <c r="B7" s="8"/>
      <c r="C7" s="8"/>
      <c r="D7" s="8"/>
      <c r="E7" s="8"/>
      <c r="F7" s="9"/>
      <c r="I7" s="83">
        <v>44044</v>
      </c>
      <c r="J7" s="20"/>
      <c r="K7" s="8"/>
      <c r="L7" s="8"/>
      <c r="M7" s="8"/>
      <c r="N7" s="10"/>
    </row>
    <row r="8" spans="1:14" x14ac:dyDescent="0.3">
      <c r="A8" s="83">
        <v>44045</v>
      </c>
      <c r="B8" s="8"/>
      <c r="C8" s="8"/>
      <c r="D8" s="8"/>
      <c r="E8" s="8"/>
      <c r="F8" s="10"/>
      <c r="I8" s="83">
        <v>44045</v>
      </c>
      <c r="J8" s="20"/>
      <c r="K8" s="8"/>
      <c r="L8" s="8"/>
      <c r="M8" s="8"/>
      <c r="N8" s="10"/>
    </row>
    <row r="9" spans="1:14" x14ac:dyDescent="0.3">
      <c r="A9" s="83">
        <v>44046</v>
      </c>
      <c r="B9" s="16"/>
      <c r="C9" s="16"/>
      <c r="D9" s="16"/>
      <c r="E9" s="16"/>
      <c r="F9" s="28"/>
      <c r="I9" s="83">
        <v>44046</v>
      </c>
      <c r="J9" s="20"/>
      <c r="K9" s="22"/>
      <c r="L9" s="22"/>
      <c r="M9" s="22"/>
      <c r="N9" s="19"/>
    </row>
    <row r="10" spans="1:14" x14ac:dyDescent="0.3">
      <c r="A10" s="83">
        <v>44047</v>
      </c>
      <c r="B10" s="16"/>
      <c r="C10" s="16"/>
      <c r="D10" s="16"/>
      <c r="E10" s="16"/>
      <c r="F10" s="28"/>
      <c r="I10" s="83">
        <v>44047</v>
      </c>
      <c r="J10" s="20"/>
      <c r="K10" s="22"/>
      <c r="L10" s="22"/>
      <c r="M10" s="22"/>
      <c r="N10" s="19"/>
    </row>
    <row r="11" spans="1:14" x14ac:dyDescent="0.3">
      <c r="A11" s="83">
        <v>44048</v>
      </c>
      <c r="B11" s="16">
        <f t="shared" ref="B11:B31" si="0">SUM(C11,E11:F11)</f>
        <v>948</v>
      </c>
      <c r="C11" s="16">
        <v>1</v>
      </c>
      <c r="D11" s="16"/>
      <c r="E11" s="16">
        <v>33</v>
      </c>
      <c r="F11" s="28">
        <v>914</v>
      </c>
      <c r="I11" s="83">
        <v>44048</v>
      </c>
      <c r="J11" s="20">
        <v>5.1420037359501119E-4</v>
      </c>
      <c r="K11" s="22">
        <f t="shared" ref="K11:K12" si="1">+C11/B11</f>
        <v>1.0548523206751054E-3</v>
      </c>
      <c r="L11" s="22">
        <v>4.7298709395746043E-4</v>
      </c>
      <c r="M11" s="22">
        <f t="shared" ref="M11" si="2">+E11/B11</f>
        <v>3.4810126582278479E-2</v>
      </c>
      <c r="N11" s="19">
        <f t="shared" ref="N11" si="3">F11/B11</f>
        <v>0.96413502109704641</v>
      </c>
    </row>
    <row r="12" spans="1:14" x14ac:dyDescent="0.3">
      <c r="A12" s="83">
        <v>44049</v>
      </c>
      <c r="B12" s="16">
        <f t="shared" si="0"/>
        <v>948</v>
      </c>
      <c r="C12" s="16">
        <v>1</v>
      </c>
      <c r="D12" s="16"/>
      <c r="E12" s="16">
        <v>55</v>
      </c>
      <c r="F12" s="28">
        <v>892</v>
      </c>
      <c r="H12" s="34"/>
      <c r="I12" s="83">
        <v>44049</v>
      </c>
      <c r="J12" s="20">
        <v>5.1420037359501119E-4</v>
      </c>
      <c r="K12" s="22">
        <f t="shared" si="1"/>
        <v>1.0548523206751054E-3</v>
      </c>
      <c r="L12" s="22">
        <v>4.7298709395746043E-4</v>
      </c>
      <c r="M12" s="22">
        <f t="shared" ref="M12" si="4">+E12/B12</f>
        <v>5.8016877637130801E-2</v>
      </c>
      <c r="N12" s="19">
        <f t="shared" ref="N12" si="5">F12/B12</f>
        <v>0.94092827004219415</v>
      </c>
    </row>
    <row r="13" spans="1:14" x14ac:dyDescent="0.3">
      <c r="A13" s="83">
        <v>44050</v>
      </c>
      <c r="B13" s="16">
        <f t="shared" si="0"/>
        <v>948</v>
      </c>
      <c r="C13" s="16">
        <v>4</v>
      </c>
      <c r="D13" s="16"/>
      <c r="E13" s="16">
        <v>82</v>
      </c>
      <c r="F13" s="28">
        <v>862</v>
      </c>
      <c r="H13" s="34"/>
      <c r="I13" s="83">
        <v>44050</v>
      </c>
      <c r="J13" s="20">
        <v>5.1420037359501119E-4</v>
      </c>
      <c r="K13" s="22">
        <f t="shared" ref="K13:K20" si="6">+C13/B13</f>
        <v>4.2194092827004216E-3</v>
      </c>
      <c r="L13" s="22">
        <v>5.6460859662382703E-3</v>
      </c>
      <c r="M13" s="22">
        <f t="shared" ref="M13" si="7">+E13/B13</f>
        <v>8.6497890295358648E-2</v>
      </c>
      <c r="N13" s="19">
        <f t="shared" ref="N13" si="8">F13/B13</f>
        <v>0.90928270042194093</v>
      </c>
    </row>
    <row r="14" spans="1:14" x14ac:dyDescent="0.3">
      <c r="A14" s="86">
        <v>44051</v>
      </c>
      <c r="B14" s="16">
        <f t="shared" si="0"/>
        <v>948</v>
      </c>
      <c r="C14" s="16">
        <v>4</v>
      </c>
      <c r="D14" s="16"/>
      <c r="E14" s="16">
        <v>82</v>
      </c>
      <c r="F14" s="28">
        <v>862</v>
      </c>
      <c r="H14" s="34"/>
      <c r="I14" s="83">
        <v>44051</v>
      </c>
      <c r="J14" s="20">
        <v>8.9866541925388305E-3</v>
      </c>
      <c r="K14" s="22">
        <f t="shared" si="6"/>
        <v>4.2194092827004216E-3</v>
      </c>
      <c r="L14" s="22">
        <v>5.6460859662382703E-3</v>
      </c>
      <c r="M14" s="22">
        <f t="shared" ref="M14:M15" si="9">+E14/B14</f>
        <v>8.6497890295358648E-2</v>
      </c>
      <c r="N14" s="19">
        <f t="shared" ref="N14:N15" si="10">F14/B14</f>
        <v>0.90928270042194093</v>
      </c>
    </row>
    <row r="15" spans="1:14" x14ac:dyDescent="0.3">
      <c r="A15" s="86">
        <v>44052</v>
      </c>
      <c r="B15" s="16">
        <f t="shared" si="0"/>
        <v>948</v>
      </c>
      <c r="C15" s="16">
        <v>4</v>
      </c>
      <c r="D15" s="16"/>
      <c r="E15" s="16">
        <v>82</v>
      </c>
      <c r="F15" s="28">
        <v>862</v>
      </c>
      <c r="I15" s="83">
        <v>44052</v>
      </c>
      <c r="J15" s="20">
        <v>1.6361695390586791E-2</v>
      </c>
      <c r="K15" s="22">
        <f t="shared" si="6"/>
        <v>4.2194092827004216E-3</v>
      </c>
      <c r="L15" s="22">
        <v>5.6460859662382703E-3</v>
      </c>
      <c r="M15" s="22">
        <f t="shared" si="9"/>
        <v>8.6497890295358648E-2</v>
      </c>
      <c r="N15" s="19">
        <f t="shared" si="10"/>
        <v>0.90928270042194093</v>
      </c>
    </row>
    <row r="16" spans="1:14" x14ac:dyDescent="0.3">
      <c r="A16" s="83">
        <v>44053</v>
      </c>
      <c r="B16" s="16">
        <f t="shared" si="0"/>
        <v>948</v>
      </c>
      <c r="C16" s="16">
        <v>11</v>
      </c>
      <c r="D16" s="27"/>
      <c r="E16" s="16">
        <v>116</v>
      </c>
      <c r="F16" s="28">
        <v>821</v>
      </c>
      <c r="I16" s="83">
        <v>44053</v>
      </c>
      <c r="J16" s="20">
        <v>2.6047266639227708E-2</v>
      </c>
      <c r="K16" s="22">
        <f t="shared" si="6"/>
        <v>1.1603375527426161E-2</v>
      </c>
      <c r="L16" s="46">
        <v>1.2175706484176161E-2</v>
      </c>
      <c r="M16" s="22">
        <f t="shared" ref="M16:M20" si="11">+E16/B16</f>
        <v>0.12236286919831224</v>
      </c>
      <c r="N16" s="19">
        <f t="shared" ref="N16:N20" si="12">F16/B16</f>
        <v>0.86603375527426163</v>
      </c>
    </row>
    <row r="17" spans="1:14" x14ac:dyDescent="0.3">
      <c r="A17" s="83">
        <v>44054</v>
      </c>
      <c r="B17" s="16">
        <f t="shared" si="0"/>
        <v>948</v>
      </c>
      <c r="C17" s="16">
        <v>20</v>
      </c>
      <c r="D17" s="27"/>
      <c r="E17" s="16">
        <v>153</v>
      </c>
      <c r="F17" s="28">
        <v>775</v>
      </c>
      <c r="H17" s="34"/>
      <c r="I17" s="83">
        <v>44054</v>
      </c>
      <c r="J17" s="20">
        <v>5.7529061520619679E-2</v>
      </c>
      <c r="K17" s="22">
        <f t="shared" si="6"/>
        <v>2.1097046413502109E-2</v>
      </c>
      <c r="L17" s="46">
        <v>1.8196430442273658E-2</v>
      </c>
      <c r="M17" s="22">
        <f t="shared" si="11"/>
        <v>0.16139240506329114</v>
      </c>
      <c r="N17" s="19">
        <f t="shared" si="12"/>
        <v>0.8175105485232067</v>
      </c>
    </row>
    <row r="18" spans="1:14" x14ac:dyDescent="0.3">
      <c r="A18" s="83">
        <v>44055</v>
      </c>
      <c r="B18" s="16">
        <f t="shared" si="0"/>
        <v>948</v>
      </c>
      <c r="C18" s="16">
        <v>37</v>
      </c>
      <c r="D18" s="27"/>
      <c r="E18" s="16">
        <v>196</v>
      </c>
      <c r="F18" s="28">
        <v>715</v>
      </c>
      <c r="H18" s="34"/>
      <c r="I18" s="83">
        <v>44055</v>
      </c>
      <c r="J18" s="20">
        <v>8.4207966320968788E-2</v>
      </c>
      <c r="K18" s="22">
        <f t="shared" si="6"/>
        <v>3.9029535864978905E-2</v>
      </c>
      <c r="L18" s="46">
        <v>3.3101366887872734E-2</v>
      </c>
      <c r="M18" s="22">
        <f t="shared" si="11"/>
        <v>0.20675105485232068</v>
      </c>
      <c r="N18" s="19">
        <f t="shared" si="12"/>
        <v>0.75421940928270037</v>
      </c>
    </row>
    <row r="19" spans="1:14" x14ac:dyDescent="0.3">
      <c r="A19" s="83">
        <v>44056</v>
      </c>
      <c r="B19" s="16">
        <f t="shared" si="0"/>
        <v>948</v>
      </c>
      <c r="C19" s="16">
        <v>102</v>
      </c>
      <c r="D19" s="27"/>
      <c r="E19" s="16">
        <v>185</v>
      </c>
      <c r="F19" s="28">
        <v>661</v>
      </c>
      <c r="H19" s="34"/>
      <c r="I19" s="83">
        <v>44056</v>
      </c>
      <c r="J19" s="20">
        <v>0.10933590995508892</v>
      </c>
      <c r="K19" s="22">
        <f t="shared" si="6"/>
        <v>0.10759493670886076</v>
      </c>
      <c r="L19" s="46">
        <v>8.3464880124883456E-2</v>
      </c>
      <c r="M19" s="22">
        <f t="shared" si="11"/>
        <v>0.19514767932489452</v>
      </c>
      <c r="N19" s="19">
        <f t="shared" si="12"/>
        <v>0.6972573839662447</v>
      </c>
    </row>
    <row r="20" spans="1:14" x14ac:dyDescent="0.3">
      <c r="A20" s="83">
        <v>44057</v>
      </c>
      <c r="B20" s="16">
        <f t="shared" si="0"/>
        <v>948</v>
      </c>
      <c r="C20" s="16">
        <v>123</v>
      </c>
      <c r="D20" s="27"/>
      <c r="E20" s="16">
        <v>284</v>
      </c>
      <c r="F20" s="28">
        <v>541</v>
      </c>
      <c r="H20" s="34"/>
      <c r="I20" s="83">
        <v>44057</v>
      </c>
      <c r="J20" s="20">
        <v>0.15377161720776614</v>
      </c>
      <c r="K20" s="22">
        <f t="shared" si="6"/>
        <v>0.12974683544303797</v>
      </c>
      <c r="L20" s="46">
        <v>9.2916121041617714E-2</v>
      </c>
      <c r="M20" s="22">
        <f t="shared" si="11"/>
        <v>0.29957805907172996</v>
      </c>
      <c r="N20" s="19">
        <f t="shared" si="12"/>
        <v>0.57067510548523204</v>
      </c>
    </row>
    <row r="21" spans="1:14" x14ac:dyDescent="0.3">
      <c r="A21" s="86">
        <v>44058</v>
      </c>
      <c r="B21" s="16">
        <f t="shared" si="0"/>
        <v>948</v>
      </c>
      <c r="C21" s="16">
        <v>123</v>
      </c>
      <c r="D21" s="27"/>
      <c r="E21" s="16">
        <v>284</v>
      </c>
      <c r="F21" s="28">
        <v>541</v>
      </c>
      <c r="H21" s="34"/>
      <c r="I21" s="83">
        <v>44058</v>
      </c>
      <c r="J21" s="20">
        <v>0.19328186862099631</v>
      </c>
      <c r="K21" s="22">
        <f t="shared" ref="K21:K31" si="13">+C21/B21</f>
        <v>0.12974683544303797</v>
      </c>
      <c r="L21" s="46">
        <v>9.2916121041617714E-2</v>
      </c>
      <c r="M21" s="22">
        <f t="shared" ref="M21:M27" si="14">+E21/B21</f>
        <v>0.29957805907172996</v>
      </c>
      <c r="N21" s="19">
        <f t="shared" ref="N21:N27" si="15">F21/B21</f>
        <v>0.57067510548523204</v>
      </c>
    </row>
    <row r="22" spans="1:14" x14ac:dyDescent="0.3">
      <c r="A22" s="86">
        <v>44059</v>
      </c>
      <c r="B22" s="16">
        <f t="shared" si="0"/>
        <v>948</v>
      </c>
      <c r="C22" s="16">
        <v>123</v>
      </c>
      <c r="D22" s="27"/>
      <c r="E22" s="16">
        <v>284</v>
      </c>
      <c r="F22" s="28">
        <v>541</v>
      </c>
      <c r="H22" s="34"/>
      <c r="I22" s="83">
        <v>44059</v>
      </c>
      <c r="J22" s="20">
        <v>0.2425481520959776</v>
      </c>
      <c r="K22" s="22">
        <f t="shared" si="13"/>
        <v>0.12974683544303797</v>
      </c>
      <c r="L22" s="46">
        <v>9.2916121041617714E-2</v>
      </c>
      <c r="M22" s="22">
        <f t="shared" si="14"/>
        <v>0.29957805907172996</v>
      </c>
      <c r="N22" s="19">
        <f t="shared" si="15"/>
        <v>0.57067510548523204</v>
      </c>
    </row>
    <row r="23" spans="1:14" x14ac:dyDescent="0.3">
      <c r="A23" s="83">
        <v>44060</v>
      </c>
      <c r="B23" s="16">
        <f t="shared" si="0"/>
        <v>948</v>
      </c>
      <c r="C23" s="16">
        <v>258</v>
      </c>
      <c r="D23" s="27"/>
      <c r="E23" s="16">
        <v>317</v>
      </c>
      <c r="F23" s="28">
        <v>373</v>
      </c>
      <c r="H23" s="34"/>
      <c r="I23" s="83">
        <v>44060</v>
      </c>
      <c r="J23" s="20">
        <v>0.32658220868101745</v>
      </c>
      <c r="K23" s="22">
        <f t="shared" si="13"/>
        <v>0.27215189873417722</v>
      </c>
      <c r="L23" s="46">
        <v>0.20343387615549521</v>
      </c>
      <c r="M23" s="22">
        <f t="shared" si="14"/>
        <v>0.33438818565400846</v>
      </c>
      <c r="N23" s="19">
        <f t="shared" si="15"/>
        <v>0.39345991561181437</v>
      </c>
    </row>
    <row r="24" spans="1:14" x14ac:dyDescent="0.3">
      <c r="A24" s="83">
        <v>44061</v>
      </c>
      <c r="B24" s="16">
        <f t="shared" si="0"/>
        <v>948</v>
      </c>
      <c r="C24" s="16">
        <v>376</v>
      </c>
      <c r="D24" s="27"/>
      <c r="E24" s="16">
        <v>259</v>
      </c>
      <c r="F24" s="28">
        <v>313</v>
      </c>
      <c r="H24" s="34"/>
      <c r="I24" s="83">
        <v>44061</v>
      </c>
      <c r="J24" s="20">
        <v>0.40555666020803388</v>
      </c>
      <c r="K24" s="22">
        <f t="shared" si="13"/>
        <v>0.39662447257383965</v>
      </c>
      <c r="L24" s="46">
        <v>0.30998085451100144</v>
      </c>
      <c r="M24" s="22">
        <f t="shared" si="14"/>
        <v>0.27320675105485231</v>
      </c>
      <c r="N24" s="19">
        <f t="shared" si="15"/>
        <v>0.33016877637130804</v>
      </c>
    </row>
    <row r="25" spans="1:14" x14ac:dyDescent="0.3">
      <c r="A25" s="83">
        <v>44062</v>
      </c>
      <c r="B25" s="16">
        <f t="shared" si="0"/>
        <v>948</v>
      </c>
      <c r="C25" s="16">
        <v>405</v>
      </c>
      <c r="D25" s="27"/>
      <c r="E25" s="16">
        <v>269</v>
      </c>
      <c r="F25" s="28">
        <v>274</v>
      </c>
      <c r="H25" s="34"/>
      <c r="I25" s="83">
        <v>44062</v>
      </c>
      <c r="J25" s="20">
        <v>0.45941690553979497</v>
      </c>
      <c r="K25" s="22">
        <f t="shared" si="13"/>
        <v>0.42721518987341772</v>
      </c>
      <c r="L25" s="46">
        <v>0.33388895233232868</v>
      </c>
      <c r="M25" s="22">
        <f t="shared" si="14"/>
        <v>0.28375527426160335</v>
      </c>
      <c r="N25" s="19">
        <f t="shared" si="15"/>
        <v>0.28902953586497893</v>
      </c>
    </row>
    <row r="26" spans="1:14" x14ac:dyDescent="0.3">
      <c r="A26" s="83">
        <v>44063</v>
      </c>
      <c r="B26" s="16">
        <f t="shared" si="0"/>
        <v>948</v>
      </c>
      <c r="C26" s="16">
        <v>477</v>
      </c>
      <c r="D26" s="27"/>
      <c r="E26" s="16">
        <v>286</v>
      </c>
      <c r="F26" s="28">
        <v>185</v>
      </c>
      <c r="H26" s="34"/>
      <c r="I26" s="83">
        <v>44063</v>
      </c>
      <c r="J26" s="20">
        <v>0.54787798744909166</v>
      </c>
      <c r="K26" s="22">
        <f t="shared" si="13"/>
        <v>0.50316455696202533</v>
      </c>
      <c r="L26" s="46">
        <v>0.41871733672137251</v>
      </c>
      <c r="M26" s="22">
        <f t="shared" si="14"/>
        <v>0.30168776371308015</v>
      </c>
      <c r="N26" s="19">
        <f t="shared" si="15"/>
        <v>0.19514767932489452</v>
      </c>
    </row>
    <row r="27" spans="1:14" x14ac:dyDescent="0.3">
      <c r="A27" s="83">
        <v>44064</v>
      </c>
      <c r="B27" s="16">
        <f t="shared" si="0"/>
        <v>948</v>
      </c>
      <c r="C27" s="16">
        <v>606</v>
      </c>
      <c r="D27" s="27"/>
      <c r="E27" s="16">
        <v>260</v>
      </c>
      <c r="F27" s="28">
        <v>82</v>
      </c>
      <c r="H27" s="34"/>
      <c r="I27" s="83">
        <v>44064</v>
      </c>
      <c r="J27" s="20">
        <v>0.63768666719637956</v>
      </c>
      <c r="K27" s="22">
        <f t="shared" si="13"/>
        <v>0.63924050632911389</v>
      </c>
      <c r="L27" s="46">
        <v>0.58928174653149579</v>
      </c>
      <c r="M27" s="22">
        <f t="shared" si="14"/>
        <v>0.27426160337552741</v>
      </c>
      <c r="N27" s="19">
        <f t="shared" si="15"/>
        <v>8.6497890295358648E-2</v>
      </c>
    </row>
    <row r="28" spans="1:14" x14ac:dyDescent="0.3">
      <c r="A28" s="86">
        <v>44065</v>
      </c>
      <c r="B28" s="16">
        <f t="shared" si="0"/>
        <v>948</v>
      </c>
      <c r="C28" s="16">
        <v>606</v>
      </c>
      <c r="D28" s="27"/>
      <c r="E28" s="16">
        <v>260</v>
      </c>
      <c r="F28" s="28">
        <v>82</v>
      </c>
      <c r="H28" s="34"/>
      <c r="I28" s="83">
        <v>44065</v>
      </c>
      <c r="J28" s="20">
        <v>0.7452343684793501</v>
      </c>
      <c r="K28" s="22">
        <f t="shared" si="13"/>
        <v>0.63924050632911389</v>
      </c>
      <c r="L28" s="46">
        <v>0.58928174653149579</v>
      </c>
      <c r="M28" s="22">
        <f t="shared" ref="M28:M31" si="16">+E28/B28</f>
        <v>0.27426160337552741</v>
      </c>
      <c r="N28" s="19">
        <f t="shared" ref="N28:N31" si="17">F28/B28</f>
        <v>8.6497890295358648E-2</v>
      </c>
    </row>
    <row r="29" spans="1:14" x14ac:dyDescent="0.3">
      <c r="A29" s="86">
        <v>44066</v>
      </c>
      <c r="B29" s="16">
        <f t="shared" si="0"/>
        <v>948</v>
      </c>
      <c r="C29" s="16">
        <v>606</v>
      </c>
      <c r="D29" s="27"/>
      <c r="E29" s="16">
        <v>260</v>
      </c>
      <c r="F29" s="28">
        <v>82</v>
      </c>
      <c r="H29" s="34"/>
      <c r="I29" s="83">
        <v>44066</v>
      </c>
      <c r="J29" s="20">
        <v>0.86274724261465019</v>
      </c>
      <c r="K29" s="22">
        <f t="shared" si="13"/>
        <v>0.63924050632911389</v>
      </c>
      <c r="L29" s="46">
        <v>0.58928174653149579</v>
      </c>
      <c r="M29" s="22">
        <f t="shared" si="16"/>
        <v>0.27426160337552741</v>
      </c>
      <c r="N29" s="19">
        <f t="shared" si="17"/>
        <v>8.6497890295358648E-2</v>
      </c>
    </row>
    <row r="30" spans="1:14" x14ac:dyDescent="0.3">
      <c r="A30" s="83">
        <v>44067</v>
      </c>
      <c r="B30" s="16">
        <f t="shared" si="0"/>
        <v>948</v>
      </c>
      <c r="C30" s="17">
        <v>900</v>
      </c>
      <c r="D30" s="27"/>
      <c r="E30" s="16">
        <v>2</v>
      </c>
      <c r="F30" s="28">
        <v>46</v>
      </c>
      <c r="I30" s="83">
        <v>44067</v>
      </c>
      <c r="J30" s="20">
        <v>0.92466528637681733</v>
      </c>
      <c r="K30" s="22">
        <f t="shared" si="13"/>
        <v>0.94936708860759489</v>
      </c>
      <c r="L30" s="46">
        <v>0.89849233751006574</v>
      </c>
      <c r="M30" s="22">
        <f t="shared" si="16"/>
        <v>2.1097046413502108E-3</v>
      </c>
      <c r="N30" s="19">
        <f t="shared" si="17"/>
        <v>4.852320675105485E-2</v>
      </c>
    </row>
    <row r="31" spans="1:14" x14ac:dyDescent="0.3">
      <c r="A31" s="83">
        <v>44068</v>
      </c>
      <c r="B31" s="16">
        <f t="shared" si="0"/>
        <v>948</v>
      </c>
      <c r="C31" s="17">
        <v>907</v>
      </c>
      <c r="D31" s="27"/>
      <c r="E31" s="16">
        <v>0</v>
      </c>
      <c r="F31" s="28">
        <v>41</v>
      </c>
      <c r="I31" s="83">
        <v>44068</v>
      </c>
      <c r="J31" s="76">
        <v>0.97399224029361475</v>
      </c>
      <c r="K31" s="22">
        <f t="shared" si="13"/>
        <v>0.9567510548523207</v>
      </c>
      <c r="L31" s="46">
        <v>0.92868055187790177</v>
      </c>
      <c r="M31" s="22">
        <f t="shared" si="16"/>
        <v>0</v>
      </c>
      <c r="N31" s="19">
        <f t="shared" si="17"/>
        <v>4.3248945147679324E-2</v>
      </c>
    </row>
    <row r="32" spans="1:14" x14ac:dyDescent="0.3">
      <c r="A32" s="83">
        <v>44069</v>
      </c>
      <c r="B32" s="16"/>
      <c r="C32" s="31"/>
      <c r="D32" s="32"/>
      <c r="E32" s="30"/>
      <c r="F32" s="33"/>
      <c r="I32" s="83">
        <v>44069</v>
      </c>
      <c r="J32" s="76">
        <v>0.98334028338375912</v>
      </c>
      <c r="K32" s="77"/>
      <c r="L32" s="62"/>
      <c r="M32" s="77"/>
      <c r="N32" s="78"/>
    </row>
    <row r="33" spans="1:14" ht="15" thickBot="1" x14ac:dyDescent="0.35">
      <c r="A33" s="85">
        <v>44070</v>
      </c>
      <c r="B33" s="35"/>
      <c r="C33" s="36"/>
      <c r="D33" s="37"/>
      <c r="E33" s="35"/>
      <c r="F33" s="38"/>
      <c r="I33" s="84">
        <v>44070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D49F-6421-45B2-BF75-A0E9B6EB2C14}">
  <dimension ref="A1:N34"/>
  <sheetViews>
    <sheetView tabSelected="1" zoomScale="85" zoomScaleNormal="85" workbookViewId="0">
      <selection activeCell="A6" sqref="A6"/>
    </sheetView>
  </sheetViews>
  <sheetFormatPr baseColWidth="10" defaultRowHeight="14.4" x14ac:dyDescent="0.3"/>
  <cols>
    <col min="1" max="1" width="18.5546875" customWidth="1"/>
    <col min="2" max="2" width="17.77734375" customWidth="1"/>
    <col min="3" max="6" width="15.21875" customWidth="1"/>
    <col min="7" max="8" width="6.21875" customWidth="1"/>
    <col min="9" max="9" width="13.44140625" customWidth="1"/>
    <col min="10" max="10" width="13" customWidth="1"/>
    <col min="11" max="11" width="10.77734375" bestFit="1" customWidth="1"/>
    <col min="12" max="12" width="14.77734375" customWidth="1"/>
    <col min="13" max="13" width="14.44140625" customWidth="1"/>
    <col min="14" max="14" width="13.5546875" customWidth="1"/>
    <col min="15" max="15" width="11" customWidth="1"/>
  </cols>
  <sheetData>
    <row r="1" spans="1:14" x14ac:dyDescent="0.3">
      <c r="A1" s="1" t="s">
        <v>0</v>
      </c>
      <c r="B1" t="s">
        <v>16</v>
      </c>
    </row>
    <row r="2" spans="1:14" x14ac:dyDescent="0.3">
      <c r="A2" s="1" t="s">
        <v>1</v>
      </c>
      <c r="B2" s="24">
        <v>44431</v>
      </c>
    </row>
    <row r="3" spans="1:14" x14ac:dyDescent="0.3">
      <c r="A3" s="1" t="s">
        <v>7</v>
      </c>
      <c r="B3" t="s">
        <v>17</v>
      </c>
    </row>
    <row r="4" spans="1:14" x14ac:dyDescent="0.3">
      <c r="A4" s="1"/>
    </row>
    <row r="5" spans="1:14" ht="15" thickBot="1" x14ac:dyDescent="0.35">
      <c r="A5" s="1" t="s">
        <v>9</v>
      </c>
      <c r="I5" s="1" t="s">
        <v>10</v>
      </c>
    </row>
    <row r="6" spans="1:14" s="42" customFormat="1" ht="43.2" x14ac:dyDescent="0.3">
      <c r="A6" s="44" t="s">
        <v>12</v>
      </c>
      <c r="B6" s="45" t="s">
        <v>5</v>
      </c>
      <c r="C6" s="45" t="s">
        <v>2</v>
      </c>
      <c r="D6" s="45" t="s">
        <v>41</v>
      </c>
      <c r="E6" s="45" t="s">
        <v>13</v>
      </c>
      <c r="F6" s="43" t="s">
        <v>3</v>
      </c>
      <c r="I6" s="44" t="s">
        <v>11</v>
      </c>
      <c r="J6" s="21" t="s">
        <v>6</v>
      </c>
      <c r="K6" s="45" t="s">
        <v>2</v>
      </c>
      <c r="L6" s="45" t="s">
        <v>41</v>
      </c>
      <c r="M6" s="45" t="s">
        <v>8</v>
      </c>
      <c r="N6" s="43" t="s">
        <v>3</v>
      </c>
    </row>
    <row r="7" spans="1:14" x14ac:dyDescent="0.3">
      <c r="A7" s="86">
        <v>44409</v>
      </c>
      <c r="B7" s="8"/>
      <c r="C7" s="8"/>
      <c r="D7" s="97"/>
      <c r="E7" s="8"/>
      <c r="F7" s="9"/>
      <c r="I7" s="86">
        <v>44409</v>
      </c>
      <c r="J7" s="20"/>
      <c r="K7" s="8"/>
      <c r="L7" s="8"/>
      <c r="M7" s="8"/>
      <c r="N7" s="10"/>
    </row>
    <row r="8" spans="1:14" x14ac:dyDescent="0.3">
      <c r="A8" s="102">
        <v>44410</v>
      </c>
      <c r="B8" s="16"/>
      <c r="C8" s="16"/>
      <c r="D8" s="98"/>
      <c r="E8" s="16"/>
      <c r="F8" s="28"/>
      <c r="I8" s="102">
        <v>44410</v>
      </c>
      <c r="J8" s="20"/>
      <c r="K8" s="22"/>
      <c r="L8" s="22"/>
      <c r="M8" s="22"/>
      <c r="N8" s="19"/>
    </row>
    <row r="9" spans="1:14" x14ac:dyDescent="0.3">
      <c r="A9" s="102">
        <v>44411</v>
      </c>
      <c r="B9" s="16"/>
      <c r="C9" s="16"/>
      <c r="D9" s="98"/>
      <c r="E9" s="16"/>
      <c r="F9" s="28"/>
      <c r="I9" s="102">
        <v>44411</v>
      </c>
      <c r="J9" s="20"/>
      <c r="K9" s="22"/>
      <c r="L9" s="22"/>
      <c r="M9" s="22"/>
      <c r="N9" s="19"/>
    </row>
    <row r="10" spans="1:14" x14ac:dyDescent="0.3">
      <c r="A10" s="102">
        <v>44412</v>
      </c>
      <c r="B10" s="16">
        <f t="shared" ref="B10:B33" si="0">SUM(C10,E10,F10)</f>
        <v>931</v>
      </c>
      <c r="C10" s="16">
        <v>0</v>
      </c>
      <c r="D10" s="98"/>
      <c r="E10" s="16">
        <v>37</v>
      </c>
      <c r="F10" s="28">
        <v>894</v>
      </c>
      <c r="I10" s="102">
        <v>44412</v>
      </c>
      <c r="J10" s="20"/>
      <c r="K10" s="22">
        <f t="shared" ref="K10:K22" si="1">+C10/B10</f>
        <v>0</v>
      </c>
      <c r="L10" s="22">
        <v>0</v>
      </c>
      <c r="M10" s="22">
        <f t="shared" ref="M10" si="2">+E10/B10</f>
        <v>3.9742212674543503E-2</v>
      </c>
      <c r="N10" s="19">
        <f t="shared" ref="N10" si="3">F10/B10</f>
        <v>0.96025778732545652</v>
      </c>
    </row>
    <row r="11" spans="1:14" x14ac:dyDescent="0.3">
      <c r="A11" s="102">
        <v>44413</v>
      </c>
      <c r="B11" s="16">
        <f t="shared" si="0"/>
        <v>931</v>
      </c>
      <c r="C11" s="16">
        <v>5</v>
      </c>
      <c r="D11" s="98"/>
      <c r="E11" s="16">
        <v>49</v>
      </c>
      <c r="F11" s="28">
        <v>877</v>
      </c>
      <c r="I11" s="102">
        <v>44413</v>
      </c>
      <c r="J11" s="20"/>
      <c r="K11" s="22">
        <f t="shared" si="1"/>
        <v>5.3705692803437165E-3</v>
      </c>
      <c r="L11" s="22">
        <v>2.8649513589059199E-3</v>
      </c>
      <c r="M11" s="22">
        <f t="shared" ref="M11:M21" si="4">+E11/B11</f>
        <v>5.2631578947368418E-2</v>
      </c>
      <c r="N11" s="19">
        <f t="shared" ref="N11:N21" si="5">F11/B11</f>
        <v>0.9419978517722879</v>
      </c>
    </row>
    <row r="12" spans="1:14" x14ac:dyDescent="0.3">
      <c r="A12" s="102">
        <v>44414</v>
      </c>
      <c r="B12" s="16">
        <f t="shared" si="0"/>
        <v>931</v>
      </c>
      <c r="C12" s="16">
        <v>5</v>
      </c>
      <c r="D12" s="98"/>
      <c r="E12" s="16">
        <v>74</v>
      </c>
      <c r="F12" s="28">
        <v>852</v>
      </c>
      <c r="H12" s="34"/>
      <c r="I12" s="102">
        <v>44414</v>
      </c>
      <c r="J12" s="20"/>
      <c r="K12" s="22">
        <f t="shared" si="1"/>
        <v>5.3705692803437165E-3</v>
      </c>
      <c r="L12" s="22">
        <v>2.8649513589059199E-3</v>
      </c>
      <c r="M12" s="22">
        <f t="shared" si="4"/>
        <v>7.9484425349087007E-2</v>
      </c>
      <c r="N12" s="19">
        <f t="shared" si="5"/>
        <v>0.91514500537056931</v>
      </c>
    </row>
    <row r="13" spans="1:14" x14ac:dyDescent="0.3">
      <c r="A13" s="86">
        <v>44415</v>
      </c>
      <c r="B13" s="16">
        <f t="shared" si="0"/>
        <v>931</v>
      </c>
      <c r="C13" s="16">
        <v>5</v>
      </c>
      <c r="D13" s="98"/>
      <c r="E13" s="16">
        <v>75</v>
      </c>
      <c r="F13" s="28">
        <v>851</v>
      </c>
      <c r="H13" s="34"/>
      <c r="I13" s="86">
        <v>44415</v>
      </c>
      <c r="J13" s="20"/>
      <c r="K13" s="22">
        <f t="shared" si="1"/>
        <v>5.3705692803437165E-3</v>
      </c>
      <c r="L13" s="22">
        <v>2.8649513589059199E-3</v>
      </c>
      <c r="M13" s="22">
        <f t="shared" si="4"/>
        <v>8.0558539205155752E-2</v>
      </c>
      <c r="N13" s="19">
        <f t="shared" si="5"/>
        <v>0.91407089151450049</v>
      </c>
    </row>
    <row r="14" spans="1:14" x14ac:dyDescent="0.3">
      <c r="A14" s="86">
        <v>44416</v>
      </c>
      <c r="B14" s="16">
        <f t="shared" si="0"/>
        <v>931</v>
      </c>
      <c r="C14" s="16">
        <v>5</v>
      </c>
      <c r="D14" s="98"/>
      <c r="E14" s="16">
        <v>76</v>
      </c>
      <c r="F14" s="28">
        <v>850</v>
      </c>
      <c r="H14" s="34"/>
      <c r="I14" s="86">
        <v>44416</v>
      </c>
      <c r="J14" s="20">
        <v>8.9866541925388305E-3</v>
      </c>
      <c r="K14" s="22">
        <f t="shared" si="1"/>
        <v>5.3705692803437165E-3</v>
      </c>
      <c r="L14" s="22">
        <v>2.8649513589059199E-3</v>
      </c>
      <c r="M14" s="22">
        <f t="shared" si="4"/>
        <v>8.1632653061224483E-2</v>
      </c>
      <c r="N14" s="19">
        <f t="shared" si="5"/>
        <v>0.91299677765843179</v>
      </c>
    </row>
    <row r="15" spans="1:14" x14ac:dyDescent="0.3">
      <c r="A15" s="102">
        <v>44417</v>
      </c>
      <c r="B15" s="16">
        <f t="shared" si="0"/>
        <v>931</v>
      </c>
      <c r="C15" s="16">
        <v>39</v>
      </c>
      <c r="D15" s="98"/>
      <c r="E15" s="16">
        <v>93</v>
      </c>
      <c r="F15" s="28">
        <v>799</v>
      </c>
      <c r="I15" s="102">
        <v>44417</v>
      </c>
      <c r="J15" s="20">
        <v>1.6361695390586791E-2</v>
      </c>
      <c r="K15" s="22">
        <f t="shared" si="1"/>
        <v>4.1890440386680987E-2</v>
      </c>
      <c r="L15" s="22">
        <v>2.5351044063331701E-2</v>
      </c>
      <c r="M15" s="22">
        <f t="shared" si="4"/>
        <v>9.9892588614393124E-2</v>
      </c>
      <c r="N15" s="19">
        <f t="shared" si="5"/>
        <v>0.85821697099892591</v>
      </c>
    </row>
    <row r="16" spans="1:14" x14ac:dyDescent="0.3">
      <c r="A16" s="102">
        <v>44418</v>
      </c>
      <c r="B16" s="16">
        <f t="shared" si="0"/>
        <v>931</v>
      </c>
      <c r="C16" s="16">
        <v>51</v>
      </c>
      <c r="D16" s="98"/>
      <c r="E16" s="16">
        <v>114</v>
      </c>
      <c r="F16" s="28">
        <v>766</v>
      </c>
      <c r="I16" s="102">
        <v>44418</v>
      </c>
      <c r="J16" s="20">
        <v>2.6047266639227708E-2</v>
      </c>
      <c r="K16" s="22">
        <f t="shared" si="1"/>
        <v>5.4779806659505909E-2</v>
      </c>
      <c r="L16" s="22">
        <v>3.95606657634422E-2</v>
      </c>
      <c r="M16" s="22">
        <f t="shared" si="4"/>
        <v>0.12244897959183673</v>
      </c>
      <c r="N16" s="19">
        <f t="shared" si="5"/>
        <v>0.82277121374865736</v>
      </c>
    </row>
    <row r="17" spans="1:14" x14ac:dyDescent="0.3">
      <c r="A17" s="102">
        <v>44419</v>
      </c>
      <c r="B17" s="16">
        <f t="shared" si="0"/>
        <v>931</v>
      </c>
      <c r="C17" s="16">
        <v>67</v>
      </c>
      <c r="D17" s="98"/>
      <c r="E17" s="16">
        <v>138</v>
      </c>
      <c r="F17" s="28">
        <v>726</v>
      </c>
      <c r="H17" s="34"/>
      <c r="I17" s="102">
        <v>44419</v>
      </c>
      <c r="J17" s="20">
        <v>5.7529061520619679E-2</v>
      </c>
      <c r="K17" s="22">
        <f t="shared" si="1"/>
        <v>7.1965628356605804E-2</v>
      </c>
      <c r="L17" s="22">
        <v>5.2899458829395202E-2</v>
      </c>
      <c r="M17" s="22">
        <f t="shared" si="4"/>
        <v>0.14822771213748656</v>
      </c>
      <c r="N17" s="19">
        <f t="shared" si="5"/>
        <v>0.77980665950590766</v>
      </c>
    </row>
    <row r="18" spans="1:14" x14ac:dyDescent="0.3">
      <c r="A18" s="102">
        <v>44420</v>
      </c>
      <c r="B18" s="16">
        <f t="shared" si="0"/>
        <v>931</v>
      </c>
      <c r="C18" s="16">
        <v>82</v>
      </c>
      <c r="D18" s="98"/>
      <c r="E18" s="16">
        <v>182</v>
      </c>
      <c r="F18" s="28">
        <v>667</v>
      </c>
      <c r="H18" s="34"/>
      <c r="I18" s="102">
        <v>44420</v>
      </c>
      <c r="J18" s="20">
        <v>8.4207966320968788E-2</v>
      </c>
      <c r="K18" s="22">
        <f t="shared" si="1"/>
        <v>8.8077336197636955E-2</v>
      </c>
      <c r="L18" s="22">
        <v>6.7020188968270902E-2</v>
      </c>
      <c r="M18" s="22">
        <f t="shared" si="4"/>
        <v>0.19548872180451127</v>
      </c>
      <c r="N18" s="19">
        <f t="shared" si="5"/>
        <v>0.71643394199785182</v>
      </c>
    </row>
    <row r="19" spans="1:14" x14ac:dyDescent="0.3">
      <c r="A19" s="102">
        <v>44421</v>
      </c>
      <c r="B19" s="16">
        <f t="shared" si="0"/>
        <v>931</v>
      </c>
      <c r="C19" s="16">
        <v>158</v>
      </c>
      <c r="D19" s="98"/>
      <c r="E19" s="16">
        <v>197</v>
      </c>
      <c r="F19" s="28">
        <v>576</v>
      </c>
      <c r="H19" s="34"/>
      <c r="I19" s="102">
        <v>44421</v>
      </c>
      <c r="J19" s="20">
        <v>0.10933590995508892</v>
      </c>
      <c r="K19" s="22">
        <f t="shared" si="1"/>
        <v>0.16970998925886144</v>
      </c>
      <c r="L19" s="22">
        <v>0.13360190069417999</v>
      </c>
      <c r="M19" s="22">
        <f t="shared" si="4"/>
        <v>0.21160042964554243</v>
      </c>
      <c r="N19" s="19">
        <f t="shared" si="5"/>
        <v>0.61868958109559613</v>
      </c>
    </row>
    <row r="20" spans="1:14" x14ac:dyDescent="0.3">
      <c r="A20" s="86">
        <v>44422</v>
      </c>
      <c r="B20" s="16">
        <f t="shared" si="0"/>
        <v>931</v>
      </c>
      <c r="C20" s="16">
        <v>158</v>
      </c>
      <c r="D20" s="98"/>
      <c r="E20" s="16">
        <v>200</v>
      </c>
      <c r="F20" s="28">
        <v>573</v>
      </c>
      <c r="H20" s="34"/>
      <c r="I20" s="86">
        <v>44422</v>
      </c>
      <c r="J20" s="20">
        <v>0.15377161720776614</v>
      </c>
      <c r="K20" s="22">
        <f t="shared" si="1"/>
        <v>0.16970998925886144</v>
      </c>
      <c r="L20" s="22">
        <v>0.13360190069417999</v>
      </c>
      <c r="M20" s="22">
        <f t="shared" si="4"/>
        <v>0.21482277121374865</v>
      </c>
      <c r="N20" s="19">
        <f t="shared" si="5"/>
        <v>0.61546723952738991</v>
      </c>
    </row>
    <row r="21" spans="1:14" x14ac:dyDescent="0.3">
      <c r="A21" s="86">
        <v>44423</v>
      </c>
      <c r="B21" s="16">
        <f t="shared" si="0"/>
        <v>931</v>
      </c>
      <c r="C21" s="16">
        <v>158</v>
      </c>
      <c r="D21" s="98"/>
      <c r="E21" s="16">
        <v>205</v>
      </c>
      <c r="F21" s="28">
        <v>568</v>
      </c>
      <c r="H21" s="34"/>
      <c r="I21" s="86">
        <v>44423</v>
      </c>
      <c r="J21" s="20">
        <v>0.19328186862099631</v>
      </c>
      <c r="K21" s="22">
        <f t="shared" si="1"/>
        <v>0.16970998925886144</v>
      </c>
      <c r="L21" s="22">
        <v>0.13360190069417999</v>
      </c>
      <c r="M21" s="22">
        <f t="shared" si="4"/>
        <v>0.22019334049409237</v>
      </c>
      <c r="N21" s="19">
        <f t="shared" si="5"/>
        <v>0.61009667024704617</v>
      </c>
    </row>
    <row r="22" spans="1:14" x14ac:dyDescent="0.3">
      <c r="A22" s="102">
        <v>44424</v>
      </c>
      <c r="B22" s="16">
        <f t="shared" si="0"/>
        <v>931</v>
      </c>
      <c r="C22" s="16">
        <v>203</v>
      </c>
      <c r="D22" s="16"/>
      <c r="E22" s="16">
        <v>334</v>
      </c>
      <c r="F22" s="28">
        <v>394</v>
      </c>
      <c r="H22" s="34"/>
      <c r="I22" s="102">
        <v>44424</v>
      </c>
      <c r="J22" s="20">
        <v>0.2425481520959776</v>
      </c>
      <c r="K22" s="22">
        <f t="shared" si="1"/>
        <v>0.21804511278195488</v>
      </c>
      <c r="L22" s="22">
        <v>0.18107062045508299</v>
      </c>
      <c r="M22" s="22">
        <f t="shared" ref="M22" si="6">+E22/B22</f>
        <v>0.35875402792696026</v>
      </c>
      <c r="N22" s="19">
        <f t="shared" ref="N22" si="7">F22/B22</f>
        <v>0.42320085929108486</v>
      </c>
    </row>
    <row r="23" spans="1:14" x14ac:dyDescent="0.3">
      <c r="A23" s="102">
        <v>44425</v>
      </c>
      <c r="B23" s="16">
        <f t="shared" si="0"/>
        <v>931</v>
      </c>
      <c r="C23" s="16">
        <v>338</v>
      </c>
      <c r="D23" s="16"/>
      <c r="E23" s="16">
        <v>256</v>
      </c>
      <c r="F23" s="28">
        <v>337</v>
      </c>
      <c r="H23" s="34"/>
      <c r="I23" s="102">
        <v>44425</v>
      </c>
      <c r="J23" s="20">
        <v>0.32658220868101745</v>
      </c>
      <c r="K23" s="22">
        <f t="shared" ref="K23:K29" si="8">+C23/B23</f>
        <v>0.36305048335123524</v>
      </c>
      <c r="L23" s="22">
        <v>0.27404209696876802</v>
      </c>
      <c r="M23" s="22">
        <f t="shared" ref="M23:M29" si="9">+E23/B23</f>
        <v>0.27497314715359827</v>
      </c>
      <c r="N23" s="19">
        <f t="shared" ref="N23:N29" si="10">F23/B23</f>
        <v>0.36197636949516648</v>
      </c>
    </row>
    <row r="24" spans="1:14" x14ac:dyDescent="0.3">
      <c r="A24" s="102">
        <v>44426</v>
      </c>
      <c r="B24" s="16">
        <f t="shared" si="0"/>
        <v>931</v>
      </c>
      <c r="C24" s="16">
        <v>386</v>
      </c>
      <c r="D24" s="16"/>
      <c r="E24" s="16">
        <v>252</v>
      </c>
      <c r="F24" s="28">
        <v>293</v>
      </c>
      <c r="H24" s="34"/>
      <c r="I24" s="102">
        <v>44426</v>
      </c>
      <c r="J24" s="20">
        <v>0.40555666020803388</v>
      </c>
      <c r="K24" s="22">
        <f t="shared" si="8"/>
        <v>0.4146079484425349</v>
      </c>
      <c r="L24" s="22">
        <v>0.31885300166903402</v>
      </c>
      <c r="M24" s="22">
        <f t="shared" si="9"/>
        <v>0.27067669172932329</v>
      </c>
      <c r="N24" s="19">
        <f t="shared" si="10"/>
        <v>0.31471535982814181</v>
      </c>
    </row>
    <row r="25" spans="1:14" x14ac:dyDescent="0.3">
      <c r="A25" s="102">
        <v>44427</v>
      </c>
      <c r="B25" s="16">
        <f t="shared" si="0"/>
        <v>931</v>
      </c>
      <c r="C25" s="16">
        <v>465</v>
      </c>
      <c r="D25" s="16"/>
      <c r="E25" s="16">
        <v>232</v>
      </c>
      <c r="F25" s="28">
        <v>234</v>
      </c>
      <c r="H25" s="34"/>
      <c r="I25" s="102">
        <v>44427</v>
      </c>
      <c r="J25" s="20">
        <v>0.45941690553979497</v>
      </c>
      <c r="K25" s="22">
        <f t="shared" si="8"/>
        <v>0.49946294307196565</v>
      </c>
      <c r="L25" s="22">
        <v>0.41806904009835499</v>
      </c>
      <c r="M25" s="22">
        <f t="shared" si="9"/>
        <v>0.24919441460794844</v>
      </c>
      <c r="N25" s="19">
        <f t="shared" si="10"/>
        <v>0.25134264232008591</v>
      </c>
    </row>
    <row r="26" spans="1:14" x14ac:dyDescent="0.3">
      <c r="A26" s="102">
        <v>44428</v>
      </c>
      <c r="B26" s="16">
        <f t="shared" si="0"/>
        <v>931</v>
      </c>
      <c r="C26" s="16">
        <v>533</v>
      </c>
      <c r="D26" s="16"/>
      <c r="E26" s="16">
        <v>255</v>
      </c>
      <c r="F26" s="28">
        <v>143</v>
      </c>
      <c r="H26" s="34"/>
      <c r="I26" s="102">
        <v>44428</v>
      </c>
      <c r="J26" s="20">
        <v>0.54787798744909166</v>
      </c>
      <c r="K26" s="22">
        <f t="shared" si="8"/>
        <v>0.57250268528464021</v>
      </c>
      <c r="L26" s="22">
        <v>0.46848407243411799</v>
      </c>
      <c r="M26" s="22">
        <f t="shared" si="9"/>
        <v>0.27389903329752951</v>
      </c>
      <c r="N26" s="19">
        <f t="shared" si="10"/>
        <v>0.1535982814178303</v>
      </c>
    </row>
    <row r="27" spans="1:14" x14ac:dyDescent="0.3">
      <c r="A27" s="86">
        <v>44429</v>
      </c>
      <c r="B27" s="16">
        <f t="shared" si="0"/>
        <v>931</v>
      </c>
      <c r="C27" s="16">
        <v>533</v>
      </c>
      <c r="D27" s="16"/>
      <c r="E27" s="16">
        <v>256</v>
      </c>
      <c r="F27" s="28">
        <v>142</v>
      </c>
      <c r="H27" s="34"/>
      <c r="I27" s="86">
        <v>44429</v>
      </c>
      <c r="J27" s="20">
        <v>0.63768666719637956</v>
      </c>
      <c r="K27" s="22">
        <f t="shared" si="8"/>
        <v>0.57250268528464021</v>
      </c>
      <c r="L27" s="22">
        <v>0.46848407243411799</v>
      </c>
      <c r="M27" s="22">
        <f t="shared" si="9"/>
        <v>0.27497314715359827</v>
      </c>
      <c r="N27" s="19">
        <f t="shared" si="10"/>
        <v>0.15252416756176154</v>
      </c>
    </row>
    <row r="28" spans="1:14" x14ac:dyDescent="0.3">
      <c r="A28" s="86">
        <v>44430</v>
      </c>
      <c r="B28" s="16">
        <f t="shared" si="0"/>
        <v>931</v>
      </c>
      <c r="C28" s="16">
        <v>533</v>
      </c>
      <c r="D28" s="16"/>
      <c r="E28" s="16">
        <v>256</v>
      </c>
      <c r="F28" s="28">
        <v>142</v>
      </c>
      <c r="H28" s="34"/>
      <c r="I28" s="86">
        <v>44430</v>
      </c>
      <c r="J28" s="20">
        <v>0.7452343684793501</v>
      </c>
      <c r="K28" s="22">
        <f t="shared" si="8"/>
        <v>0.57250268528464021</v>
      </c>
      <c r="L28" s="22">
        <v>0.46848407243411799</v>
      </c>
      <c r="M28" s="22">
        <f t="shared" si="9"/>
        <v>0.27497314715359827</v>
      </c>
      <c r="N28" s="19">
        <f t="shared" si="10"/>
        <v>0.15252416756176154</v>
      </c>
    </row>
    <row r="29" spans="1:14" x14ac:dyDescent="0.3">
      <c r="A29" s="102">
        <v>44431</v>
      </c>
      <c r="B29" s="16">
        <f t="shared" si="0"/>
        <v>931</v>
      </c>
      <c r="C29" s="16">
        <v>637</v>
      </c>
      <c r="D29" s="16"/>
      <c r="E29" s="16">
        <v>203</v>
      </c>
      <c r="F29" s="28">
        <v>91</v>
      </c>
      <c r="H29" s="34"/>
      <c r="I29" s="102">
        <v>44431</v>
      </c>
      <c r="J29" s="20">
        <v>0.86274724261465019</v>
      </c>
      <c r="K29" s="22">
        <f t="shared" si="8"/>
        <v>0.68421052631578949</v>
      </c>
      <c r="L29" s="22">
        <v>0.60698738617702597</v>
      </c>
      <c r="M29" s="22">
        <f t="shared" si="9"/>
        <v>0.21804511278195488</v>
      </c>
      <c r="N29" s="19">
        <f t="shared" si="10"/>
        <v>9.7744360902255634E-2</v>
      </c>
    </row>
    <row r="30" spans="1:14" x14ac:dyDescent="0.3">
      <c r="A30" s="102">
        <v>44432</v>
      </c>
      <c r="B30" s="16"/>
      <c r="C30" s="16"/>
      <c r="D30" s="16"/>
      <c r="E30" s="16"/>
      <c r="F30" s="28"/>
      <c r="I30" s="102">
        <v>44432</v>
      </c>
      <c r="J30" s="20">
        <v>0.92466528637681733</v>
      </c>
      <c r="K30" s="22"/>
      <c r="L30" s="46"/>
      <c r="M30" s="22"/>
      <c r="N30" s="19"/>
    </row>
    <row r="31" spans="1:14" x14ac:dyDescent="0.3">
      <c r="A31" s="102">
        <v>44433</v>
      </c>
      <c r="B31" s="16"/>
      <c r="C31" s="16"/>
      <c r="D31" s="92"/>
      <c r="E31" s="16"/>
      <c r="F31" s="28"/>
      <c r="I31" s="102">
        <v>44433</v>
      </c>
      <c r="J31" s="76">
        <v>0.97399224029361475</v>
      </c>
      <c r="K31" s="22"/>
      <c r="L31" s="46"/>
      <c r="M31" s="22"/>
      <c r="N31" s="19"/>
    </row>
    <row r="32" spans="1:14" x14ac:dyDescent="0.3">
      <c r="A32" s="102">
        <v>44434</v>
      </c>
      <c r="B32" s="16"/>
      <c r="C32" s="31"/>
      <c r="D32" s="99"/>
      <c r="E32" s="30"/>
      <c r="F32" s="33"/>
      <c r="I32" s="102">
        <v>44434</v>
      </c>
      <c r="J32" s="76">
        <v>0.98334028338375912</v>
      </c>
      <c r="K32" s="77"/>
      <c r="L32" s="46"/>
      <c r="M32" s="77"/>
      <c r="N32" s="78"/>
    </row>
    <row r="33" spans="1:14" ht="15" thickBot="1" x14ac:dyDescent="0.35">
      <c r="A33" s="103">
        <v>44435</v>
      </c>
      <c r="B33" s="35"/>
      <c r="C33" s="36"/>
      <c r="D33" s="100"/>
      <c r="E33" s="35"/>
      <c r="F33" s="38"/>
      <c r="I33" s="103">
        <v>44435</v>
      </c>
      <c r="J33" s="39">
        <v>0.98418884510269278</v>
      </c>
      <c r="K33" s="40"/>
      <c r="L33" s="82"/>
      <c r="M33" s="40"/>
      <c r="N33" s="41"/>
    </row>
    <row r="34" spans="1:14" x14ac:dyDescent="0.3">
      <c r="J34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IVS 04Abr</vt:lpstr>
      <vt:lpstr>IVS 05May</vt:lpstr>
      <vt:lpstr>IVS Oct</vt:lpstr>
      <vt:lpstr>IVS Noviembre</vt:lpstr>
      <vt:lpstr>IVS Ene</vt:lpstr>
      <vt:lpstr>IVS Dic</vt:lpstr>
      <vt:lpstr>IVS 09Sep</vt:lpstr>
      <vt:lpstr>IVS 08Ago</vt:lpstr>
      <vt:lpstr>IVS Julio</vt:lpstr>
      <vt:lpstr>IVS Abr</vt:lpstr>
      <vt:lpstr>IVS Mar</vt:lpstr>
      <vt:lpstr>IVS Feb</vt:lpstr>
      <vt:lpstr>Empresas importantes IVS</vt:lpstr>
      <vt:lpstr>Tasa Recepción Actividad</vt:lpstr>
      <vt:lpstr>IVS 03Mar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Escobar Portillo</dc:creator>
  <cp:lastModifiedBy>andurans@ine.gob.cl</cp:lastModifiedBy>
  <dcterms:created xsi:type="dcterms:W3CDTF">2020-03-19T14:37:09Z</dcterms:created>
  <dcterms:modified xsi:type="dcterms:W3CDTF">2021-08-23T20:08:39Z</dcterms:modified>
</cp:coreProperties>
</file>