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C:\Users\AndresNbk\Dropbox\saved\"/>
    </mc:Choice>
  </mc:AlternateContent>
  <bookViews>
    <workbookView xWindow="0" yWindow="0" windowWidth="20370" windowHeight="6810" activeTab="1"/>
  </bookViews>
  <sheets>
    <sheet name="1ra Temporada" sheetId="1" r:id="rId1"/>
    <sheet name="2da Temporada" sheetId="2" r:id="rId2"/>
  </sheets>
  <definedNames>
    <definedName name="_xlnm._FilterDatabase" localSheetId="0" hidden="1">'1ra Temporada'!$B$5:$S$5</definedName>
    <definedName name="_xlnm._FilterDatabase" localSheetId="1" hidden="1">'2da Temporada'!$B$5:$S$5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3" i="2" l="1"/>
  <c r="Q23" i="2"/>
  <c r="R23" i="2" s="1"/>
  <c r="Q30" i="2"/>
  <c r="A30" i="2"/>
  <c r="D38" i="2" l="1"/>
  <c r="D37" i="2"/>
  <c r="D39" i="2" s="1"/>
  <c r="D43" i="2" s="1"/>
  <c r="P30" i="2"/>
  <c r="Q22" i="2" l="1"/>
  <c r="P22" i="2"/>
  <c r="R22" i="2" l="1"/>
  <c r="P15" i="2"/>
  <c r="P21" i="2"/>
  <c r="P13" i="2" l="1"/>
  <c r="P29" i="2"/>
  <c r="C3" i="2"/>
  <c r="Q29" i="2" l="1"/>
  <c r="P10" i="1" l="1"/>
  <c r="Q10" i="1"/>
  <c r="P8" i="1"/>
  <c r="Q8" i="1"/>
  <c r="P7" i="1"/>
  <c r="Q7" i="1"/>
  <c r="P6" i="1"/>
  <c r="Q6" i="1"/>
  <c r="P9" i="1"/>
  <c r="Q9" i="1"/>
  <c r="D4" i="2" l="1"/>
  <c r="Q21" i="2"/>
  <c r="R21" i="2" s="1"/>
  <c r="Q15" i="2"/>
  <c r="Q13" i="2"/>
  <c r="Q14" i="2"/>
  <c r="P14" i="2"/>
  <c r="Q28" i="2"/>
  <c r="P28" i="2"/>
  <c r="S28" i="2" s="1"/>
  <c r="Q20" i="2"/>
  <c r="P20" i="2"/>
  <c r="Q10" i="2"/>
  <c r="P10" i="2"/>
  <c r="Q27" i="2"/>
  <c r="P27" i="2"/>
  <c r="S27" i="2" s="1"/>
  <c r="Q26" i="2"/>
  <c r="P26" i="2"/>
  <c r="S26" i="2" s="1"/>
  <c r="Q19" i="2"/>
  <c r="P19" i="2"/>
  <c r="Q25" i="2"/>
  <c r="P25" i="2"/>
  <c r="S25" i="2" s="1"/>
  <c r="Q6" i="2"/>
  <c r="P6" i="2"/>
  <c r="S29" i="2"/>
  <c r="Q7" i="2"/>
  <c r="P7" i="2"/>
  <c r="Q9" i="2"/>
  <c r="P9" i="2"/>
  <c r="Q12" i="2"/>
  <c r="P12" i="2"/>
  <c r="Q17" i="2"/>
  <c r="P17" i="2"/>
  <c r="Q18" i="2"/>
  <c r="P18" i="2"/>
  <c r="Q11" i="2"/>
  <c r="P11" i="2"/>
  <c r="Q8" i="2"/>
  <c r="P8" i="2"/>
  <c r="Q16" i="2"/>
  <c r="P16" i="2"/>
  <c r="A7" i="2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Q24" i="2"/>
  <c r="P24" i="2"/>
  <c r="S24" i="2" s="1"/>
  <c r="E4" i="2" l="1"/>
  <c r="D3" i="2"/>
  <c r="R14" i="2"/>
  <c r="R26" i="2"/>
  <c r="R29" i="2"/>
  <c r="R18" i="2"/>
  <c r="R9" i="2"/>
  <c r="R8" i="2"/>
  <c r="R7" i="2"/>
  <c r="R13" i="2"/>
  <c r="R15" i="2"/>
  <c r="R20" i="2"/>
  <c r="R28" i="2"/>
  <c r="R30" i="2"/>
  <c r="R6" i="2"/>
  <c r="R24" i="2"/>
  <c r="R17" i="2"/>
  <c r="R25" i="2"/>
  <c r="R12" i="2"/>
  <c r="R19" i="2"/>
  <c r="R16" i="2"/>
  <c r="R27" i="2"/>
  <c r="R11" i="2"/>
  <c r="R10" i="2"/>
  <c r="F4" i="2" l="1"/>
  <c r="E3" i="2"/>
  <c r="Q27" i="1"/>
  <c r="Q15" i="1"/>
  <c r="Q14" i="1"/>
  <c r="Q16" i="1"/>
  <c r="Q17" i="1"/>
  <c r="Q11" i="1"/>
  <c r="Q12" i="1"/>
  <c r="Q13" i="1"/>
  <c r="Q20" i="1"/>
  <c r="Q18" i="1"/>
  <c r="Q21" i="1"/>
  <c r="Q22" i="1"/>
  <c r="Q23" i="1"/>
  <c r="Q24" i="1"/>
  <c r="Q25" i="1"/>
  <c r="Q26" i="1"/>
  <c r="Q19" i="1"/>
  <c r="Q28" i="1"/>
  <c r="Q29" i="1"/>
  <c r="F3" i="2" l="1"/>
  <c r="G4" i="2"/>
  <c r="G3" i="2" s="1"/>
  <c r="R28" i="1"/>
  <c r="R29" i="1"/>
  <c r="P25" i="1"/>
  <c r="S25" i="1" s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7" i="1"/>
  <c r="P24" i="1"/>
  <c r="S24" i="1" s="1"/>
  <c r="P17" i="1"/>
  <c r="S17" i="1" s="1"/>
  <c r="P22" i="1"/>
  <c r="S22" i="1" s="1"/>
  <c r="P11" i="1"/>
  <c r="S11" i="1" s="1"/>
  <c r="P23" i="1"/>
  <c r="S23" i="1" s="1"/>
  <c r="P30" i="1"/>
  <c r="P21" i="1"/>
  <c r="S21" i="1" s="1"/>
  <c r="S6" i="1"/>
  <c r="S9" i="1"/>
  <c r="P19" i="1"/>
  <c r="S19" i="1" s="1"/>
  <c r="S10" i="1"/>
  <c r="S8" i="1"/>
  <c r="P14" i="1"/>
  <c r="S14" i="1" s="1"/>
  <c r="P15" i="1"/>
  <c r="S15" i="1" s="1"/>
  <c r="P12" i="1"/>
  <c r="S12" i="1" s="1"/>
  <c r="P26" i="1"/>
  <c r="S26" i="1" s="1"/>
  <c r="P13" i="1"/>
  <c r="S13" i="1" s="1"/>
  <c r="P27" i="1"/>
  <c r="S27" i="1" s="1"/>
  <c r="P29" i="1"/>
  <c r="S29" i="1" s="1"/>
  <c r="P20" i="1"/>
  <c r="S20" i="1" s="1"/>
  <c r="P28" i="1"/>
  <c r="S28" i="1" s="1"/>
  <c r="P16" i="1"/>
  <c r="S16" i="1" s="1"/>
  <c r="P18" i="1"/>
  <c r="S18" i="1" s="1"/>
  <c r="S7" i="1"/>
  <c r="H4" i="2" l="1"/>
  <c r="R27" i="1"/>
  <c r="R9" i="1"/>
  <c r="R19" i="1"/>
  <c r="R26" i="1"/>
  <c r="R20" i="1"/>
  <c r="R25" i="1"/>
  <c r="R24" i="1"/>
  <c r="R12" i="1"/>
  <c r="R23" i="1"/>
  <c r="R22" i="1"/>
  <c r="R21" i="1"/>
  <c r="R18" i="1"/>
  <c r="R13" i="1"/>
  <c r="R11" i="1"/>
  <c r="R17" i="1"/>
  <c r="R16" i="1"/>
  <c r="R15" i="1"/>
  <c r="R14" i="1"/>
  <c r="R10" i="1"/>
  <c r="R6" i="1"/>
  <c r="R8" i="1"/>
  <c r="R7" i="1"/>
  <c r="H3" i="2" l="1"/>
  <c r="I4" i="2"/>
  <c r="I3" i="2" l="1"/>
  <c r="J4" i="2"/>
  <c r="J3" i="2" l="1"/>
  <c r="K4" i="2"/>
  <c r="K3" i="2" l="1"/>
  <c r="L4" i="2"/>
  <c r="L3" i="2" l="1"/>
  <c r="M4" i="2"/>
  <c r="M3" i="2" l="1"/>
  <c r="N4" i="2"/>
  <c r="N3" i="2" l="1"/>
  <c r="O4" i="2"/>
  <c r="O3" i="2" s="1"/>
  <c r="S4" i="2" l="1"/>
  <c r="S22" i="2" l="1"/>
  <c r="S23" i="2"/>
  <c r="S17" i="2"/>
  <c r="S10" i="2"/>
  <c r="S12" i="2"/>
  <c r="S21" i="2"/>
  <c r="S14" i="2"/>
  <c r="S15" i="2"/>
  <c r="S6" i="2"/>
  <c r="S13" i="2"/>
  <c r="S30" i="2"/>
  <c r="S20" i="2"/>
  <c r="S16" i="2"/>
  <c r="S9" i="2"/>
  <c r="S8" i="2"/>
  <c r="S18" i="2"/>
  <c r="S7" i="2"/>
  <c r="S11" i="2"/>
  <c r="S19" i="2"/>
</calcChain>
</file>

<file path=xl/sharedStrings.xml><?xml version="1.0" encoding="utf-8"?>
<sst xmlns="http://schemas.openxmlformats.org/spreadsheetml/2006/main" count="109" uniqueCount="88">
  <si>
    <t>1er Torneo fútbol Mágico</t>
  </si>
  <si>
    <t xml:space="preserve">copa : ¿qué es random? </t>
  </si>
  <si>
    <t xml:space="preserve">fecha </t>
  </si>
  <si>
    <t xml:space="preserve">nombre </t>
  </si>
  <si>
    <t xml:space="preserve">fecha 1 </t>
  </si>
  <si>
    <t>fecha 2</t>
  </si>
  <si>
    <t>fecha 3</t>
  </si>
  <si>
    <t>fecha 4</t>
  </si>
  <si>
    <t>fecha 5</t>
  </si>
  <si>
    <t>fecha 6</t>
  </si>
  <si>
    <t xml:space="preserve">fecha 7 </t>
  </si>
  <si>
    <t>fecha 8</t>
  </si>
  <si>
    <t xml:space="preserve">fecha 9 </t>
  </si>
  <si>
    <t xml:space="preserve">fecha 10 </t>
  </si>
  <si>
    <t>fecha 11</t>
  </si>
  <si>
    <t xml:space="preserve">fecha 12 </t>
  </si>
  <si>
    <t xml:space="preserve">puntaje </t>
  </si>
  <si>
    <t>JUGADOS</t>
  </si>
  <si>
    <t xml:space="preserve">carlos </t>
  </si>
  <si>
    <t xml:space="preserve">mágico </t>
  </si>
  <si>
    <t xml:space="preserve">facu </t>
  </si>
  <si>
    <t xml:space="preserve">peña </t>
  </si>
  <si>
    <t xml:space="preserve">julio </t>
  </si>
  <si>
    <t>*</t>
  </si>
  <si>
    <t xml:space="preserve">Rodrigo </t>
  </si>
  <si>
    <t>Raul</t>
  </si>
  <si>
    <t>diego</t>
  </si>
  <si>
    <t>cholate</t>
  </si>
  <si>
    <t>panda</t>
  </si>
  <si>
    <t xml:space="preserve">pantera </t>
  </si>
  <si>
    <t>miguel</t>
  </si>
  <si>
    <t>adrian bueno</t>
  </si>
  <si>
    <t xml:space="preserve">metz </t>
  </si>
  <si>
    <t>dario</t>
  </si>
  <si>
    <t>pedro</t>
  </si>
  <si>
    <t>nico</t>
  </si>
  <si>
    <t>EXTRAÑO</t>
  </si>
  <si>
    <t xml:space="preserve">hernan </t>
  </si>
  <si>
    <t xml:space="preserve">jacka </t>
  </si>
  <si>
    <t xml:space="preserve">Hugo </t>
  </si>
  <si>
    <t xml:space="preserve">Dani </t>
  </si>
  <si>
    <t xml:space="preserve">bocha </t>
  </si>
  <si>
    <t xml:space="preserve">crilin </t>
  </si>
  <si>
    <t xml:space="preserve">figura </t>
  </si>
  <si>
    <t>jacka</t>
  </si>
  <si>
    <t>**</t>
  </si>
  <si>
    <t xml:space="preserve">* el tribunal disciplinario evaluará  la situación </t>
  </si>
  <si>
    <t>** fecha no random por eso suma de a 1</t>
  </si>
  <si>
    <t>PROM. ASIST.</t>
  </si>
  <si>
    <t>PROM. GEN.</t>
  </si>
  <si>
    <t>fecha 13</t>
  </si>
  <si>
    <t>2do Torneo fútbol Mágico</t>
  </si>
  <si>
    <t>Chinai</t>
  </si>
  <si>
    <t>Miguel Albañil</t>
  </si>
  <si>
    <t>Peña</t>
  </si>
  <si>
    <t>Julio</t>
  </si>
  <si>
    <t>Adrian Musico</t>
  </si>
  <si>
    <t>Facu</t>
  </si>
  <si>
    <t>Carlos</t>
  </si>
  <si>
    <t>Pantera</t>
  </si>
  <si>
    <t xml:space="preserve">copa : todavia no sabemos, ¿qué es random? </t>
  </si>
  <si>
    <t>chuda</t>
  </si>
  <si>
    <t>dani futbol</t>
  </si>
  <si>
    <t>nico panadero</t>
  </si>
  <si>
    <t>Guillermo Cuñado</t>
  </si>
  <si>
    <t>Magico</t>
  </si>
  <si>
    <t>Extraño Nahuel</t>
  </si>
  <si>
    <t>Panda</t>
  </si>
  <si>
    <t>Arquitecto (*)</t>
  </si>
  <si>
    <t>Huguito (*)</t>
  </si>
  <si>
    <t>(*) resolucion 20231009 por votacion en el grupo, visto suceso de actitud antideportiva de no avisar que no venian en la fecha 02/10/2023, (**) y partir de la fecha son -3 puntos por no avisar.</t>
  </si>
  <si>
    <t>Crillin</t>
  </si>
  <si>
    <t>Adrian Bueno</t>
  </si>
  <si>
    <t>Hernan (**)</t>
  </si>
  <si>
    <t>Dario</t>
  </si>
  <si>
    <t>(**) resolucion 20231106 por votacion en el grupo, visto suceso de actitud antideportiva de avisar con poco tiempo que no venia en la fecha 30/10/2023,  y partir de la fecha son -6 y pago de la cancha.</t>
  </si>
  <si>
    <t>Bocha</t>
  </si>
  <si>
    <t>(***) Nota importante : en lo posible no venir en pedo</t>
  </si>
  <si>
    <t>cantidad</t>
  </si>
  <si>
    <t>precio</t>
  </si>
  <si>
    <t>cancha</t>
  </si>
  <si>
    <t>subtotal</t>
  </si>
  <si>
    <t>jugo</t>
  </si>
  <si>
    <t>total</t>
  </si>
  <si>
    <t>sancion</t>
  </si>
  <si>
    <t>detalle recaudacion</t>
  </si>
  <si>
    <t>Migue</t>
  </si>
  <si>
    <t>Tito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</si>
</sst>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7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/>
    <xf numFmtId="0" fontId="2" fillId="0" borderId="0" xfId="0" applyFont="1" applyAlignment="1">
      <alignment vertical="top"/>
    </xf>
    <xf numFmtId="0" fontId="3" fillId="0" borderId="0" xfId="0" applyFont="1"/>
    <xf numFmtId="0" fontId="0" fillId="0" borderId="1" xfId="0" applyBorder="1" applyAlignment="1">
      <alignment wrapText="1"/>
    </xf>
    <xf numFmtId="16" fontId="0" fillId="0" borderId="1" xfId="0" applyNumberFormat="1" applyBorder="1" applyAlignment="1">
      <alignment wrapText="1"/>
    </xf>
    <xf numFmtId="0" fontId="0" fillId="0" borderId="1" xfId="0" applyBorder="1"/>
    <xf numFmtId="0" fontId="0" fillId="0" borderId="1" xfId="0" applyBorder="1" applyAlignment="1">
      <alignment horizontal="center" wrapText="1"/>
    </xf>
    <xf numFmtId="2" fontId="0" fillId="0" borderId="1" xfId="0" applyNumberFormat="1" applyBorder="1"/>
    <xf numFmtId="164" fontId="0" fillId="0" borderId="1" xfId="0" applyNumberFormat="1" applyBorder="1"/>
    <xf numFmtId="0" fontId="0" fillId="2" borderId="1" xfId="0" applyFill="1" applyBorder="1"/>
    <xf numFmtId="0" fontId="0" fillId="0" borderId="1" xfId="0" applyFill="1" applyBorder="1"/>
    <xf numFmtId="0" fontId="0" fillId="3" borderId="1" xfId="0" applyFill="1" applyBorder="1"/>
    <xf numFmtId="0" fontId="3" fillId="3" borderId="0" xfId="0" applyFont="1" applyFill="1"/>
    <xf numFmtId="0" fontId="0" fillId="3" borderId="0" xfId="0" applyFill="1"/>
    <xf numFmtId="0" fontId="4" fillId="0" borderId="0" xfId="0" applyFont="1"/>
    <xf numFmtId="0" fontId="0" fillId="0" borderId="0" xfId="0" applyFont="1"/>
    <xf numFmtId="0" fontId="5" fillId="0" borderId="1" xfId="0" applyFont="1" applyBorder="1"/>
    <xf numFmtId="0" fontId="6" fillId="0" borderId="1" xfId="0" applyFont="1" applyFill="1" applyBorder="1"/>
    <xf numFmtId="0" fontId="0" fillId="4" borderId="0" xfId="0" applyFill="1" applyBorder="1"/>
    <xf numFmtId="0" fontId="0" fillId="4" borderId="0" xfId="0" applyFill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5" borderId="5" xfId="0" applyFill="1" applyBorder="1"/>
    <xf numFmtId="0" fontId="0" fillId="5" borderId="0" xfId="0" applyFill="1" applyBorder="1"/>
    <xf numFmtId="0" fontId="0" fillId="5" borderId="6" xfId="0" applyFill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6" borderId="2" xfId="0" applyFill="1" applyBorder="1"/>
    <xf numFmtId="0" fontId="0" fillId="6" borderId="3" xfId="0" applyFill="1" applyBorder="1"/>
    <xf numFmtId="0" fontId="0" fillId="6" borderId="4" xfId="0" applyFill="1" applyBorder="1"/>
    <xf numFmtId="0" fontId="0" fillId="6" borderId="5" xfId="0" applyFill="1" applyBorder="1"/>
    <xf numFmtId="0" fontId="0" fillId="6" borderId="0" xfId="0" applyFill="1" applyBorder="1"/>
    <xf numFmtId="0" fontId="0" fillId="6" borderId="6" xfId="0" applyFill="1" applyBorder="1"/>
    <xf numFmtId="0" fontId="0" fillId="0" borderId="10" xfId="0" applyBorder="1"/>
    <xf numFmtId="0" fontId="0" fillId="0" borderId="11" xfId="0" applyBorder="1"/>
    <xf numFmtId="0" fontId="0" fillId="0" borderId="12" xfId="0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8696B"/>
      <color rgb="FFFFEB8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S34"/>
  <sheetViews>
    <sheetView zoomScale="85" zoomScaleNormal="85" zoomScaleSheetLayoutView="100" workbookViewId="0">
      <pane xSplit="2" topLeftCell="C1" activePane="topRight" state="frozen"/>
      <selection activeCell="P23" sqref="P23"/>
      <selection pane="topRight" sqref="A1:XFD1048576"/>
    </sheetView>
  </sheetViews>
  <sheetFormatPr baseColWidth="10" defaultColWidth="9.1796875" defaultRowHeight="14.5" x14ac:dyDescent="0.35"/>
  <cols>
    <col min="1" max="1" width="3.1796875" bestFit="1" customWidth="1"/>
    <col min="2" max="2" width="28.7265625" customWidth="1"/>
    <col min="3" max="3" width="7" customWidth="1"/>
    <col min="4" max="4" width="7.1796875" customWidth="1"/>
    <col min="5" max="5" width="7.81640625" customWidth="1"/>
    <col min="6" max="11" width="6.1796875" customWidth="1"/>
    <col min="12" max="12" width="8.1796875" customWidth="1"/>
    <col min="13" max="13" width="7.54296875" customWidth="1"/>
    <col min="14" max="15" width="7.1796875" customWidth="1"/>
    <col min="16" max="16" width="11" customWidth="1"/>
    <col min="17" max="17" width="13.54296875" customWidth="1"/>
    <col min="18" max="18" width="18.453125" customWidth="1"/>
    <col min="19" max="19" width="17" customWidth="1"/>
  </cols>
  <sheetData>
    <row r="1" spans="1:19" ht="18.5" x14ac:dyDescent="0.35">
      <c r="B1" s="2" t="s">
        <v>0</v>
      </c>
      <c r="C1" s="2"/>
      <c r="D1" s="2"/>
      <c r="E1" s="2"/>
    </row>
    <row r="2" spans="1:19" ht="18.5" x14ac:dyDescent="0.45">
      <c r="B2" s="1" t="s">
        <v>1</v>
      </c>
      <c r="D2" s="1"/>
      <c r="E2" s="1"/>
    </row>
    <row r="4" spans="1:19" x14ac:dyDescent="0.35">
      <c r="B4" s="4" t="s">
        <v>2</v>
      </c>
      <c r="C4" s="5">
        <v>45089</v>
      </c>
      <c r="D4" s="5">
        <v>45096</v>
      </c>
      <c r="E4" s="5">
        <v>45103</v>
      </c>
      <c r="F4" s="5">
        <v>45110</v>
      </c>
      <c r="G4" s="5">
        <v>45117</v>
      </c>
      <c r="H4" s="5">
        <v>45124</v>
      </c>
      <c r="I4" s="5">
        <v>45131</v>
      </c>
      <c r="J4" s="5">
        <v>45138</v>
      </c>
      <c r="K4" s="5">
        <v>45145</v>
      </c>
      <c r="L4" s="5">
        <v>45152</v>
      </c>
      <c r="M4" s="5">
        <v>45159</v>
      </c>
      <c r="N4" s="5">
        <v>45166</v>
      </c>
      <c r="O4" s="5">
        <v>45173</v>
      </c>
      <c r="P4" s="4"/>
      <c r="Q4" s="6"/>
      <c r="R4" s="6"/>
      <c r="S4" s="6">
        <v>13</v>
      </c>
    </row>
    <row r="5" spans="1:19" ht="29" x14ac:dyDescent="0.35"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G5" s="4" t="s">
        <v>8</v>
      </c>
      <c r="H5" s="4" t="s">
        <v>9</v>
      </c>
      <c r="I5" s="4" t="s">
        <v>10</v>
      </c>
      <c r="J5" s="4" t="s">
        <v>11</v>
      </c>
      <c r="K5" s="4" t="s">
        <v>12</v>
      </c>
      <c r="L5" s="4" t="s">
        <v>13</v>
      </c>
      <c r="M5" s="4" t="s">
        <v>14</v>
      </c>
      <c r="N5" s="4" t="s">
        <v>15</v>
      </c>
      <c r="O5" s="4" t="s">
        <v>50</v>
      </c>
      <c r="P5" s="4" t="s">
        <v>16</v>
      </c>
      <c r="Q5" s="6" t="s">
        <v>17</v>
      </c>
      <c r="R5" s="7" t="s">
        <v>48</v>
      </c>
      <c r="S5" s="4" t="s">
        <v>49</v>
      </c>
    </row>
    <row r="6" spans="1:19" x14ac:dyDescent="0.35">
      <c r="A6">
        <v>1</v>
      </c>
      <c r="B6" s="6" t="s">
        <v>21</v>
      </c>
      <c r="C6" s="6">
        <v>3</v>
      </c>
      <c r="D6" s="6">
        <v>0</v>
      </c>
      <c r="E6" s="11">
        <v>1</v>
      </c>
      <c r="F6" s="6">
        <v>0</v>
      </c>
      <c r="G6" s="6"/>
      <c r="H6" s="6">
        <v>0</v>
      </c>
      <c r="I6" s="6">
        <v>3</v>
      </c>
      <c r="J6" s="6">
        <v>3</v>
      </c>
      <c r="K6" s="6">
        <v>3</v>
      </c>
      <c r="L6" s="6">
        <v>3</v>
      </c>
      <c r="M6" s="6">
        <v>0</v>
      </c>
      <c r="N6" s="6">
        <v>1</v>
      </c>
      <c r="O6" s="6">
        <v>3</v>
      </c>
      <c r="P6" s="6">
        <f>SUM(C6:O6)</f>
        <v>20</v>
      </c>
      <c r="Q6" s="6">
        <f>COUNT(C6:O6)</f>
        <v>12</v>
      </c>
      <c r="R6" s="8">
        <f t="shared" ref="R6:R29" si="0">IF(Q6=0,0,P6/Q6)</f>
        <v>1.6666666666666667</v>
      </c>
      <c r="S6" s="9">
        <f t="shared" ref="S6:S29" si="1">IF(P6=0,0,P6/$S$4)</f>
        <v>1.5384615384615385</v>
      </c>
    </row>
    <row r="7" spans="1:19" x14ac:dyDescent="0.35">
      <c r="A7">
        <f>+A6+1</f>
        <v>2</v>
      </c>
      <c r="B7" s="6" t="s">
        <v>19</v>
      </c>
      <c r="C7" s="6">
        <v>0</v>
      </c>
      <c r="D7" s="6">
        <v>0</v>
      </c>
      <c r="E7" s="6">
        <v>0</v>
      </c>
      <c r="F7" s="6">
        <v>3</v>
      </c>
      <c r="G7" s="6">
        <v>3</v>
      </c>
      <c r="H7" s="6">
        <v>3</v>
      </c>
      <c r="I7" s="6">
        <v>0</v>
      </c>
      <c r="J7" s="6">
        <v>3</v>
      </c>
      <c r="K7" s="6">
        <v>0</v>
      </c>
      <c r="L7" s="6">
        <v>3</v>
      </c>
      <c r="M7" s="6">
        <v>0</v>
      </c>
      <c r="N7" s="6">
        <v>1</v>
      </c>
      <c r="O7" s="6">
        <v>3</v>
      </c>
      <c r="P7" s="6">
        <f>SUM(C7:O7)</f>
        <v>19</v>
      </c>
      <c r="Q7" s="6">
        <f>COUNT(C7:O7)</f>
        <v>13</v>
      </c>
      <c r="R7" s="8">
        <f t="shared" si="0"/>
        <v>1.4615384615384615</v>
      </c>
      <c r="S7" s="9">
        <f t="shared" si="1"/>
        <v>1.4615384615384615</v>
      </c>
    </row>
    <row r="8" spans="1:19" x14ac:dyDescent="0.35">
      <c r="A8">
        <f t="shared" ref="A8:A29" si="2">+A7+1</f>
        <v>3</v>
      </c>
      <c r="B8" s="6" t="s">
        <v>20</v>
      </c>
      <c r="C8" s="6">
        <v>0</v>
      </c>
      <c r="D8" s="6">
        <v>1</v>
      </c>
      <c r="E8" s="6">
        <v>1</v>
      </c>
      <c r="F8" s="6">
        <v>3</v>
      </c>
      <c r="G8" s="6">
        <v>3</v>
      </c>
      <c r="H8" s="6"/>
      <c r="I8" s="6">
        <v>3</v>
      </c>
      <c r="J8" s="6">
        <v>0</v>
      </c>
      <c r="K8" s="6">
        <v>0</v>
      </c>
      <c r="L8" s="6">
        <v>0</v>
      </c>
      <c r="M8" s="6">
        <v>3</v>
      </c>
      <c r="N8" s="6">
        <v>1</v>
      </c>
      <c r="O8" s="6">
        <v>3</v>
      </c>
      <c r="P8" s="6">
        <f>SUM(C8:O8)</f>
        <v>18</v>
      </c>
      <c r="Q8" s="6">
        <f>COUNT(C8:O8)</f>
        <v>12</v>
      </c>
      <c r="R8" s="8">
        <f t="shared" si="0"/>
        <v>1.5</v>
      </c>
      <c r="S8" s="9">
        <f t="shared" si="1"/>
        <v>1.3846153846153846</v>
      </c>
    </row>
    <row r="9" spans="1:19" x14ac:dyDescent="0.35">
      <c r="A9">
        <f t="shared" si="2"/>
        <v>4</v>
      </c>
      <c r="B9" s="6" t="s">
        <v>18</v>
      </c>
      <c r="C9" s="6">
        <v>3</v>
      </c>
      <c r="D9" s="6"/>
      <c r="E9" s="11">
        <v>1</v>
      </c>
      <c r="F9" s="6">
        <v>0</v>
      </c>
      <c r="G9" s="6">
        <v>3</v>
      </c>
      <c r="H9" s="6">
        <v>3</v>
      </c>
      <c r="I9" s="6">
        <v>3</v>
      </c>
      <c r="J9" s="6">
        <v>3</v>
      </c>
      <c r="K9" s="6">
        <v>0</v>
      </c>
      <c r="L9" s="6">
        <v>0</v>
      </c>
      <c r="M9" s="6"/>
      <c r="N9" s="6">
        <v>1</v>
      </c>
      <c r="O9" s="6">
        <v>0</v>
      </c>
      <c r="P9" s="6">
        <f>SUM(C9:O9)</f>
        <v>17</v>
      </c>
      <c r="Q9" s="6">
        <f>COUNT(C9:O9)</f>
        <v>11</v>
      </c>
      <c r="R9" s="8">
        <f t="shared" si="0"/>
        <v>1.5454545454545454</v>
      </c>
      <c r="S9" s="9">
        <f t="shared" si="1"/>
        <v>1.3076923076923077</v>
      </c>
    </row>
    <row r="10" spans="1:19" x14ac:dyDescent="0.35">
      <c r="A10">
        <f t="shared" si="2"/>
        <v>5</v>
      </c>
      <c r="B10" s="6" t="s">
        <v>22</v>
      </c>
      <c r="C10" s="11" t="s">
        <v>23</v>
      </c>
      <c r="D10" s="6">
        <v>1</v>
      </c>
      <c r="E10" s="6">
        <v>1</v>
      </c>
      <c r="F10" s="6">
        <v>3</v>
      </c>
      <c r="G10" s="6">
        <v>3</v>
      </c>
      <c r="H10" s="6">
        <v>0</v>
      </c>
      <c r="I10" s="6">
        <v>0</v>
      </c>
      <c r="J10" s="6">
        <v>0</v>
      </c>
      <c r="K10" s="6">
        <v>3</v>
      </c>
      <c r="L10" s="6">
        <v>0</v>
      </c>
      <c r="M10" s="6">
        <v>0</v>
      </c>
      <c r="N10" s="6">
        <v>1</v>
      </c>
      <c r="O10" s="6">
        <v>0</v>
      </c>
      <c r="P10" s="6">
        <f>SUM(C10:O10)</f>
        <v>12</v>
      </c>
      <c r="Q10" s="6">
        <f>COUNT(C10:O10)</f>
        <v>12</v>
      </c>
      <c r="R10" s="8">
        <f t="shared" si="0"/>
        <v>1</v>
      </c>
      <c r="S10" s="9">
        <f t="shared" si="1"/>
        <v>0.92307692307692313</v>
      </c>
    </row>
    <row r="11" spans="1:19" x14ac:dyDescent="0.35">
      <c r="A11">
        <f t="shared" si="2"/>
        <v>6</v>
      </c>
      <c r="B11" s="6" t="s">
        <v>28</v>
      </c>
      <c r="C11" s="6"/>
      <c r="D11" s="6"/>
      <c r="E11" s="6"/>
      <c r="F11" s="6"/>
      <c r="G11" s="6"/>
      <c r="H11" s="6"/>
      <c r="I11" s="6">
        <v>3</v>
      </c>
      <c r="J11" s="6">
        <v>3</v>
      </c>
      <c r="K11" s="6"/>
      <c r="L11" s="6">
        <v>3</v>
      </c>
      <c r="M11" s="6"/>
      <c r="N11" s="6">
        <v>1</v>
      </c>
      <c r="O11" s="6"/>
      <c r="P11" s="6">
        <f t="shared" ref="P11:P30" si="3">SUM(C11:N11)</f>
        <v>10</v>
      </c>
      <c r="Q11" s="6">
        <f t="shared" ref="Q11:Q29" si="4">COUNT(C11:N11)</f>
        <v>4</v>
      </c>
      <c r="R11" s="8">
        <f t="shared" si="0"/>
        <v>2.5</v>
      </c>
      <c r="S11" s="9">
        <f t="shared" si="1"/>
        <v>0.76923076923076927</v>
      </c>
    </row>
    <row r="12" spans="1:19" x14ac:dyDescent="0.35">
      <c r="A12">
        <f t="shared" si="2"/>
        <v>7</v>
      </c>
      <c r="B12" s="6" t="s">
        <v>32</v>
      </c>
      <c r="C12" s="6"/>
      <c r="D12" s="6">
        <v>0</v>
      </c>
      <c r="E12" s="6">
        <v>0</v>
      </c>
      <c r="F12" s="6"/>
      <c r="G12" s="6"/>
      <c r="H12" s="6"/>
      <c r="I12" s="6"/>
      <c r="J12" s="6">
        <v>3</v>
      </c>
      <c r="K12" s="6">
        <v>3</v>
      </c>
      <c r="L12" s="6"/>
      <c r="M12" s="6">
        <v>3</v>
      </c>
      <c r="N12" s="6">
        <v>1</v>
      </c>
      <c r="O12" s="6"/>
      <c r="P12" s="6">
        <f t="shared" si="3"/>
        <v>10</v>
      </c>
      <c r="Q12" s="6">
        <f t="shared" si="4"/>
        <v>6</v>
      </c>
      <c r="R12" s="8">
        <f t="shared" si="0"/>
        <v>1.6666666666666667</v>
      </c>
      <c r="S12" s="9">
        <f t="shared" si="1"/>
        <v>0.76923076923076927</v>
      </c>
    </row>
    <row r="13" spans="1:19" x14ac:dyDescent="0.35">
      <c r="A13">
        <f t="shared" si="2"/>
        <v>8</v>
      </c>
      <c r="B13" s="6" t="s">
        <v>29</v>
      </c>
      <c r="C13" s="6">
        <v>0</v>
      </c>
      <c r="D13" s="6">
        <v>1</v>
      </c>
      <c r="E13" s="6">
        <v>1</v>
      </c>
      <c r="F13" s="6">
        <v>3</v>
      </c>
      <c r="G13" s="6"/>
      <c r="H13" s="6">
        <v>0</v>
      </c>
      <c r="I13" s="6"/>
      <c r="J13" s="6">
        <v>0</v>
      </c>
      <c r="K13" s="6">
        <v>0</v>
      </c>
      <c r="L13" s="6">
        <v>0</v>
      </c>
      <c r="M13" s="6">
        <v>3</v>
      </c>
      <c r="N13" s="6">
        <v>1</v>
      </c>
      <c r="O13" s="6"/>
      <c r="P13" s="6">
        <f t="shared" si="3"/>
        <v>9</v>
      </c>
      <c r="Q13" s="6">
        <f t="shared" si="4"/>
        <v>10</v>
      </c>
      <c r="R13" s="8">
        <f t="shared" si="0"/>
        <v>0.9</v>
      </c>
      <c r="S13" s="9">
        <f t="shared" si="1"/>
        <v>0.69230769230769229</v>
      </c>
    </row>
    <row r="14" spans="1:19" x14ac:dyDescent="0.35">
      <c r="A14">
        <f t="shared" si="2"/>
        <v>9</v>
      </c>
      <c r="B14" s="6" t="s">
        <v>25</v>
      </c>
      <c r="C14" s="6">
        <v>3</v>
      </c>
      <c r="D14" s="6"/>
      <c r="E14" s="6"/>
      <c r="F14" s="6">
        <v>3</v>
      </c>
      <c r="G14" s="6"/>
      <c r="H14" s="6"/>
      <c r="I14" s="6"/>
      <c r="J14" s="6">
        <v>0</v>
      </c>
      <c r="K14" s="6"/>
      <c r="L14" s="6"/>
      <c r="M14" s="6"/>
      <c r="N14" s="6">
        <v>1</v>
      </c>
      <c r="O14" s="6">
        <v>0</v>
      </c>
      <c r="P14" s="6">
        <f t="shared" si="3"/>
        <v>7</v>
      </c>
      <c r="Q14" s="6">
        <f t="shared" si="4"/>
        <v>4</v>
      </c>
      <c r="R14" s="8">
        <f t="shared" si="0"/>
        <v>1.75</v>
      </c>
      <c r="S14" s="9">
        <f t="shared" si="1"/>
        <v>0.53846153846153844</v>
      </c>
    </row>
    <row r="15" spans="1:19" x14ac:dyDescent="0.35">
      <c r="A15">
        <f t="shared" si="2"/>
        <v>10</v>
      </c>
      <c r="B15" s="6" t="s">
        <v>24</v>
      </c>
      <c r="C15" s="6">
        <v>3</v>
      </c>
      <c r="D15" s="6"/>
      <c r="E15" s="6"/>
      <c r="F15" s="6">
        <v>0</v>
      </c>
      <c r="G15" s="6"/>
      <c r="H15" s="6">
        <v>3</v>
      </c>
      <c r="I15" s="6">
        <v>0</v>
      </c>
      <c r="J15" s="6"/>
      <c r="K15" s="6"/>
      <c r="L15" s="6"/>
      <c r="M15" s="6"/>
      <c r="N15" s="6"/>
      <c r="O15" s="6"/>
      <c r="P15" s="6">
        <f t="shared" si="3"/>
        <v>6</v>
      </c>
      <c r="Q15" s="6">
        <f t="shared" si="4"/>
        <v>4</v>
      </c>
      <c r="R15" s="8">
        <f t="shared" si="0"/>
        <v>1.5</v>
      </c>
      <c r="S15" s="9">
        <f t="shared" si="1"/>
        <v>0.46153846153846156</v>
      </c>
    </row>
    <row r="16" spans="1:19" x14ac:dyDescent="0.35">
      <c r="A16">
        <f t="shared" si="2"/>
        <v>11</v>
      </c>
      <c r="B16" s="6" t="s">
        <v>26</v>
      </c>
      <c r="C16" s="6"/>
      <c r="D16" s="6">
        <v>0</v>
      </c>
      <c r="E16" s="6"/>
      <c r="F16" s="6"/>
      <c r="G16" s="6"/>
      <c r="H16" s="6">
        <v>3</v>
      </c>
      <c r="I16" s="6">
        <v>3</v>
      </c>
      <c r="J16" s="6"/>
      <c r="K16" s="6"/>
      <c r="L16" s="6"/>
      <c r="M16" s="6">
        <v>0</v>
      </c>
      <c r="N16" s="6"/>
      <c r="O16" s="6"/>
      <c r="P16" s="6">
        <f t="shared" si="3"/>
        <v>6</v>
      </c>
      <c r="Q16" s="6">
        <f t="shared" si="4"/>
        <v>4</v>
      </c>
      <c r="R16" s="8">
        <f t="shared" si="0"/>
        <v>1.5</v>
      </c>
      <c r="S16" s="9">
        <f t="shared" si="1"/>
        <v>0.46153846153846156</v>
      </c>
    </row>
    <row r="17" spans="1:19" x14ac:dyDescent="0.35">
      <c r="A17">
        <f t="shared" si="2"/>
        <v>12</v>
      </c>
      <c r="B17" s="6" t="s">
        <v>27</v>
      </c>
      <c r="C17" s="6"/>
      <c r="D17" s="6"/>
      <c r="E17" s="6"/>
      <c r="F17" s="6"/>
      <c r="G17" s="6"/>
      <c r="H17" s="6">
        <v>3</v>
      </c>
      <c r="I17" s="6">
        <v>3</v>
      </c>
      <c r="J17" s="6"/>
      <c r="K17" s="6"/>
      <c r="L17" s="6"/>
      <c r="M17" s="6"/>
      <c r="N17" s="6"/>
      <c r="O17" s="6"/>
      <c r="P17" s="6">
        <f t="shared" si="3"/>
        <v>6</v>
      </c>
      <c r="Q17" s="6">
        <f t="shared" si="4"/>
        <v>2</v>
      </c>
      <c r="R17" s="8">
        <f t="shared" si="0"/>
        <v>3</v>
      </c>
      <c r="S17" s="9">
        <f t="shared" si="1"/>
        <v>0.46153846153846156</v>
      </c>
    </row>
    <row r="18" spans="1:19" x14ac:dyDescent="0.35">
      <c r="A18">
        <f t="shared" si="2"/>
        <v>13</v>
      </c>
      <c r="B18" s="6" t="s">
        <v>30</v>
      </c>
      <c r="C18" s="6"/>
      <c r="D18" s="6"/>
      <c r="E18" s="6"/>
      <c r="F18" s="6"/>
      <c r="G18" s="6">
        <v>3</v>
      </c>
      <c r="H18" s="6"/>
      <c r="I18" s="6">
        <v>0</v>
      </c>
      <c r="J18" s="6">
        <v>0</v>
      </c>
      <c r="K18" s="6"/>
      <c r="L18" s="6">
        <v>3</v>
      </c>
      <c r="M18" s="6"/>
      <c r="N18" s="6"/>
      <c r="O18" s="6">
        <v>3</v>
      </c>
      <c r="P18" s="6">
        <f t="shared" si="3"/>
        <v>6</v>
      </c>
      <c r="Q18" s="6">
        <f t="shared" si="4"/>
        <v>4</v>
      </c>
      <c r="R18" s="8">
        <f t="shared" si="0"/>
        <v>1.5</v>
      </c>
      <c r="S18" s="9">
        <f t="shared" si="1"/>
        <v>0.46153846153846156</v>
      </c>
    </row>
    <row r="19" spans="1:19" x14ac:dyDescent="0.35">
      <c r="A19">
        <f t="shared" si="2"/>
        <v>14</v>
      </c>
      <c r="B19" s="6" t="s">
        <v>40</v>
      </c>
      <c r="C19" s="6">
        <v>0</v>
      </c>
      <c r="D19" s="6"/>
      <c r="E19" s="6"/>
      <c r="F19" s="6">
        <v>0</v>
      </c>
      <c r="G19" s="6"/>
      <c r="H19" s="6"/>
      <c r="I19" s="6"/>
      <c r="J19" s="6"/>
      <c r="K19" s="6"/>
      <c r="L19" s="6">
        <v>3</v>
      </c>
      <c r="M19" s="6">
        <v>3</v>
      </c>
      <c r="N19" s="6"/>
      <c r="O19" s="6"/>
      <c r="P19" s="6">
        <f t="shared" si="3"/>
        <v>6</v>
      </c>
      <c r="Q19" s="6">
        <f t="shared" si="4"/>
        <v>4</v>
      </c>
      <c r="R19" s="8">
        <f t="shared" si="0"/>
        <v>1.5</v>
      </c>
      <c r="S19" s="9">
        <f t="shared" si="1"/>
        <v>0.46153846153846156</v>
      </c>
    </row>
    <row r="20" spans="1:19" x14ac:dyDescent="0.35">
      <c r="A20">
        <f t="shared" si="2"/>
        <v>15</v>
      </c>
      <c r="B20" s="6" t="s">
        <v>37</v>
      </c>
      <c r="C20" s="6">
        <v>0</v>
      </c>
      <c r="D20" s="6"/>
      <c r="E20" s="6">
        <v>1</v>
      </c>
      <c r="F20" s="6"/>
      <c r="G20" s="6">
        <v>0</v>
      </c>
      <c r="H20" s="6">
        <v>0</v>
      </c>
      <c r="I20" s="6">
        <v>0</v>
      </c>
      <c r="J20" s="6"/>
      <c r="K20" s="6">
        <v>3</v>
      </c>
      <c r="L20" s="6"/>
      <c r="M20" s="6"/>
      <c r="N20" s="6"/>
      <c r="O20" s="6">
        <v>0</v>
      </c>
      <c r="P20" s="6">
        <f t="shared" si="3"/>
        <v>4</v>
      </c>
      <c r="Q20" s="6">
        <f t="shared" si="4"/>
        <v>6</v>
      </c>
      <c r="R20" s="8">
        <f t="shared" si="0"/>
        <v>0.66666666666666663</v>
      </c>
      <c r="S20" s="9">
        <f t="shared" si="1"/>
        <v>0.30769230769230771</v>
      </c>
    </row>
    <row r="21" spans="1:19" x14ac:dyDescent="0.35">
      <c r="A21">
        <f t="shared" si="2"/>
        <v>16</v>
      </c>
      <c r="B21" s="6" t="s">
        <v>31</v>
      </c>
      <c r="C21" s="6"/>
      <c r="D21" s="6"/>
      <c r="E21" s="6"/>
      <c r="F21" s="6"/>
      <c r="G21" s="6">
        <v>0</v>
      </c>
      <c r="H21" s="6">
        <v>3</v>
      </c>
      <c r="I21" s="6">
        <v>0</v>
      </c>
      <c r="J21" s="6"/>
      <c r="K21" s="6"/>
      <c r="L21" s="6"/>
      <c r="M21" s="6"/>
      <c r="N21" s="6">
        <v>1</v>
      </c>
      <c r="O21" s="6">
        <v>3</v>
      </c>
      <c r="P21" s="6">
        <f t="shared" si="3"/>
        <v>4</v>
      </c>
      <c r="Q21" s="6">
        <f t="shared" si="4"/>
        <v>4</v>
      </c>
      <c r="R21" s="8">
        <f t="shared" si="0"/>
        <v>1</v>
      </c>
      <c r="S21" s="9">
        <f t="shared" si="1"/>
        <v>0.30769230769230771</v>
      </c>
    </row>
    <row r="22" spans="1:19" x14ac:dyDescent="0.35">
      <c r="A22">
        <f t="shared" si="2"/>
        <v>17</v>
      </c>
      <c r="B22" s="6" t="s">
        <v>33</v>
      </c>
      <c r="C22" s="6"/>
      <c r="D22" s="6"/>
      <c r="E22" s="6"/>
      <c r="F22" s="6"/>
      <c r="G22" s="6"/>
      <c r="H22" s="6"/>
      <c r="I22" s="6">
        <v>3</v>
      </c>
      <c r="J22" s="6"/>
      <c r="K22" s="6"/>
      <c r="L22" s="6">
        <v>0</v>
      </c>
      <c r="M22" s="6">
        <v>0</v>
      </c>
      <c r="N22" s="6"/>
      <c r="O22" s="6"/>
      <c r="P22" s="6">
        <f t="shared" si="3"/>
        <v>3</v>
      </c>
      <c r="Q22" s="6">
        <f t="shared" si="4"/>
        <v>3</v>
      </c>
      <c r="R22" s="8">
        <f t="shared" si="0"/>
        <v>1</v>
      </c>
      <c r="S22" s="9">
        <f t="shared" si="1"/>
        <v>0.23076923076923078</v>
      </c>
    </row>
    <row r="23" spans="1:19" x14ac:dyDescent="0.35">
      <c r="A23">
        <f t="shared" si="2"/>
        <v>18</v>
      </c>
      <c r="B23" s="6" t="s">
        <v>34</v>
      </c>
      <c r="C23" s="6"/>
      <c r="D23" s="6"/>
      <c r="E23" s="6"/>
      <c r="F23" s="6"/>
      <c r="G23" s="6"/>
      <c r="H23" s="6"/>
      <c r="I23" s="6">
        <v>3</v>
      </c>
      <c r="J23" s="6"/>
      <c r="K23" s="6"/>
      <c r="L23" s="6"/>
      <c r="M23" s="6"/>
      <c r="N23" s="6"/>
      <c r="O23" s="6"/>
      <c r="P23" s="6">
        <f t="shared" si="3"/>
        <v>3</v>
      </c>
      <c r="Q23" s="6">
        <f t="shared" si="4"/>
        <v>1</v>
      </c>
      <c r="R23" s="8">
        <f t="shared" si="0"/>
        <v>3</v>
      </c>
      <c r="S23" s="9">
        <f t="shared" si="1"/>
        <v>0.23076923076923078</v>
      </c>
    </row>
    <row r="24" spans="1:19" x14ac:dyDescent="0.35">
      <c r="A24">
        <f t="shared" si="2"/>
        <v>19</v>
      </c>
      <c r="B24" s="6" t="s">
        <v>35</v>
      </c>
      <c r="C24" s="6"/>
      <c r="D24" s="6"/>
      <c r="E24" s="6"/>
      <c r="F24" s="6"/>
      <c r="G24" s="6"/>
      <c r="H24" s="6"/>
      <c r="I24" s="6"/>
      <c r="J24" s="6">
        <v>3</v>
      </c>
      <c r="K24" s="6"/>
      <c r="L24" s="6"/>
      <c r="M24" s="6"/>
      <c r="N24" s="6"/>
      <c r="O24" s="6"/>
      <c r="P24" s="6">
        <f t="shared" si="3"/>
        <v>3</v>
      </c>
      <c r="Q24" s="6">
        <f t="shared" si="4"/>
        <v>1</v>
      </c>
      <c r="R24" s="8">
        <f t="shared" si="0"/>
        <v>3</v>
      </c>
      <c r="S24" s="9">
        <f t="shared" si="1"/>
        <v>0.23076923076923078</v>
      </c>
    </row>
    <row r="25" spans="1:19" x14ac:dyDescent="0.35">
      <c r="A25">
        <f t="shared" si="2"/>
        <v>20</v>
      </c>
      <c r="B25" s="10" t="s">
        <v>36</v>
      </c>
      <c r="C25" s="6">
        <v>3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>
        <f t="shared" si="3"/>
        <v>3</v>
      </c>
      <c r="Q25" s="6">
        <f t="shared" si="4"/>
        <v>1</v>
      </c>
      <c r="R25" s="8">
        <f t="shared" si="0"/>
        <v>3</v>
      </c>
      <c r="S25" s="9">
        <f t="shared" si="1"/>
        <v>0.23076923076923078</v>
      </c>
    </row>
    <row r="26" spans="1:19" x14ac:dyDescent="0.35">
      <c r="A26">
        <f t="shared" si="2"/>
        <v>21</v>
      </c>
      <c r="B26" s="6" t="s">
        <v>38</v>
      </c>
      <c r="C26" s="6"/>
      <c r="D26" s="6">
        <v>1</v>
      </c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>
        <f t="shared" si="3"/>
        <v>1</v>
      </c>
      <c r="Q26" s="6">
        <f t="shared" si="4"/>
        <v>1</v>
      </c>
      <c r="R26" s="8">
        <f t="shared" si="0"/>
        <v>1</v>
      </c>
      <c r="S26" s="9">
        <f t="shared" si="1"/>
        <v>7.6923076923076927E-2</v>
      </c>
    </row>
    <row r="27" spans="1:19" x14ac:dyDescent="0.35">
      <c r="A27">
        <f t="shared" si="2"/>
        <v>22</v>
      </c>
      <c r="B27" s="6" t="s">
        <v>39</v>
      </c>
      <c r="C27" s="6"/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6"/>
      <c r="J27" s="6">
        <v>0</v>
      </c>
      <c r="K27" s="6">
        <v>0</v>
      </c>
      <c r="L27" s="6"/>
      <c r="M27" s="6"/>
      <c r="N27" s="6"/>
      <c r="O27" s="6">
        <v>0</v>
      </c>
      <c r="P27" s="6">
        <f t="shared" si="3"/>
        <v>0</v>
      </c>
      <c r="Q27" s="6">
        <f t="shared" si="4"/>
        <v>7</v>
      </c>
      <c r="R27" s="8">
        <f t="shared" si="0"/>
        <v>0</v>
      </c>
      <c r="S27" s="9">
        <f t="shared" si="1"/>
        <v>0</v>
      </c>
    </row>
    <row r="28" spans="1:19" x14ac:dyDescent="0.35">
      <c r="A28">
        <f t="shared" si="2"/>
        <v>23</v>
      </c>
      <c r="B28" s="6" t="s">
        <v>41</v>
      </c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>
        <f t="shared" si="3"/>
        <v>0</v>
      </c>
      <c r="Q28" s="6">
        <f t="shared" si="4"/>
        <v>0</v>
      </c>
      <c r="R28" s="8">
        <f t="shared" si="0"/>
        <v>0</v>
      </c>
      <c r="S28" s="9">
        <f t="shared" si="1"/>
        <v>0</v>
      </c>
    </row>
    <row r="29" spans="1:19" x14ac:dyDescent="0.35">
      <c r="A29">
        <f t="shared" si="2"/>
        <v>24</v>
      </c>
      <c r="B29" s="6" t="s">
        <v>42</v>
      </c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>
        <f t="shared" si="3"/>
        <v>0</v>
      </c>
      <c r="Q29" s="6">
        <f t="shared" si="4"/>
        <v>0</v>
      </c>
      <c r="R29" s="8">
        <f t="shared" si="0"/>
        <v>0</v>
      </c>
      <c r="S29" s="9">
        <f t="shared" si="1"/>
        <v>0</v>
      </c>
    </row>
    <row r="30" spans="1:19" x14ac:dyDescent="0.35"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>
        <f t="shared" si="3"/>
        <v>0</v>
      </c>
      <c r="Q30" s="6"/>
      <c r="R30" s="6"/>
      <c r="S30" s="6"/>
    </row>
    <row r="31" spans="1:19" x14ac:dyDescent="0.35">
      <c r="B31" s="6" t="s">
        <v>43</v>
      </c>
      <c r="C31" s="6"/>
      <c r="D31" s="6" t="s">
        <v>44</v>
      </c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</row>
    <row r="32" spans="1:19" x14ac:dyDescent="0.35">
      <c r="B32" s="6"/>
      <c r="C32" s="6"/>
      <c r="D32" s="6" t="s">
        <v>45</v>
      </c>
      <c r="E32" s="6" t="s">
        <v>45</v>
      </c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</row>
    <row r="33" spans="2:2" x14ac:dyDescent="0.35">
      <c r="B33" s="3" t="s">
        <v>46</v>
      </c>
    </row>
    <row r="34" spans="2:2" x14ac:dyDescent="0.35">
      <c r="B34" s="3" t="s">
        <v>47</v>
      </c>
    </row>
  </sheetData>
  <autoFilter ref="B5:S5">
    <sortState ref="B6:S34">
      <sortCondition descending="1" ref="P5"/>
    </sortState>
  </autoFilter>
  <conditionalFormatting sqref="C30:O30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6:Q29">
    <cfRule type="colorScale" priority="5">
      <colorScale>
        <cfvo type="min"/>
        <cfvo type="max"/>
        <color rgb="FFFFEF9C"/>
        <color rgb="FF63BE7B"/>
      </colorScale>
    </cfRule>
  </conditionalFormatting>
  <conditionalFormatting sqref="R6:R29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{253ADF3E-7306-43E5-9B1A-1E75B22D0C84}</x14:id>
        </ext>
      </extLst>
    </cfRule>
  </conditionalFormatting>
  <conditionalFormatting sqref="S6:S29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6:O2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53ADF3E-7306-43E5-9B1A-1E75B22D0C8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R6:R29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S43"/>
  <sheetViews>
    <sheetView tabSelected="1" zoomScale="70" zoomScaleNormal="70" workbookViewId="0">
      <selection activeCell="A9" sqref="A9:XFD9"/>
    </sheetView>
  </sheetViews>
  <sheetFormatPr baseColWidth="10" defaultColWidth="9.1796875" defaultRowHeight="14.5" x14ac:dyDescent="0.35"/>
  <cols>
    <col min="1" max="1" width="3.1796875" bestFit="1" customWidth="1"/>
    <col min="2" max="2" width="28.7265625" customWidth="1"/>
    <col min="3" max="11" width="9.81640625" bestFit="1" customWidth="1"/>
    <col min="12" max="15" width="10.7265625" bestFit="1" customWidth="1"/>
    <col min="16" max="16" width="10.36328125" bestFit="1" customWidth="1"/>
    <col min="17" max="17" width="13.54296875" customWidth="1"/>
    <col min="18" max="18" width="18.453125" customWidth="1"/>
    <col min="19" max="19" width="17" customWidth="1"/>
  </cols>
  <sheetData>
    <row r="1" spans="1:19" ht="18.5" x14ac:dyDescent="0.35">
      <c r="B1" s="2" t="s">
        <v>51</v>
      </c>
      <c r="C1" s="2"/>
      <c r="D1" s="2"/>
      <c r="E1" s="2"/>
    </row>
    <row r="2" spans="1:19" ht="18.5" x14ac:dyDescent="0.45">
      <c r="B2" s="1" t="s">
        <v>60</v>
      </c>
      <c r="D2" s="1"/>
      <c r="E2" s="1"/>
    </row>
    <row r="3" spans="1:19" x14ac:dyDescent="0.35">
      <c r="C3" s="15">
        <f ca="1">IF(C4&lt;=TODAY(),1,0)</f>
        <v>1</v>
      </c>
      <c r="D3" s="15">
        <f t="shared" ref="D3:O3" ca="1" si="0">IF(D4&lt;=TODAY(),1,0)</f>
        <v>1</v>
      </c>
      <c r="E3" s="15">
        <f t="shared" ca="1" si="0"/>
        <v>1</v>
      </c>
      <c r="F3" s="15">
        <f t="shared" ca="1" si="0"/>
        <v>1</v>
      </c>
      <c r="G3" s="15">
        <f t="shared" ca="1" si="0"/>
        <v>1</v>
      </c>
      <c r="H3" s="15">
        <f t="shared" ca="1" si="0"/>
        <v>1</v>
      </c>
      <c r="I3" s="15">
        <f t="shared" ca="1" si="0"/>
        <v>1</v>
      </c>
      <c r="J3" s="15">
        <f t="shared" ca="1" si="0"/>
        <v>1</v>
      </c>
      <c r="K3" s="15">
        <f t="shared" ca="1" si="0"/>
        <v>0</v>
      </c>
      <c r="L3" s="15">
        <f t="shared" ca="1" si="0"/>
        <v>0</v>
      </c>
      <c r="M3" s="15">
        <f t="shared" ca="1" si="0"/>
        <v>0</v>
      </c>
      <c r="N3" s="15">
        <f t="shared" ca="1" si="0"/>
        <v>0</v>
      </c>
      <c r="O3" s="15">
        <f t="shared" ca="1" si="0"/>
        <v>0</v>
      </c>
      <c r="S3" s="16"/>
    </row>
    <row r="4" spans="1:19" x14ac:dyDescent="0.35">
      <c r="B4" s="4" t="s">
        <v>2</v>
      </c>
      <c r="C4" s="5">
        <v>45187</v>
      </c>
      <c r="D4" s="5">
        <f>+C4+7</f>
        <v>45194</v>
      </c>
      <c r="E4" s="5">
        <f t="shared" ref="E4:O4" si="1">+D4+7</f>
        <v>45201</v>
      </c>
      <c r="F4" s="5">
        <f t="shared" si="1"/>
        <v>45208</v>
      </c>
      <c r="G4" s="5">
        <f>+F4+14</f>
        <v>45222</v>
      </c>
      <c r="H4" s="5">
        <f t="shared" si="1"/>
        <v>45229</v>
      </c>
      <c r="I4" s="5">
        <f t="shared" si="1"/>
        <v>45236</v>
      </c>
      <c r="J4" s="5">
        <f t="shared" si="1"/>
        <v>45243</v>
      </c>
      <c r="K4" s="5">
        <f t="shared" si="1"/>
        <v>45250</v>
      </c>
      <c r="L4" s="5">
        <f t="shared" si="1"/>
        <v>45257</v>
      </c>
      <c r="M4" s="5">
        <f t="shared" si="1"/>
        <v>45264</v>
      </c>
      <c r="N4" s="5">
        <f t="shared" si="1"/>
        <v>45271</v>
      </c>
      <c r="O4" s="5">
        <f t="shared" si="1"/>
        <v>45278</v>
      </c>
      <c r="P4" s="4"/>
      <c r="Q4" s="6"/>
      <c r="R4" s="6"/>
      <c r="S4" s="17">
        <f ca="1">SUM(C3:O3)</f>
        <v>8</v>
      </c>
    </row>
    <row r="5" spans="1:19" x14ac:dyDescent="0.35"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G5" s="4" t="s">
        <v>8</v>
      </c>
      <c r="H5" s="4" t="s">
        <v>9</v>
      </c>
      <c r="I5" s="4" t="s">
        <v>10</v>
      </c>
      <c r="J5" s="4" t="s">
        <v>11</v>
      </c>
      <c r="K5" s="4" t="s">
        <v>12</v>
      </c>
      <c r="L5" s="4" t="s">
        <v>13</v>
      </c>
      <c r="M5" s="4" t="s">
        <v>14</v>
      </c>
      <c r="N5" s="4" t="s">
        <v>15</v>
      </c>
      <c r="O5" s="4" t="s">
        <v>50</v>
      </c>
      <c r="P5" s="4" t="s">
        <v>16</v>
      </c>
      <c r="Q5" s="6" t="s">
        <v>17</v>
      </c>
      <c r="R5" s="7" t="s">
        <v>48</v>
      </c>
      <c r="S5" s="4" t="s">
        <v>49</v>
      </c>
    </row>
    <row r="6" spans="1:19" x14ac:dyDescent="0.35">
      <c r="A6">
        <v>1</v>
      </c>
      <c r="B6" s="6" t="s">
        <v>59</v>
      </c>
      <c r="C6" s="6">
        <v>0</v>
      </c>
      <c r="D6" s="6"/>
      <c r="E6" s="6">
        <v>3</v>
      </c>
      <c r="F6" s="11">
        <v>3</v>
      </c>
      <c r="G6" s="11">
        <v>3</v>
      </c>
      <c r="H6" s="11">
        <v>0</v>
      </c>
      <c r="I6" s="11">
        <v>3</v>
      </c>
      <c r="J6" s="6">
        <v>3</v>
      </c>
      <c r="K6" s="6"/>
      <c r="L6" s="6"/>
      <c r="M6" s="6"/>
      <c r="N6" s="6"/>
      <c r="O6" s="6"/>
      <c r="P6" s="6">
        <f>SUM(C6:N6)</f>
        <v>15</v>
      </c>
      <c r="Q6" s="6">
        <f>COUNT(C6:N6)</f>
        <v>7</v>
      </c>
      <c r="R6" s="8">
        <f>IF(Q6=0,0,P6/Q6)</f>
        <v>2.1428571428571428</v>
      </c>
      <c r="S6" s="9">
        <f ca="1">IF(P6=0,0,P6/$S$4)</f>
        <v>1.875</v>
      </c>
    </row>
    <row r="7" spans="1:19" x14ac:dyDescent="0.35">
      <c r="A7">
        <f>+A6+1</f>
        <v>2</v>
      </c>
      <c r="B7" s="6" t="s">
        <v>58</v>
      </c>
      <c r="C7" s="6">
        <v>3</v>
      </c>
      <c r="D7" s="6">
        <v>3</v>
      </c>
      <c r="E7" s="6">
        <v>0</v>
      </c>
      <c r="F7" s="11">
        <v>3</v>
      </c>
      <c r="G7" s="11">
        <v>0</v>
      </c>
      <c r="H7" s="11">
        <v>3</v>
      </c>
      <c r="I7" s="11">
        <v>0</v>
      </c>
      <c r="J7" s="6">
        <v>0</v>
      </c>
      <c r="K7" s="6"/>
      <c r="L7" s="6"/>
      <c r="M7" s="6"/>
      <c r="N7" s="6"/>
      <c r="O7" s="6"/>
      <c r="P7" s="6">
        <f>SUM(C7:N7)</f>
        <v>12</v>
      </c>
      <c r="Q7" s="6">
        <f>COUNT(C7:N7)</f>
        <v>8</v>
      </c>
      <c r="R7" s="8">
        <f>IF(Q7=0,0,P7/Q7)</f>
        <v>1.5</v>
      </c>
      <c r="S7" s="9">
        <f ca="1">IF(P7=0,0,P7/$S$4)</f>
        <v>1.5</v>
      </c>
    </row>
    <row r="8" spans="1:19" x14ac:dyDescent="0.35">
      <c r="A8">
        <f t="shared" ref="A8:A30" si="2">+A7+1</f>
        <v>3</v>
      </c>
      <c r="B8" s="6" t="s">
        <v>54</v>
      </c>
      <c r="C8" s="6">
        <v>0</v>
      </c>
      <c r="D8" s="6">
        <v>3</v>
      </c>
      <c r="E8" s="6">
        <v>3</v>
      </c>
      <c r="F8" s="11">
        <v>0</v>
      </c>
      <c r="G8" s="11">
        <v>0</v>
      </c>
      <c r="H8" s="11">
        <v>3</v>
      </c>
      <c r="I8" s="11">
        <v>3</v>
      </c>
      <c r="J8" s="6">
        <v>0</v>
      </c>
      <c r="K8" s="6"/>
      <c r="L8" s="6"/>
      <c r="M8" s="6"/>
      <c r="N8" s="6"/>
      <c r="O8" s="6"/>
      <c r="P8" s="6">
        <f>SUM(C8:N8)</f>
        <v>12</v>
      </c>
      <c r="Q8" s="6">
        <f>COUNT(C8:N8)</f>
        <v>8</v>
      </c>
      <c r="R8" s="8">
        <f>IF(Q8=0,0,P8/Q8)</f>
        <v>1.5</v>
      </c>
      <c r="S8" s="9">
        <f ca="1">IF(P8=0,0,P8/$S$4)</f>
        <v>1.5</v>
      </c>
    </row>
    <row r="9" spans="1:19" x14ac:dyDescent="0.35">
      <c r="A9">
        <f t="shared" si="2"/>
        <v>4</v>
      </c>
      <c r="B9" s="6" t="s">
        <v>25</v>
      </c>
      <c r="C9" s="6">
        <v>0</v>
      </c>
      <c r="D9" s="6">
        <v>3</v>
      </c>
      <c r="E9" s="6">
        <v>3</v>
      </c>
      <c r="F9" s="11">
        <v>0</v>
      </c>
      <c r="G9" s="11">
        <v>0</v>
      </c>
      <c r="H9" s="11">
        <v>0</v>
      </c>
      <c r="I9" s="11">
        <v>3</v>
      </c>
      <c r="J9" s="6">
        <v>0</v>
      </c>
      <c r="K9" s="6"/>
      <c r="L9" s="6"/>
      <c r="M9" s="6"/>
      <c r="N9" s="6"/>
      <c r="O9" s="6"/>
      <c r="P9" s="6">
        <f>SUM(C9:N9)</f>
        <v>9</v>
      </c>
      <c r="Q9" s="6">
        <f>COUNT(C9:N9)</f>
        <v>8</v>
      </c>
      <c r="R9" s="8">
        <f>IF(Q9=0,0,P9/Q9)</f>
        <v>1.125</v>
      </c>
      <c r="S9" s="9">
        <f ca="1">IF(P9=0,0,P9/$S$4)</f>
        <v>1.125</v>
      </c>
    </row>
    <row r="10" spans="1:19" x14ac:dyDescent="0.35">
      <c r="A10">
        <f t="shared" si="2"/>
        <v>5</v>
      </c>
      <c r="B10" s="6" t="s">
        <v>65</v>
      </c>
      <c r="C10" s="6"/>
      <c r="D10" s="6"/>
      <c r="E10" s="6">
        <v>0</v>
      </c>
      <c r="F10" s="11">
        <v>0</v>
      </c>
      <c r="G10" s="11">
        <v>3</v>
      </c>
      <c r="H10" s="11">
        <v>3</v>
      </c>
      <c r="I10" s="11">
        <v>0</v>
      </c>
      <c r="J10" s="6">
        <v>3</v>
      </c>
      <c r="K10" s="6"/>
      <c r="L10" s="6"/>
      <c r="M10" s="6"/>
      <c r="N10" s="6"/>
      <c r="O10" s="6"/>
      <c r="P10" s="6">
        <f>SUM(C10:N10)</f>
        <v>9</v>
      </c>
      <c r="Q10" s="6">
        <f>COUNT(C10:N10)</f>
        <v>6</v>
      </c>
      <c r="R10" s="8">
        <f>IF(Q10=0,0,P10/Q10)</f>
        <v>1.5</v>
      </c>
      <c r="S10" s="9">
        <f ca="1">IF(P10=0,0,P10/$S$4)</f>
        <v>1.125</v>
      </c>
    </row>
    <row r="11" spans="1:19" x14ac:dyDescent="0.35">
      <c r="A11">
        <f t="shared" si="2"/>
        <v>6</v>
      </c>
      <c r="B11" s="6" t="s">
        <v>55</v>
      </c>
      <c r="C11" s="6">
        <v>3</v>
      </c>
      <c r="D11" s="6">
        <v>0</v>
      </c>
      <c r="E11" s="6">
        <v>3</v>
      </c>
      <c r="F11" s="11">
        <v>0</v>
      </c>
      <c r="G11" s="11"/>
      <c r="H11" s="6"/>
      <c r="I11" s="11">
        <v>0</v>
      </c>
      <c r="J11" s="6">
        <v>0</v>
      </c>
      <c r="K11" s="6"/>
      <c r="L11" s="6"/>
      <c r="M11" s="6"/>
      <c r="N11" s="6"/>
      <c r="O11" s="6"/>
      <c r="P11" s="6">
        <f>SUM(C11:N11)</f>
        <v>6</v>
      </c>
      <c r="Q11" s="6">
        <f>COUNT(C11:N11)</f>
        <v>6</v>
      </c>
      <c r="R11" s="8">
        <f>IF(Q11=0,0,P11/Q11)</f>
        <v>1</v>
      </c>
      <c r="S11" s="9">
        <f ca="1">IF(P11=0,0,P11/$S$4)</f>
        <v>0.75</v>
      </c>
    </row>
    <row r="12" spans="1:19" x14ac:dyDescent="0.35">
      <c r="A12">
        <f t="shared" si="2"/>
        <v>7</v>
      </c>
      <c r="B12" s="6" t="s">
        <v>57</v>
      </c>
      <c r="C12" s="6">
        <v>0</v>
      </c>
      <c r="D12" s="6">
        <v>3</v>
      </c>
      <c r="E12" s="6"/>
      <c r="F12" s="11"/>
      <c r="G12" s="11">
        <v>3</v>
      </c>
      <c r="H12" s="11">
        <v>0</v>
      </c>
      <c r="I12" s="11">
        <v>0</v>
      </c>
      <c r="J12" s="6">
        <v>0</v>
      </c>
      <c r="K12" s="6"/>
      <c r="L12" s="6"/>
      <c r="M12" s="6"/>
      <c r="N12" s="6"/>
      <c r="O12" s="6"/>
      <c r="P12" s="6">
        <f>SUM(C12:N12)</f>
        <v>6</v>
      </c>
      <c r="Q12" s="6">
        <f>COUNT(C12:N12)</f>
        <v>6</v>
      </c>
      <c r="R12" s="8">
        <f>IF(Q12=0,0,P12/Q12)</f>
        <v>1</v>
      </c>
      <c r="S12" s="9">
        <f ca="1">IF(P12=0,0,P12/$S$4)</f>
        <v>0.75</v>
      </c>
    </row>
    <row r="13" spans="1:19" x14ac:dyDescent="0.35">
      <c r="A13">
        <f t="shared" si="2"/>
        <v>8</v>
      </c>
      <c r="B13" s="6" t="s">
        <v>71</v>
      </c>
      <c r="C13" s="6"/>
      <c r="D13" s="6"/>
      <c r="E13" s="6"/>
      <c r="F13" s="11"/>
      <c r="G13" s="11">
        <v>3</v>
      </c>
      <c r="H13" s="11">
        <v>0</v>
      </c>
      <c r="I13" s="18">
        <v>3</v>
      </c>
      <c r="J13" s="6"/>
      <c r="K13" s="6"/>
      <c r="L13" s="6"/>
      <c r="M13" s="6"/>
      <c r="N13" s="6"/>
      <c r="O13" s="6"/>
      <c r="P13" s="6">
        <f>SUM(C13:N13)</f>
        <v>6</v>
      </c>
      <c r="Q13" s="6">
        <f>COUNT(C13:N13)</f>
        <v>3</v>
      </c>
      <c r="R13" s="8">
        <f>IF(Q13=0,0,P13/Q13)</f>
        <v>2</v>
      </c>
      <c r="S13" s="9">
        <f ca="1">IF(P13=0,0,P13/$S$4)</f>
        <v>0.75</v>
      </c>
    </row>
    <row r="14" spans="1:19" x14ac:dyDescent="0.35">
      <c r="A14">
        <f t="shared" si="2"/>
        <v>9</v>
      </c>
      <c r="B14" s="11" t="s">
        <v>68</v>
      </c>
      <c r="C14" s="6"/>
      <c r="D14" s="6"/>
      <c r="E14" s="12">
        <v>-3</v>
      </c>
      <c r="F14" s="11">
        <v>3</v>
      </c>
      <c r="G14" s="11">
        <v>3</v>
      </c>
      <c r="H14" s="11">
        <v>0</v>
      </c>
      <c r="I14" s="6"/>
      <c r="J14" s="6">
        <v>3</v>
      </c>
      <c r="K14" s="6"/>
      <c r="L14" s="6"/>
      <c r="M14" s="6"/>
      <c r="N14" s="6"/>
      <c r="O14" s="6"/>
      <c r="P14" s="6">
        <f>SUM(C14:N14)</f>
        <v>6</v>
      </c>
      <c r="Q14" s="6">
        <f>COUNT(C14:N14)</f>
        <v>5</v>
      </c>
      <c r="R14" s="8">
        <f>IF(Q14=0,0,P14/Q14)</f>
        <v>1.2</v>
      </c>
      <c r="S14" s="9">
        <f ca="1">IF(P14=0,0,P14/$S$4)</f>
        <v>0.75</v>
      </c>
    </row>
    <row r="15" spans="1:19" x14ac:dyDescent="0.35">
      <c r="A15">
        <f t="shared" si="2"/>
        <v>10</v>
      </c>
      <c r="B15" s="6" t="s">
        <v>72</v>
      </c>
      <c r="C15" s="6"/>
      <c r="D15" s="6"/>
      <c r="E15" s="6"/>
      <c r="F15" s="11"/>
      <c r="G15" s="11"/>
      <c r="H15" s="6">
        <v>3</v>
      </c>
      <c r="I15" s="6"/>
      <c r="J15" s="6">
        <v>3</v>
      </c>
      <c r="K15" s="6"/>
      <c r="L15" s="6"/>
      <c r="M15" s="6"/>
      <c r="N15" s="6"/>
      <c r="O15" s="6"/>
      <c r="P15" s="6">
        <f>SUM(C15:N15)</f>
        <v>6</v>
      </c>
      <c r="Q15" s="6">
        <f>COUNT(C15:N15)</f>
        <v>2</v>
      </c>
      <c r="R15" s="8">
        <f>IF(Q15=0,0,P15/Q15)</f>
        <v>3</v>
      </c>
      <c r="S15" s="9">
        <f ca="1">IF(P15=0,0,P15/$S$4)</f>
        <v>0.75</v>
      </c>
    </row>
    <row r="16" spans="1:19" x14ac:dyDescent="0.35">
      <c r="A16">
        <f t="shared" si="2"/>
        <v>11</v>
      </c>
      <c r="B16" s="6" t="s">
        <v>53</v>
      </c>
      <c r="C16" s="6">
        <v>3</v>
      </c>
      <c r="D16" s="6">
        <v>0</v>
      </c>
      <c r="E16" s="11"/>
      <c r="F16" s="11"/>
      <c r="G16" s="11"/>
      <c r="H16" s="6"/>
      <c r="I16" s="6"/>
      <c r="J16" s="6"/>
      <c r="K16" s="6"/>
      <c r="L16" s="6"/>
      <c r="M16" s="6"/>
      <c r="N16" s="6"/>
      <c r="O16" s="6"/>
      <c r="P16" s="6">
        <f>SUM(C16:N16)</f>
        <v>3</v>
      </c>
      <c r="Q16" s="6">
        <f>COUNT(C16:N16)</f>
        <v>2</v>
      </c>
      <c r="R16" s="8">
        <f>IF(Q16=0,0,P16/Q16)</f>
        <v>1.5</v>
      </c>
      <c r="S16" s="9">
        <f ca="1">IF(P16=0,0,P16/$S$4)</f>
        <v>0.375</v>
      </c>
    </row>
    <row r="17" spans="1:19" x14ac:dyDescent="0.35">
      <c r="A17">
        <f t="shared" si="2"/>
        <v>12</v>
      </c>
      <c r="B17" s="6" t="s">
        <v>64</v>
      </c>
      <c r="C17" s="6">
        <v>3</v>
      </c>
      <c r="D17" s="6">
        <v>0</v>
      </c>
      <c r="E17" s="6"/>
      <c r="F17" s="11"/>
      <c r="G17" s="11"/>
      <c r="H17" s="6"/>
      <c r="I17" s="6"/>
      <c r="J17" s="6"/>
      <c r="K17" s="6"/>
      <c r="L17" s="6"/>
      <c r="M17" s="6"/>
      <c r="N17" s="6"/>
      <c r="O17" s="6"/>
      <c r="P17" s="6">
        <f>SUM(C17:N17)</f>
        <v>3</v>
      </c>
      <c r="Q17" s="6">
        <f>COUNT(C17:N17)</f>
        <v>2</v>
      </c>
      <c r="R17" s="8">
        <f>IF(Q17=0,0,P17/Q17)</f>
        <v>1.5</v>
      </c>
      <c r="S17" s="9">
        <f ca="1">IF(P17=0,0,P17/$S$4)</f>
        <v>0.375</v>
      </c>
    </row>
    <row r="18" spans="1:19" x14ac:dyDescent="0.35">
      <c r="A18">
        <f t="shared" si="2"/>
        <v>13</v>
      </c>
      <c r="B18" s="6" t="s">
        <v>56</v>
      </c>
      <c r="C18" s="11">
        <v>3</v>
      </c>
      <c r="D18" s="6"/>
      <c r="E18" s="11"/>
      <c r="F18" s="11"/>
      <c r="G18" s="11"/>
      <c r="H18" s="6"/>
      <c r="I18" s="6"/>
      <c r="J18" s="6"/>
      <c r="K18" s="6"/>
      <c r="L18" s="6"/>
      <c r="M18" s="6"/>
      <c r="N18" s="6"/>
      <c r="O18" s="6"/>
      <c r="P18" s="6">
        <f>SUM(C18:N18)</f>
        <v>3</v>
      </c>
      <c r="Q18" s="6">
        <f>COUNT(C18:N18)</f>
        <v>1</v>
      </c>
      <c r="R18" s="8">
        <f>IF(Q18=0,0,P18/Q18)</f>
        <v>3</v>
      </c>
      <c r="S18" s="9">
        <f ca="1">IF(P18=0,0,P18/$S$4)</f>
        <v>0.375</v>
      </c>
    </row>
    <row r="19" spans="1:19" x14ac:dyDescent="0.35">
      <c r="A19">
        <f t="shared" si="2"/>
        <v>14</v>
      </c>
      <c r="B19" s="6" t="s">
        <v>62</v>
      </c>
      <c r="C19" s="6"/>
      <c r="D19" s="6">
        <v>3</v>
      </c>
      <c r="E19" s="6"/>
      <c r="F19" s="11"/>
      <c r="G19" s="11"/>
      <c r="H19" s="6"/>
      <c r="I19" s="6"/>
      <c r="J19" s="6"/>
      <c r="K19" s="6"/>
      <c r="L19" s="6"/>
      <c r="M19" s="6"/>
      <c r="N19" s="6"/>
      <c r="O19" s="6"/>
      <c r="P19" s="6">
        <f>SUM(C19:N19)</f>
        <v>3</v>
      </c>
      <c r="Q19" s="6">
        <f>COUNT(C19:N19)</f>
        <v>1</v>
      </c>
      <c r="R19" s="8">
        <f>IF(Q19=0,0,P19/Q19)</f>
        <v>3</v>
      </c>
      <c r="S19" s="9">
        <f ca="1">IF(P19=0,0,P19/$S$4)</f>
        <v>0.375</v>
      </c>
    </row>
    <row r="20" spans="1:19" x14ac:dyDescent="0.35">
      <c r="A20">
        <f t="shared" si="2"/>
        <v>15</v>
      </c>
      <c r="B20" s="6" t="s">
        <v>66</v>
      </c>
      <c r="C20" s="6"/>
      <c r="D20" s="6"/>
      <c r="E20" s="6">
        <v>3</v>
      </c>
      <c r="F20" s="11"/>
      <c r="G20" s="11"/>
      <c r="H20" s="6"/>
      <c r="I20" s="6"/>
      <c r="J20" s="6"/>
      <c r="K20" s="6"/>
      <c r="L20" s="6"/>
      <c r="M20" s="6"/>
      <c r="N20" s="6"/>
      <c r="O20" s="6"/>
      <c r="P20" s="6">
        <f>SUM(C20:N20)</f>
        <v>3</v>
      </c>
      <c r="Q20" s="6">
        <f>COUNT(C20:N20)</f>
        <v>1</v>
      </c>
      <c r="R20" s="8">
        <f>IF(Q20=0,0,P20/Q20)</f>
        <v>3</v>
      </c>
      <c r="S20" s="9">
        <f ca="1">IF(P20=0,0,P20/$S$4)</f>
        <v>0.375</v>
      </c>
    </row>
    <row r="21" spans="1:19" x14ac:dyDescent="0.35">
      <c r="A21">
        <f t="shared" si="2"/>
        <v>16</v>
      </c>
      <c r="B21" s="6" t="s">
        <v>74</v>
      </c>
      <c r="C21" s="6"/>
      <c r="D21" s="6"/>
      <c r="E21" s="6"/>
      <c r="F21" s="11"/>
      <c r="G21" s="6"/>
      <c r="H21" s="6">
        <v>3</v>
      </c>
      <c r="I21" s="6"/>
      <c r="J21" s="6"/>
      <c r="K21" s="6"/>
      <c r="L21" s="6"/>
      <c r="M21" s="6"/>
      <c r="N21" s="6"/>
      <c r="O21" s="6"/>
      <c r="P21" s="6">
        <f>SUM(C21:N21)</f>
        <v>3</v>
      </c>
      <c r="Q21" s="6">
        <f>COUNT(C21:N21)</f>
        <v>1</v>
      </c>
      <c r="R21" s="8">
        <f>IF(Q21=0,0,P21/Q21)</f>
        <v>3</v>
      </c>
      <c r="S21" s="9">
        <f ca="1">IF(P21=0,0,P21/$S$4)</f>
        <v>0.375</v>
      </c>
    </row>
    <row r="22" spans="1:19" x14ac:dyDescent="0.35">
      <c r="A22">
        <f t="shared" si="2"/>
        <v>17</v>
      </c>
      <c r="B22" s="6" t="s">
        <v>76</v>
      </c>
      <c r="C22" s="6"/>
      <c r="D22" s="6"/>
      <c r="E22" s="6"/>
      <c r="F22" s="6"/>
      <c r="G22" s="6"/>
      <c r="H22" s="6"/>
      <c r="I22" s="11">
        <v>3</v>
      </c>
      <c r="J22" s="6"/>
      <c r="K22" s="6"/>
      <c r="L22" s="6"/>
      <c r="M22" s="6"/>
      <c r="N22" s="6"/>
      <c r="O22" s="6"/>
      <c r="P22" s="6">
        <f>SUM(C22:N22)</f>
        <v>3</v>
      </c>
      <c r="Q22" s="6">
        <f>COUNT(C22:N22)</f>
        <v>1</v>
      </c>
      <c r="R22" s="8">
        <f>IF(Q22=0,0,P22/Q22)</f>
        <v>3</v>
      </c>
      <c r="S22" s="9">
        <f ca="1">IF(P22=0,0,P22/$S$4)</f>
        <v>0.375</v>
      </c>
    </row>
    <row r="23" spans="1:19" x14ac:dyDescent="0.35">
      <c r="A23">
        <f t="shared" si="2"/>
        <v>18</v>
      </c>
      <c r="B23" s="11" t="s">
        <v>87</v>
      </c>
      <c r="C23" s="6"/>
      <c r="D23" s="6"/>
      <c r="E23" s="6"/>
      <c r="F23" s="6"/>
      <c r="G23" s="6"/>
      <c r="H23" s="6"/>
      <c r="I23" s="11"/>
      <c r="J23" s="6">
        <v>3</v>
      </c>
      <c r="K23" s="6"/>
      <c r="L23" s="6"/>
      <c r="M23" s="6"/>
      <c r="N23" s="6"/>
      <c r="O23" s="6"/>
      <c r="P23" s="6">
        <f>SUM(C23:N23)</f>
        <v>3</v>
      </c>
      <c r="Q23" s="6">
        <f>COUNT(C23:N23)</f>
        <v>1</v>
      </c>
      <c r="R23" s="8">
        <f>IF(Q23=0,0,P23/Q23)</f>
        <v>3</v>
      </c>
      <c r="S23" s="9">
        <f ca="1">IF(P23=0,0,P23/$S$4)</f>
        <v>0.375</v>
      </c>
    </row>
    <row r="24" spans="1:19" x14ac:dyDescent="0.35">
      <c r="A24">
        <f t="shared" si="2"/>
        <v>19</v>
      </c>
      <c r="B24" s="6" t="s">
        <v>52</v>
      </c>
      <c r="C24" s="6">
        <v>0</v>
      </c>
      <c r="D24" s="6"/>
      <c r="E24" s="11"/>
      <c r="F24" s="11"/>
      <c r="G24" s="11"/>
      <c r="H24" s="11"/>
      <c r="I24" s="6"/>
      <c r="J24" s="6"/>
      <c r="K24" s="6"/>
      <c r="L24" s="6"/>
      <c r="M24" s="6"/>
      <c r="N24" s="6"/>
      <c r="O24" s="6"/>
      <c r="P24" s="6">
        <f>SUM(C24:N24)</f>
        <v>0</v>
      </c>
      <c r="Q24" s="6">
        <f>COUNT(C24:N24)</f>
        <v>1</v>
      </c>
      <c r="R24" s="8">
        <f>IF(Q24=0,0,P24/Q24)</f>
        <v>0</v>
      </c>
      <c r="S24" s="9">
        <f>IF(P24=0,0,P24/$S$4)</f>
        <v>0</v>
      </c>
    </row>
    <row r="25" spans="1:19" x14ac:dyDescent="0.35">
      <c r="A25">
        <f t="shared" si="2"/>
        <v>20</v>
      </c>
      <c r="B25" s="6" t="s">
        <v>61</v>
      </c>
      <c r="C25" s="6"/>
      <c r="D25" s="6">
        <v>0</v>
      </c>
      <c r="E25" s="6"/>
      <c r="F25" s="11"/>
      <c r="G25" s="11"/>
      <c r="H25" s="6"/>
      <c r="I25" s="6"/>
      <c r="J25" s="6"/>
      <c r="K25" s="6"/>
      <c r="L25" s="6"/>
      <c r="M25" s="6"/>
      <c r="N25" s="6"/>
      <c r="O25" s="6"/>
      <c r="P25" s="6">
        <f>SUM(C25:N25)</f>
        <v>0</v>
      </c>
      <c r="Q25" s="6">
        <f>COUNT(C25:N25)</f>
        <v>1</v>
      </c>
      <c r="R25" s="8">
        <f>IF(Q25=0,0,P25/Q25)</f>
        <v>0</v>
      </c>
      <c r="S25" s="9">
        <f>IF(P25=0,0,P25/$S$4)</f>
        <v>0</v>
      </c>
    </row>
    <row r="26" spans="1:19" x14ac:dyDescent="0.35">
      <c r="A26">
        <f t="shared" si="2"/>
        <v>21</v>
      </c>
      <c r="B26" s="6" t="s">
        <v>63</v>
      </c>
      <c r="C26" s="6"/>
      <c r="D26" s="6">
        <v>0</v>
      </c>
      <c r="E26" s="6"/>
      <c r="F26" s="11"/>
      <c r="G26" s="11"/>
      <c r="H26" s="6"/>
      <c r="I26" s="6"/>
      <c r="J26" s="6"/>
      <c r="K26" s="6"/>
      <c r="L26" s="6"/>
      <c r="M26" s="6"/>
      <c r="N26" s="6"/>
      <c r="O26" s="6"/>
      <c r="P26" s="6">
        <f>SUM(C26:N26)</f>
        <v>0</v>
      </c>
      <c r="Q26" s="6">
        <f>COUNT(C26:N26)</f>
        <v>1</v>
      </c>
      <c r="R26" s="8">
        <f>IF(Q26=0,0,P26/Q26)</f>
        <v>0</v>
      </c>
      <c r="S26" s="9">
        <f>IF(P26=0,0,P26/$S$4)</f>
        <v>0</v>
      </c>
    </row>
    <row r="27" spans="1:19" x14ac:dyDescent="0.35">
      <c r="A27">
        <f t="shared" si="2"/>
        <v>22</v>
      </c>
      <c r="B27" s="6" t="s">
        <v>86</v>
      </c>
      <c r="C27" s="6"/>
      <c r="D27" s="6"/>
      <c r="E27" s="6">
        <v>0</v>
      </c>
      <c r="F27" s="11">
        <v>0</v>
      </c>
      <c r="G27" s="11"/>
      <c r="H27" s="6"/>
      <c r="I27" s="11"/>
      <c r="J27" s="6"/>
      <c r="K27" s="6"/>
      <c r="L27" s="6"/>
      <c r="M27" s="6"/>
      <c r="N27" s="6"/>
      <c r="O27" s="6"/>
      <c r="P27" s="6">
        <f>SUM(C27:N27)</f>
        <v>0</v>
      </c>
      <c r="Q27" s="6">
        <f>COUNT(C27:N27)</f>
        <v>2</v>
      </c>
      <c r="R27" s="8">
        <f>IF(Q27=0,0,P27/Q27)</f>
        <v>0</v>
      </c>
      <c r="S27" s="9">
        <f>IF(P27=0,0,P27/$S$4)</f>
        <v>0</v>
      </c>
    </row>
    <row r="28" spans="1:19" x14ac:dyDescent="0.35">
      <c r="A28">
        <f t="shared" si="2"/>
        <v>23</v>
      </c>
      <c r="B28" s="6" t="s">
        <v>67</v>
      </c>
      <c r="C28" s="6"/>
      <c r="D28" s="6"/>
      <c r="E28" s="6">
        <v>0</v>
      </c>
      <c r="F28" s="11"/>
      <c r="G28" s="11"/>
      <c r="H28" s="6"/>
      <c r="I28" s="6"/>
      <c r="J28" s="6"/>
      <c r="K28" s="6"/>
      <c r="L28" s="6"/>
      <c r="M28" s="6"/>
      <c r="N28" s="6"/>
      <c r="O28" s="6"/>
      <c r="P28" s="6">
        <f>SUM(C28:N28)</f>
        <v>0</v>
      </c>
      <c r="Q28" s="6">
        <f>COUNT(C28:N28)</f>
        <v>1</v>
      </c>
      <c r="R28" s="8">
        <f>IF(Q28=0,0,P28/Q28)</f>
        <v>0</v>
      </c>
      <c r="S28" s="9">
        <f>IF(P28=0,0,P28/$S$4)</f>
        <v>0</v>
      </c>
    </row>
    <row r="29" spans="1:19" x14ac:dyDescent="0.35">
      <c r="A29">
        <f t="shared" si="2"/>
        <v>24</v>
      </c>
      <c r="B29" s="6" t="s">
        <v>69</v>
      </c>
      <c r="C29" s="6">
        <v>0</v>
      </c>
      <c r="D29" s="6"/>
      <c r="E29" s="12">
        <v>-3</v>
      </c>
      <c r="F29" s="11">
        <v>3</v>
      </c>
      <c r="G29" s="11">
        <v>0</v>
      </c>
      <c r="H29" s="6"/>
      <c r="I29" s="6"/>
      <c r="J29" s="6"/>
      <c r="K29" s="6"/>
      <c r="L29" s="6"/>
      <c r="M29" s="6"/>
      <c r="N29" s="6"/>
      <c r="O29" s="6"/>
      <c r="P29" s="6">
        <f>SUM(C29:N29)</f>
        <v>0</v>
      </c>
      <c r="Q29" s="6">
        <f>COUNT(C29:N29)</f>
        <v>4</v>
      </c>
      <c r="R29" s="8">
        <f>IF(Q29=0,0,P29/Q29)</f>
        <v>0</v>
      </c>
      <c r="S29" s="9">
        <f>IF(P29=0,0,P29/$S$4)</f>
        <v>0</v>
      </c>
    </row>
    <row r="30" spans="1:19" x14ac:dyDescent="0.35">
      <c r="A30">
        <f t="shared" si="2"/>
        <v>25</v>
      </c>
      <c r="B30" s="6" t="s">
        <v>73</v>
      </c>
      <c r="C30" s="6"/>
      <c r="D30" s="6"/>
      <c r="E30" s="6">
        <v>0</v>
      </c>
      <c r="F30" s="6">
        <v>3</v>
      </c>
      <c r="G30" s="6">
        <v>0</v>
      </c>
      <c r="H30" s="6">
        <v>-6</v>
      </c>
      <c r="I30" s="11">
        <v>0</v>
      </c>
      <c r="J30" s="6"/>
      <c r="K30" s="6"/>
      <c r="L30" s="6"/>
      <c r="M30" s="6"/>
      <c r="N30" s="6"/>
      <c r="O30" s="6"/>
      <c r="P30" s="6">
        <f>SUM(C30:N30)</f>
        <v>-3</v>
      </c>
      <c r="Q30" s="6">
        <f>COUNT(C30:N30)</f>
        <v>5</v>
      </c>
      <c r="R30" s="8">
        <f>IF(Q30=0,0,P30/Q30)</f>
        <v>-0.6</v>
      </c>
      <c r="S30" s="9">
        <f ca="1">IF(P30=0,0,P30/$S$4)</f>
        <v>-0.375</v>
      </c>
    </row>
    <row r="31" spans="1:19" x14ac:dyDescent="0.35">
      <c r="B31" s="13" t="s">
        <v>70</v>
      </c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</row>
    <row r="32" spans="1:19" x14ac:dyDescent="0.35">
      <c r="B32" s="13" t="s">
        <v>75</v>
      </c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</row>
    <row r="33" spans="2:19" x14ac:dyDescent="0.35">
      <c r="B33" s="19" t="s">
        <v>77</v>
      </c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</row>
    <row r="35" spans="2:19" x14ac:dyDescent="0.35">
      <c r="B35" s="36" t="s">
        <v>85</v>
      </c>
      <c r="C35" s="37"/>
      <c r="D35" s="38"/>
    </row>
    <row r="36" spans="2:19" x14ac:dyDescent="0.35">
      <c r="B36" s="21" t="s">
        <v>78</v>
      </c>
      <c r="C36" s="22" t="s">
        <v>79</v>
      </c>
      <c r="D36" s="23"/>
    </row>
    <row r="37" spans="2:19" x14ac:dyDescent="0.35">
      <c r="B37" s="24">
        <v>8</v>
      </c>
      <c r="C37" s="25">
        <v>800</v>
      </c>
      <c r="D37" s="26">
        <f>+C37*B37</f>
        <v>6400</v>
      </c>
    </row>
    <row r="38" spans="2:19" x14ac:dyDescent="0.35">
      <c r="B38" s="24">
        <v>2</v>
      </c>
      <c r="C38" s="25">
        <v>700</v>
      </c>
      <c r="D38" s="26">
        <f>+C38*B38</f>
        <v>1400</v>
      </c>
    </row>
    <row r="39" spans="2:19" x14ac:dyDescent="0.35">
      <c r="B39" s="27" t="s">
        <v>81</v>
      </c>
      <c r="C39" s="28"/>
      <c r="D39" s="29">
        <f>SUM(D37:D38)</f>
        <v>7800</v>
      </c>
    </row>
    <row r="40" spans="2:19" x14ac:dyDescent="0.35">
      <c r="B40" s="30" t="s">
        <v>80</v>
      </c>
      <c r="C40" s="31"/>
      <c r="D40" s="32">
        <v>-7000</v>
      </c>
    </row>
    <row r="41" spans="2:19" x14ac:dyDescent="0.35">
      <c r="B41" s="33" t="s">
        <v>82</v>
      </c>
      <c r="C41" s="34"/>
      <c r="D41" s="35">
        <v>-600</v>
      </c>
    </row>
    <row r="42" spans="2:19" x14ac:dyDescent="0.35">
      <c r="B42" s="33" t="s">
        <v>84</v>
      </c>
      <c r="C42" s="34"/>
      <c r="D42" s="35">
        <v>0</v>
      </c>
    </row>
    <row r="43" spans="2:19" x14ac:dyDescent="0.35">
      <c r="B43" s="27" t="s">
        <v>83</v>
      </c>
      <c r="C43" s="28"/>
      <c r="D43" s="29">
        <f>SUM(D39:D42)</f>
        <v>200</v>
      </c>
    </row>
  </sheetData>
  <autoFilter ref="B5:S5">
    <sortState ref="B6:S33">
      <sortCondition descending="1" ref="P5"/>
    </sortState>
  </autoFilter>
  <conditionalFormatting sqref="Q6:Q30">
    <cfRule type="colorScale" priority="7">
      <colorScale>
        <cfvo type="min"/>
        <cfvo type="max"/>
        <color rgb="FFFFEF9C"/>
        <color rgb="FF63BE7B"/>
      </colorScale>
    </cfRule>
  </conditionalFormatting>
  <conditionalFormatting sqref="R6:R30"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{112C7176-DDD5-4C72-9DE6-822872FB2C36}</x14:id>
        </ext>
      </extLst>
    </cfRule>
  </conditionalFormatting>
  <conditionalFormatting sqref="S6:S30">
    <cfRule type="colorScale" priority="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6:O30">
    <cfRule type="colorScale" priority="10">
      <colorScale>
        <cfvo type="min"/>
        <cfvo type="percentile" val="50"/>
        <cfvo type="max"/>
        <color rgb="FFFFEB84"/>
        <color rgb="FFF8696B"/>
        <color rgb="FF63BE7B"/>
      </colorScale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12C7176-DDD5-4C72-9DE6-822872FB2C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R6:R30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1ra Temporada</vt:lpstr>
      <vt:lpstr>2da Temporada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pfdavidquiroz@gmail.com</dc:creator>
  <cp:keywords/>
  <dc:description/>
  <cp:lastModifiedBy>AndresNbk</cp:lastModifiedBy>
  <cp:revision/>
  <dcterms:created xsi:type="dcterms:W3CDTF">2023-06-12T22:13:14Z</dcterms:created>
  <dcterms:modified xsi:type="dcterms:W3CDTF">2023-11-14T02:05:15Z</dcterms:modified>
  <cp:category/>
  <cp:contentStatus/>
</cp:coreProperties>
</file>