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ackbookandres/Desktop/"/>
    </mc:Choice>
  </mc:AlternateContent>
  <xr:revisionPtr revIDLastSave="0" documentId="13_ncr:1_{4E6A2AA7-7D4B-DD41-ABBC-D8760931A922}" xr6:coauthVersionLast="47" xr6:coauthVersionMax="47" xr10:uidLastSave="{00000000-0000-0000-0000-000000000000}"/>
  <bookViews>
    <workbookView xWindow="0" yWindow="500" windowWidth="28800" windowHeight="16160" activeTab="3" xr2:uid="{00000000-000D-0000-FFFF-FFFF00000000}"/>
  </bookViews>
  <sheets>
    <sheet name="Tabla 6.2" sheetId="1" r:id="rId1"/>
    <sheet name="Tabla 6.3" sheetId="2" r:id="rId2"/>
    <sheet name="Tabla 6.4" sheetId="3" r:id="rId3"/>
    <sheet name="Cálculo defecto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17bBg+hR7Q3QJFLtr+7I4wVQsmrtvVakqY87tKrbB8s="/>
    </ext>
  </extLst>
</workbook>
</file>

<file path=xl/calcChain.xml><?xml version="1.0" encoding="utf-8"?>
<calcChain xmlns="http://schemas.openxmlformats.org/spreadsheetml/2006/main">
  <c r="H8" i="4" l="1"/>
  <c r="H12" i="4" s="1"/>
  <c r="H9" i="4"/>
  <c r="H11" i="4"/>
  <c r="H7" i="4"/>
  <c r="I12" i="4"/>
  <c r="F12" i="4"/>
  <c r="H16" i="3"/>
  <c r="G16" i="3"/>
  <c r="F16" i="3"/>
  <c r="E15" i="2"/>
  <c r="E14" i="2"/>
  <c r="E12" i="2"/>
  <c r="E10" i="2"/>
  <c r="E9" i="2"/>
  <c r="E17" i="1"/>
  <c r="D17" i="1"/>
  <c r="D16" i="1"/>
  <c r="C16" i="1"/>
  <c r="C17" i="1" s="1"/>
  <c r="E15" i="1"/>
  <c r="E14" i="1"/>
  <c r="E12" i="1"/>
  <c r="E10" i="1"/>
  <c r="E16" i="1" s="1"/>
  <c r="E9" i="1"/>
  <c r="M9" i="4" l="1"/>
  <c r="M13" i="4" s="1"/>
</calcChain>
</file>

<file path=xl/sharedStrings.xml><?xml version="1.0" encoding="utf-8"?>
<sst xmlns="http://schemas.openxmlformats.org/spreadsheetml/2006/main" count="93" uniqueCount="60">
  <si>
    <t>Estudiantes</t>
  </si>
  <si>
    <t>Almeida Andrés; Moncayo Paola; Valdiviezo Darwin</t>
  </si>
  <si>
    <t>Docente</t>
  </si>
  <si>
    <t>Mayra Álvarez</t>
  </si>
  <si>
    <t>Fecha</t>
  </si>
  <si>
    <t>Asignatura</t>
  </si>
  <si>
    <t>Apl. Basadas en el Conocimiento</t>
  </si>
  <si>
    <r>
      <rPr>
        <sz val="14"/>
        <color theme="1"/>
        <rFont val="Times New Roman"/>
      </rPr>
      <t xml:space="preserve">GitHub: </t>
    </r>
    <r>
      <rPr>
        <u/>
        <sz val="14"/>
        <color rgb="FF1155CC"/>
        <rFont val="Times New Roman"/>
      </rPr>
      <t>https://github.com/andresalmeida/Despliegue_Modelo.git</t>
    </r>
  </si>
  <si>
    <t>Programa</t>
  </si>
  <si>
    <t>Tiempo de Desarrollo</t>
  </si>
  <si>
    <t>LOC</t>
  </si>
  <si>
    <t>Minutos/LOC</t>
  </si>
  <si>
    <t>static</t>
  </si>
  <si>
    <t>templates</t>
  </si>
  <si>
    <t>root</t>
  </si>
  <si>
    <t>Totales</t>
  </si>
  <si>
    <t>Medias</t>
  </si>
  <si>
    <r>
      <rPr>
        <sz val="14"/>
        <color rgb="FF000000"/>
        <rFont val="Times New Roman"/>
      </rPr>
      <t>GitHub:</t>
    </r>
    <r>
      <rPr>
        <sz val="14"/>
        <rFont val="Times New Roman"/>
      </rPr>
      <t xml:space="preserve"> </t>
    </r>
    <r>
      <rPr>
        <u/>
        <sz val="14"/>
        <color rgb="FF1155CC"/>
        <rFont val="Times New Roman"/>
      </rPr>
      <t>https://github.com/andresalmeida/Despliegue_Modelo.git</t>
    </r>
  </si>
  <si>
    <t>Tiempo</t>
  </si>
  <si>
    <t>Funciones</t>
  </si>
  <si>
    <t>Manejo básico de eventos con submit</t>
  </si>
  <si>
    <t>Estilos básicos con clases y selectores</t>
  </si>
  <si>
    <t>Formulario HTML con estructura simple</t>
  </si>
  <si>
    <t>Predicción con Flask, modelo y encoders</t>
  </si>
  <si>
    <t>Listado de dependencias básicas</t>
  </si>
  <si>
    <r>
      <rPr>
        <sz val="14"/>
        <color rgb="FF000000"/>
        <rFont val="Times New Roman"/>
      </rPr>
      <t>GitHub:</t>
    </r>
    <r>
      <rPr>
        <sz val="14"/>
        <rFont val="Times New Roman"/>
      </rPr>
      <t xml:space="preserve"> </t>
    </r>
    <r>
      <rPr>
        <u/>
        <sz val="14"/>
        <color rgb="FF1155CC"/>
        <rFont val="Times New Roman"/>
      </rPr>
      <t>https://github.com/andresalmeida/Despliegue_Modelo.git</t>
    </r>
  </si>
  <si>
    <t>Funciones anteriores</t>
  </si>
  <si>
    <t>Funciones estimadas</t>
  </si>
  <si>
    <t>Min</t>
  </si>
  <si>
    <t>Media</t>
  </si>
  <si>
    <t>Max</t>
  </si>
  <si>
    <t>Validación y manejo avanzado con eventos</t>
  </si>
  <si>
    <t>Mejora de estilos con responsive design</t>
  </si>
  <si>
    <t>Integración de más accesibilidad y UX</t>
  </si>
  <si>
    <t>Optimización con validaciones y mejoras en preprocesamiento</t>
  </si>
  <si>
    <t>Posible inclusión de más librerías según necesidades</t>
  </si>
  <si>
    <t>ESTIMADO</t>
  </si>
  <si>
    <t>GESTION DE CUENTAS DE PROTECCION AMBIENTAL</t>
  </si>
  <si>
    <t>CUADERNO DE REGISTRO DE TIEMPOS Nª</t>
  </si>
  <si>
    <t>Estudiante:</t>
  </si>
  <si>
    <t>Grupo 4 (Almeida; Moncayo; Valdiviezo)</t>
  </si>
  <si>
    <t>Profesor:</t>
  </si>
  <si>
    <t>Ing. Jenny Ruíz</t>
  </si>
  <si>
    <t>Class: 2567</t>
  </si>
  <si>
    <t>NUMERO DE PROGRAMAS</t>
  </si>
  <si>
    <t>DEFECTOS</t>
  </si>
  <si>
    <t>NUMERO TOTAL</t>
  </si>
  <si>
    <t>DEFECTOS NP</t>
  </si>
  <si>
    <t>NOMBRE</t>
  </si>
  <si>
    <t>main.js</t>
  </si>
  <si>
    <t>style.css</t>
  </si>
  <si>
    <t>index.html</t>
  </si>
  <si>
    <t>app.py</t>
  </si>
  <si>
    <t>README.md</t>
  </si>
  <si>
    <t>Dd</t>
  </si>
  <si>
    <t>Conclusión</t>
  </si>
  <si>
    <t>Alta densidad de defectos (98.16/KLOC), lo que sugiere necesidad de mejorar la calidad del código.</t>
  </si>
  <si>
    <t>El archivo app.py concentra el 50% de los defectos, requiriendo mayor revisión y optimización.</t>
  </si>
  <si>
    <t>Con el cálculo de la segunda versión del código, se determinó que, con las nuevas líneas, el promedio, hay 2.06 defectos por programa, indicando margen de mejora en control de calidad</t>
  </si>
  <si>
    <t>Se recomienda fortalecer pruebas automatizadas y revisiones de código en archivos críticos.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</si>
</sst>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6">
    <font>
      <sz val="12"/>
      <color theme="1"/>
      <name val="Aptos Narrow"/>
      <scheme val="minor"/>
    </font>
    <font>
      <b/>
      <sz val="14"/>
      <color theme="1"/>
      <name val="Times New Roman"/>
    </font>
    <font>
      <sz val="14"/>
      <color theme="1"/>
      <name val="Times New Roman"/>
    </font>
    <font>
      <sz val="12"/>
      <name val="Aptos Narrow"/>
    </font>
    <font>
      <u/>
      <sz val="14"/>
      <color theme="1"/>
      <name val="Times New Roman"/>
    </font>
    <font>
      <sz val="12"/>
      <color theme="1"/>
      <name val="Arial"/>
    </font>
    <font>
      <u/>
      <sz val="14"/>
      <color rgb="FF0000FF"/>
      <name val="Times New Roman"/>
    </font>
    <font>
      <sz val="12"/>
      <color theme="1"/>
      <name val="Times New Roman"/>
    </font>
    <font>
      <sz val="12"/>
      <color theme="1"/>
      <name val="Aptos Narrow"/>
      <scheme val="minor"/>
    </font>
    <font>
      <u/>
      <sz val="14"/>
      <color rgb="FF1155CC"/>
      <name val="Times New Roman"/>
    </font>
    <font>
      <sz val="14"/>
      <color rgb="FF000000"/>
      <name val="Times New Roman"/>
    </font>
    <font>
      <sz val="14"/>
      <name val="Times New Roman"/>
    </font>
    <font>
      <sz val="12"/>
      <color theme="1"/>
      <name val="Aptos Narrow"/>
      <family val="2"/>
      <scheme val="minor"/>
    </font>
    <font>
      <b/>
      <sz val="12"/>
      <color theme="1"/>
      <name val="Book Antiqua"/>
      <family val="1"/>
    </font>
    <font>
      <sz val="12"/>
      <color theme="1"/>
      <name val="Book Antiqua"/>
      <family val="1"/>
    </font>
    <font>
      <b/>
      <sz val="11"/>
      <color theme="1"/>
      <name val="Aptos Narrow"/>
      <family val="2"/>
      <scheme val="minor"/>
    </font>
  </fonts>
  <fills count="12">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FFFFFF"/>
        <bgColor indexed="64"/>
      </patternFill>
    </fill>
    <fill>
      <patternFill patternType="solid">
        <fgColor rgb="FFFFF2CC"/>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indexed="64"/>
      </top>
      <bottom/>
      <diagonal/>
    </border>
    <border>
      <left/>
      <right/>
      <top style="medium">
        <color rgb="FFCCCCCC"/>
      </top>
      <bottom/>
      <diagonal/>
    </border>
    <border>
      <left/>
      <right style="medium">
        <color rgb="FFCCCCCC"/>
      </right>
      <top style="medium">
        <color rgb="FFCCCCCC"/>
      </top>
      <bottom/>
      <diagonal/>
    </border>
    <border>
      <left style="medium">
        <color rgb="FFCCCCCC"/>
      </left>
      <right/>
      <top style="medium">
        <color rgb="FFCCCCCC"/>
      </top>
      <bottom/>
      <diagonal/>
    </border>
    <border>
      <left style="thin">
        <color indexed="64"/>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CCCCCC"/>
      </left>
      <right/>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000000"/>
      </bottom>
      <diagonal/>
    </border>
  </borders>
  <cellStyleXfs count="1">
    <xf numFmtId="0" fontId="0" fillId="0" borderId="0"/>
  </cellStyleXfs>
  <cellXfs count="84">
    <xf numFmtId="0" fontId="0" fillId="0" borderId="0" xfId="0"/>
    <xf numFmtId="0" fontId="1" fillId="0" borderId="1" xfId="0" applyFont="1" applyBorder="1" applyAlignment="1">
      <alignment horizontal="center"/>
    </xf>
    <xf numFmtId="0" fontId="2" fillId="0" borderId="0" xfId="0" applyFont="1"/>
    <xf numFmtId="0" fontId="1" fillId="0" borderId="1" xfId="0" applyFont="1" applyBorder="1" applyAlignment="1">
      <alignment horizontal="center" vertical="center"/>
    </xf>
    <xf numFmtId="0" fontId="5" fillId="0" borderId="0" xfId="0" applyFont="1"/>
    <xf numFmtId="0" fontId="2" fillId="0" borderId="1" xfId="0" applyFont="1" applyBorder="1" applyAlignment="1">
      <alignment horizontal="center" vertical="center"/>
    </xf>
    <xf numFmtId="4" fontId="2"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0" fontId="7" fillId="0" borderId="1" xfId="0" applyFont="1" applyBorder="1" applyAlignment="1">
      <alignment horizontal="center" vertical="center" wrapText="1"/>
    </xf>
    <xf numFmtId="0" fontId="2" fillId="0" borderId="0" xfId="0" applyFont="1" applyAlignment="1">
      <alignment horizontal="center"/>
    </xf>
    <xf numFmtId="0" fontId="1" fillId="0" borderId="1" xfId="0" applyFont="1" applyBorder="1"/>
    <xf numFmtId="0" fontId="7" fillId="0" borderId="1" xfId="0" applyFont="1" applyBorder="1" applyAlignment="1">
      <alignment horizontal="center" vertical="center"/>
    </xf>
    <xf numFmtId="0" fontId="8" fillId="0" borderId="1" xfId="0" applyFont="1" applyBorder="1"/>
    <xf numFmtId="0" fontId="7" fillId="0" borderId="1" xfId="0" applyFont="1" applyBorder="1" applyAlignment="1">
      <alignment horizontal="center"/>
    </xf>
    <xf numFmtId="0" fontId="12" fillId="0" borderId="5" xfId="0" applyFont="1" applyBorder="1" applyAlignment="1">
      <alignment wrapText="1"/>
    </xf>
    <xf numFmtId="0" fontId="12" fillId="0" borderId="8" xfId="0" applyFont="1" applyBorder="1" applyAlignment="1">
      <alignment wrapText="1"/>
    </xf>
    <xf numFmtId="0" fontId="12" fillId="0" borderId="11" xfId="0" applyFont="1" applyBorder="1" applyAlignment="1">
      <alignment wrapText="1"/>
    </xf>
    <xf numFmtId="0" fontId="12" fillId="0" borderId="13" xfId="0" applyFont="1" applyBorder="1" applyAlignment="1">
      <alignment wrapText="1"/>
    </xf>
    <xf numFmtId="0" fontId="12" fillId="0" borderId="0" xfId="0" applyFont="1" applyAlignment="1">
      <alignment wrapText="1"/>
    </xf>
    <xf numFmtId="0" fontId="12" fillId="0" borderId="16" xfId="0" applyFont="1" applyBorder="1" applyAlignment="1">
      <alignment wrapText="1"/>
    </xf>
    <xf numFmtId="0" fontId="14"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14" fillId="8" borderId="9" xfId="0" applyFont="1" applyFill="1" applyBorder="1" applyAlignment="1">
      <alignment horizontal="center" vertical="center" wrapText="1"/>
    </xf>
    <xf numFmtId="0" fontId="14" fillId="0" borderId="17" xfId="0" applyFont="1" applyBorder="1" applyAlignment="1">
      <alignment horizontal="right" wrapText="1"/>
    </xf>
    <xf numFmtId="0" fontId="12" fillId="0" borderId="17" xfId="0" applyFont="1" applyBorder="1" applyAlignment="1">
      <alignment wrapText="1"/>
    </xf>
    <xf numFmtId="0" fontId="14" fillId="0" borderId="17" xfId="0" applyFont="1" applyBorder="1" applyAlignment="1">
      <alignment horizontal="center" wrapText="1"/>
    </xf>
    <xf numFmtId="0" fontId="15" fillId="9"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15" fillId="10" borderId="18" xfId="0" applyFont="1" applyFill="1" applyBorder="1" applyAlignment="1">
      <alignment horizontal="center"/>
    </xf>
    <xf numFmtId="0" fontId="0" fillId="10" borderId="18" xfId="0" applyFill="1" applyBorder="1" applyAlignment="1">
      <alignment horizontal="center"/>
    </xf>
    <xf numFmtId="0" fontId="15" fillId="9" borderId="19" xfId="0" applyFont="1" applyFill="1" applyBorder="1" applyAlignment="1">
      <alignment horizontal="center"/>
    </xf>
    <xf numFmtId="0" fontId="0" fillId="0" borderId="19" xfId="0" applyBorder="1" applyAlignment="1">
      <alignment horizontal="center"/>
    </xf>
    <xf numFmtId="0" fontId="2" fillId="0" borderId="2" xfId="0" applyFont="1" applyBorder="1" applyAlignment="1">
      <alignment horizontal="center"/>
    </xf>
    <xf numFmtId="0" fontId="3" fillId="0" borderId="3" xfId="0" applyFont="1" applyBorder="1"/>
    <xf numFmtId="0" fontId="3" fillId="0" borderId="4" xfId="0" applyFont="1" applyBorder="1"/>
    <xf numFmtId="164" fontId="2" fillId="0" borderId="2" xfId="0" applyNumberFormat="1" applyFont="1" applyBorder="1" applyAlignment="1">
      <alignment horizont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5" borderId="2" xfId="0" applyFont="1" applyFill="1" applyBorder="1" applyAlignment="1">
      <alignment horizontal="center" vertical="center"/>
    </xf>
    <xf numFmtId="0" fontId="4" fillId="2" borderId="2" xfId="0" applyFont="1" applyFill="1" applyBorder="1" applyAlignment="1">
      <alignment horizontal="center" vertical="center"/>
    </xf>
    <xf numFmtId="0" fontId="6" fillId="2" borderId="2" xfId="0" applyFont="1" applyFill="1" applyBorder="1" applyAlignment="1">
      <alignment horizontal="center"/>
    </xf>
    <xf numFmtId="0" fontId="1" fillId="6" borderId="2" xfId="0" applyFont="1" applyFill="1" applyBorder="1" applyAlignment="1">
      <alignment horizontal="center" wrapText="1"/>
    </xf>
    <xf numFmtId="0" fontId="0" fillId="0" borderId="1" xfId="0" applyBorder="1" applyAlignment="1">
      <alignment horizontal="center" wrapText="1"/>
    </xf>
    <xf numFmtId="0" fontId="0" fillId="0" borderId="20"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18" xfId="0" applyBorder="1" applyAlignment="1">
      <alignment horizontal="center" wrapText="1"/>
    </xf>
    <xf numFmtId="0" fontId="0" fillId="0" borderId="25" xfId="0" applyBorder="1" applyAlignment="1">
      <alignment horizontal="center" wrapText="1"/>
    </xf>
    <xf numFmtId="0" fontId="15" fillId="11" borderId="1" xfId="0" applyFont="1" applyFill="1" applyBorder="1" applyAlignment="1">
      <alignment horizontal="center"/>
    </xf>
    <xf numFmtId="0" fontId="13" fillId="7" borderId="6" xfId="0" applyFont="1" applyFill="1" applyBorder="1" applyAlignment="1">
      <alignment horizontal="center" wrapText="1"/>
    </xf>
    <xf numFmtId="0" fontId="13" fillId="7" borderId="7" xfId="0" applyFont="1" applyFill="1" applyBorder="1" applyAlignment="1">
      <alignment horizontal="center" wrapText="1"/>
    </xf>
    <xf numFmtId="0" fontId="13" fillId="7" borderId="14" xfId="0" applyFont="1" applyFill="1" applyBorder="1" applyAlignment="1">
      <alignment horizontal="center" wrapText="1"/>
    </xf>
    <xf numFmtId="0" fontId="13" fillId="7" borderId="15" xfId="0" applyFont="1" applyFill="1" applyBorder="1" applyAlignment="1">
      <alignment horizontal="center" wrapText="1"/>
    </xf>
    <xf numFmtId="0" fontId="12" fillId="0" borderId="0" xfId="0" applyFont="1" applyAlignment="1">
      <alignment wrapText="1"/>
    </xf>
    <xf numFmtId="0" fontId="14" fillId="8" borderId="9" xfId="0" applyFont="1" applyFill="1" applyBorder="1" applyAlignment="1">
      <alignment horizontal="center" wrapText="1"/>
    </xf>
    <xf numFmtId="0" fontId="14" fillId="8" borderId="10" xfId="0" applyFont="1" applyFill="1" applyBorder="1" applyAlignment="1">
      <alignment horizontal="center" wrapText="1"/>
    </xf>
    <xf numFmtId="0" fontId="14" fillId="8" borderId="9"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0" borderId="9" xfId="0" applyFont="1" applyBorder="1" applyAlignment="1">
      <alignment horizontal="center" wrapText="1"/>
    </xf>
    <xf numFmtId="0" fontId="14" fillId="0" borderId="10" xfId="0" applyFont="1" applyBorder="1" applyAlignment="1">
      <alignment horizont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2" fillId="0" borderId="9" xfId="0" applyFont="1" applyBorder="1" applyAlignment="1">
      <alignment horizontal="center" wrapText="1"/>
    </xf>
    <xf numFmtId="0" fontId="12" fillId="0" borderId="10" xfId="0" applyFont="1" applyBorder="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wrapText="1"/>
    </xf>
    <xf numFmtId="0" fontId="12" fillId="0" borderId="12" xfId="0" applyFont="1" applyBorder="1" applyAlignment="1">
      <alignment wrapText="1"/>
    </xf>
    <xf numFmtId="0" fontId="12" fillId="0" borderId="13" xfId="0" applyFont="1" applyBorder="1" applyAlignment="1">
      <alignment wrapText="1"/>
    </xf>
    <xf numFmtId="0" fontId="12" fillId="0" borderId="26" xfId="0" applyFont="1" applyBorder="1" applyAlignment="1">
      <alignment wrapText="1"/>
    </xf>
    <xf numFmtId="0" fontId="12" fillId="7" borderId="16" xfId="0" applyFont="1" applyFill="1" applyBorder="1" applyAlignment="1">
      <alignment wrapText="1"/>
    </xf>
    <xf numFmtId="0" fontId="13" fillId="7" borderId="27" xfId="0" applyFont="1" applyFill="1" applyBorder="1" applyAlignment="1">
      <alignment wrapText="1"/>
    </xf>
    <xf numFmtId="14" fontId="13" fillId="7" borderId="27" xfId="0" applyNumberFormat="1" applyFont="1" applyFill="1" applyBorder="1" applyAlignment="1">
      <alignment horizontal="center" wrapText="1"/>
    </xf>
    <xf numFmtId="0" fontId="13" fillId="7" borderId="27" xfId="0" applyFont="1" applyFill="1" applyBorder="1" applyAlignment="1">
      <alignment horizontal="center" wrapText="1"/>
    </xf>
    <xf numFmtId="0" fontId="12" fillId="0" borderId="6" xfId="0" applyFont="1" applyBorder="1" applyAlignment="1">
      <alignment wrapText="1"/>
    </xf>
    <xf numFmtId="0" fontId="14" fillId="7" borderId="16" xfId="0" applyFont="1" applyFill="1" applyBorder="1" applyAlignment="1">
      <alignment wrapText="1"/>
    </xf>
    <xf numFmtId="0" fontId="14" fillId="7" borderId="14" xfId="0" applyFont="1" applyFill="1" applyBorder="1" applyAlignment="1">
      <alignment wrapText="1"/>
    </xf>
    <xf numFmtId="0" fontId="14" fillId="7" borderId="15" xfId="0" applyFont="1" applyFill="1" applyBorder="1" applyAlignment="1">
      <alignment wrapText="1"/>
    </xf>
    <xf numFmtId="0" fontId="12" fillId="0" borderId="28" xfId="0" applyFont="1" applyBorder="1" applyAlignment="1">
      <alignment wrapText="1"/>
    </xf>
    <xf numFmtId="0" fontId="14" fillId="7" borderId="2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ndresalmeida/Despliegue_Modelo.g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ndresalmeida/Despliegue_Model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ndresalmeida/Despliegue_Model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998"/>
  <sheetViews>
    <sheetView workbookViewId="0">
      <selection activeCell="B6" activeCellId="1" sqref="A1 B6:E6"/>
    </sheetView>
  </sheetViews>
  <sheetFormatPr baseColWidth="10" defaultColWidth="11.1640625" defaultRowHeight="15" customHeight="1"/>
  <cols>
    <col min="1" max="1" width="10.6640625" customWidth="1"/>
    <col min="2" max="2" width="12.33203125" customWidth="1"/>
    <col min="3" max="3" width="24.1640625" customWidth="1"/>
    <col min="4" max="4" width="10.6640625" customWidth="1"/>
    <col min="5" max="5" width="16.6640625" customWidth="1"/>
    <col min="6" max="26" width="10.6640625" customWidth="1"/>
  </cols>
  <sheetData>
    <row r="1" spans="2:6" ht="15.75" customHeight="1"/>
    <row r="2" spans="2:6" ht="15.75" customHeight="1">
      <c r="B2" s="1" t="s">
        <v>0</v>
      </c>
      <c r="C2" s="33" t="s">
        <v>1</v>
      </c>
      <c r="D2" s="34"/>
      <c r="E2" s="35"/>
      <c r="F2" s="2"/>
    </row>
    <row r="3" spans="2:6" ht="15.75" customHeight="1">
      <c r="B3" s="1" t="s">
        <v>2</v>
      </c>
      <c r="C3" s="33" t="s">
        <v>3</v>
      </c>
      <c r="D3" s="34"/>
      <c r="E3" s="35"/>
      <c r="F3" s="2"/>
    </row>
    <row r="4" spans="2:6" ht="15.75" customHeight="1">
      <c r="B4" s="1" t="s">
        <v>4</v>
      </c>
      <c r="C4" s="36">
        <v>45497</v>
      </c>
      <c r="D4" s="34"/>
      <c r="E4" s="35"/>
      <c r="F4" s="2"/>
    </row>
    <row r="5" spans="2:6" ht="15.75" customHeight="1">
      <c r="B5" s="1" t="s">
        <v>5</v>
      </c>
      <c r="C5" s="33" t="s">
        <v>6</v>
      </c>
      <c r="D5" s="34"/>
      <c r="E5" s="35"/>
      <c r="F5" s="2"/>
    </row>
    <row r="6" spans="2:6" ht="15.75" customHeight="1">
      <c r="B6" s="40" t="s">
        <v>7</v>
      </c>
      <c r="C6" s="34"/>
      <c r="D6" s="34"/>
      <c r="E6" s="35"/>
    </row>
    <row r="7" spans="2:6" ht="15.75" customHeight="1">
      <c r="B7" s="3" t="s">
        <v>8</v>
      </c>
      <c r="C7" s="3" t="s">
        <v>9</v>
      </c>
      <c r="D7" s="3" t="s">
        <v>10</v>
      </c>
      <c r="E7" s="3" t="s">
        <v>11</v>
      </c>
    </row>
    <row r="8" spans="2:6" ht="15.75" customHeight="1">
      <c r="B8" s="37" t="s">
        <v>12</v>
      </c>
      <c r="C8" s="34"/>
      <c r="D8" s="34"/>
      <c r="E8" s="35"/>
      <c r="F8" s="4"/>
    </row>
    <row r="9" spans="2:6" ht="15.75" customHeight="1">
      <c r="B9" s="5">
        <v>1</v>
      </c>
      <c r="C9" s="5">
        <v>30</v>
      </c>
      <c r="D9" s="5">
        <v>20</v>
      </c>
      <c r="E9" s="5">
        <f t="shared" ref="E9:E10" si="0">C9/D9</f>
        <v>1.5</v>
      </c>
    </row>
    <row r="10" spans="2:6" ht="15.75" customHeight="1">
      <c r="B10" s="5">
        <v>2</v>
      </c>
      <c r="C10" s="5">
        <v>20</v>
      </c>
      <c r="D10" s="5">
        <v>42</v>
      </c>
      <c r="E10" s="6">
        <f t="shared" si="0"/>
        <v>0.47619047619047616</v>
      </c>
    </row>
    <row r="11" spans="2:6" ht="15.75" customHeight="1">
      <c r="B11" s="38" t="s">
        <v>13</v>
      </c>
      <c r="C11" s="34"/>
      <c r="D11" s="34"/>
      <c r="E11" s="35"/>
    </row>
    <row r="12" spans="2:6" ht="15.75" customHeight="1">
      <c r="B12" s="5">
        <v>3</v>
      </c>
      <c r="C12" s="5">
        <v>45</v>
      </c>
      <c r="D12" s="5">
        <v>52</v>
      </c>
      <c r="E12" s="6">
        <f>C12/D12</f>
        <v>0.86538461538461542</v>
      </c>
    </row>
    <row r="13" spans="2:6" ht="15.75" customHeight="1">
      <c r="B13" s="39" t="s">
        <v>14</v>
      </c>
      <c r="C13" s="34"/>
      <c r="D13" s="34"/>
      <c r="E13" s="35"/>
    </row>
    <row r="14" spans="2:6" ht="15.75" customHeight="1">
      <c r="B14" s="5">
        <v>4</v>
      </c>
      <c r="C14" s="5">
        <v>120</v>
      </c>
      <c r="D14" s="5">
        <v>44</v>
      </c>
      <c r="E14" s="6">
        <f t="shared" ref="E14:E15" si="1">C14/D14</f>
        <v>2.7272727272727271</v>
      </c>
    </row>
    <row r="15" spans="2:6" ht="15.75" customHeight="1">
      <c r="B15" s="5">
        <v>5</v>
      </c>
      <c r="C15" s="5">
        <v>5</v>
      </c>
      <c r="D15" s="5">
        <v>5</v>
      </c>
      <c r="E15" s="5">
        <f t="shared" si="1"/>
        <v>1</v>
      </c>
    </row>
    <row r="16" spans="2:6" ht="15.75" customHeight="1">
      <c r="B16" s="7" t="s">
        <v>15</v>
      </c>
      <c r="C16" s="5">
        <f>AVERAGE(C9+C10+C12+C14+C15)</f>
        <v>220</v>
      </c>
      <c r="D16" s="5">
        <f t="shared" ref="D16:E16" si="2">D9+D10+D12+D14+D15</f>
        <v>163</v>
      </c>
      <c r="E16" s="6">
        <f t="shared" si="2"/>
        <v>6.5688478188478188</v>
      </c>
    </row>
    <row r="17" spans="2:5" ht="15.75" customHeight="1">
      <c r="B17" s="7" t="s">
        <v>16</v>
      </c>
      <c r="C17" s="5">
        <f t="shared" ref="C17:D17" si="3">C16/5</f>
        <v>44</v>
      </c>
      <c r="D17" s="5">
        <f t="shared" si="3"/>
        <v>32.6</v>
      </c>
      <c r="E17" s="6">
        <f>C16/D16</f>
        <v>1.3496932515337423</v>
      </c>
    </row>
    <row r="18" spans="2:5" ht="15.75" customHeight="1"/>
    <row r="19" spans="2:5" ht="15.75" customHeight="1"/>
    <row r="20" spans="2:5" ht="15.75" customHeight="1"/>
    <row r="21" spans="2:5" ht="15.75" customHeight="1"/>
    <row r="22" spans="2:5" ht="15.75" customHeight="1"/>
    <row r="23" spans="2:5" ht="15.75" customHeight="1"/>
    <row r="24" spans="2:5" ht="15.75" customHeight="1"/>
    <row r="25" spans="2:5" ht="15.75" customHeight="1"/>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8">
    <mergeCell ref="B13:E13"/>
    <mergeCell ref="C5:E5"/>
    <mergeCell ref="B6:E6"/>
    <mergeCell ref="C2:E2"/>
    <mergeCell ref="C3:E3"/>
    <mergeCell ref="C4:E4"/>
    <mergeCell ref="B8:E8"/>
    <mergeCell ref="B11:E11"/>
  </mergeCells>
  <hyperlinks>
    <hyperlink ref="B6"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G19"/>
  <sheetViews>
    <sheetView workbookViewId="0"/>
  </sheetViews>
  <sheetFormatPr baseColWidth="10" defaultColWidth="11.1640625" defaultRowHeight="15" customHeight="1"/>
  <cols>
    <col min="3" max="3" width="14.6640625" customWidth="1"/>
    <col min="5" max="5" width="16.6640625" customWidth="1"/>
    <col min="6" max="6" width="35.83203125" customWidth="1"/>
  </cols>
  <sheetData>
    <row r="2" spans="2:7" ht="15" customHeight="1">
      <c r="B2" s="1" t="s">
        <v>0</v>
      </c>
      <c r="C2" s="33" t="s">
        <v>1</v>
      </c>
      <c r="D2" s="34"/>
      <c r="E2" s="34"/>
      <c r="F2" s="35"/>
    </row>
    <row r="3" spans="2:7" ht="15" customHeight="1">
      <c r="B3" s="1" t="s">
        <v>2</v>
      </c>
      <c r="C3" s="33" t="s">
        <v>3</v>
      </c>
      <c r="D3" s="34"/>
      <c r="E3" s="34"/>
      <c r="F3" s="35"/>
    </row>
    <row r="4" spans="2:7" ht="15" customHeight="1">
      <c r="B4" s="1" t="s">
        <v>4</v>
      </c>
      <c r="C4" s="36">
        <v>45497</v>
      </c>
      <c r="D4" s="34"/>
      <c r="E4" s="34"/>
      <c r="F4" s="35"/>
    </row>
    <row r="5" spans="2:7" ht="15" customHeight="1">
      <c r="B5" s="1" t="s">
        <v>5</v>
      </c>
      <c r="C5" s="33" t="s">
        <v>6</v>
      </c>
      <c r="D5" s="34"/>
      <c r="E5" s="34"/>
      <c r="F5" s="35"/>
    </row>
    <row r="6" spans="2:7" ht="15" customHeight="1">
      <c r="B6" s="41" t="s">
        <v>17</v>
      </c>
      <c r="C6" s="34"/>
      <c r="D6" s="34"/>
      <c r="E6" s="34"/>
      <c r="F6" s="35"/>
    </row>
    <row r="7" spans="2:7" ht="18">
      <c r="B7" s="3" t="s">
        <v>8</v>
      </c>
      <c r="C7" s="3" t="s">
        <v>18</v>
      </c>
      <c r="D7" s="3" t="s">
        <v>10</v>
      </c>
      <c r="E7" s="3" t="s">
        <v>11</v>
      </c>
      <c r="F7" s="1" t="s">
        <v>19</v>
      </c>
    </row>
    <row r="8" spans="2:7" ht="18">
      <c r="B8" s="37" t="s">
        <v>12</v>
      </c>
      <c r="C8" s="34"/>
      <c r="D8" s="34"/>
      <c r="E8" s="34"/>
      <c r="F8" s="35"/>
    </row>
    <row r="9" spans="2:7" ht="18">
      <c r="B9" s="5">
        <v>1</v>
      </c>
      <c r="C9" s="5">
        <v>30</v>
      </c>
      <c r="D9" s="5">
        <v>20</v>
      </c>
      <c r="E9" s="5">
        <f t="shared" ref="E9:E10" si="0">C9/D9</f>
        <v>1.5</v>
      </c>
      <c r="F9" s="8" t="s">
        <v>20</v>
      </c>
      <c r="G9" s="4"/>
    </row>
    <row r="10" spans="2:7" ht="18">
      <c r="B10" s="5">
        <v>2</v>
      </c>
      <c r="C10" s="5">
        <v>20</v>
      </c>
      <c r="D10" s="5">
        <v>42</v>
      </c>
      <c r="E10" s="6">
        <f t="shared" si="0"/>
        <v>0.47619047619047616</v>
      </c>
      <c r="F10" s="8" t="s">
        <v>21</v>
      </c>
      <c r="G10" s="4"/>
    </row>
    <row r="11" spans="2:7" ht="18">
      <c r="B11" s="38" t="s">
        <v>13</v>
      </c>
      <c r="C11" s="34"/>
      <c r="D11" s="34"/>
      <c r="E11" s="34"/>
      <c r="F11" s="35"/>
      <c r="G11" s="4"/>
    </row>
    <row r="12" spans="2:7" ht="18">
      <c r="B12" s="5">
        <v>3</v>
      </c>
      <c r="C12" s="5">
        <v>45</v>
      </c>
      <c r="D12" s="5">
        <v>52</v>
      </c>
      <c r="E12" s="6">
        <f>C12/D12</f>
        <v>0.86538461538461542</v>
      </c>
      <c r="F12" s="8" t="s">
        <v>22</v>
      </c>
      <c r="G12" s="4"/>
    </row>
    <row r="13" spans="2:7" ht="18">
      <c r="B13" s="39" t="s">
        <v>14</v>
      </c>
      <c r="C13" s="34"/>
      <c r="D13" s="34"/>
      <c r="E13" s="34"/>
      <c r="F13" s="35"/>
      <c r="G13" s="4"/>
    </row>
    <row r="14" spans="2:7" ht="18">
      <c r="B14" s="5">
        <v>4</v>
      </c>
      <c r="C14" s="5">
        <v>120</v>
      </c>
      <c r="D14" s="5">
        <v>44</v>
      </c>
      <c r="E14" s="6">
        <f t="shared" ref="E14:E15" si="1">C14/D14</f>
        <v>2.7272727272727271</v>
      </c>
      <c r="F14" s="8" t="s">
        <v>23</v>
      </c>
      <c r="G14" s="4"/>
    </row>
    <row r="15" spans="2:7" ht="18">
      <c r="B15" s="5">
        <v>5</v>
      </c>
      <c r="C15" s="5">
        <v>5</v>
      </c>
      <c r="D15" s="5">
        <v>5</v>
      </c>
      <c r="E15" s="5">
        <f t="shared" si="1"/>
        <v>1</v>
      </c>
      <c r="F15" s="8" t="s">
        <v>24</v>
      </c>
      <c r="G15" s="4"/>
    </row>
    <row r="16" spans="2:7" ht="15" customHeight="1">
      <c r="B16" s="9"/>
      <c r="C16" s="9"/>
      <c r="D16" s="9"/>
      <c r="E16" s="9"/>
    </row>
    <row r="17" spans="2:5" ht="15" customHeight="1">
      <c r="B17" s="9"/>
      <c r="C17" s="9"/>
      <c r="D17" s="9"/>
      <c r="E17" s="9"/>
    </row>
    <row r="18" spans="2:5" ht="15" customHeight="1">
      <c r="B18" s="9"/>
      <c r="C18" s="9"/>
      <c r="D18" s="9"/>
      <c r="E18" s="9"/>
    </row>
    <row r="19" spans="2:5" ht="15" customHeight="1">
      <c r="B19" s="9"/>
      <c r="C19" s="9"/>
      <c r="D19" s="9"/>
      <c r="E19" s="9"/>
    </row>
  </sheetData>
  <mergeCells count="8">
    <mergeCell ref="B11:F11"/>
    <mergeCell ref="B13:F13"/>
    <mergeCell ref="B6:F6"/>
    <mergeCell ref="C2:F2"/>
    <mergeCell ref="C3:F3"/>
    <mergeCell ref="C4:F4"/>
    <mergeCell ref="C5:F5"/>
    <mergeCell ref="B8:F8"/>
  </mergeCells>
  <hyperlinks>
    <hyperlink ref="B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I16"/>
  <sheetViews>
    <sheetView workbookViewId="0">
      <selection activeCell="C15" sqref="C15"/>
    </sheetView>
  </sheetViews>
  <sheetFormatPr baseColWidth="10" defaultColWidth="11.1640625" defaultRowHeight="15" customHeight="1"/>
  <cols>
    <col min="4" max="5" width="34.6640625" customWidth="1"/>
    <col min="6" max="6" width="16.1640625" customWidth="1"/>
    <col min="7" max="7" width="17.1640625" customWidth="1"/>
    <col min="8" max="8" width="14.1640625" customWidth="1"/>
  </cols>
  <sheetData>
    <row r="2" spans="2:9" ht="15" customHeight="1">
      <c r="B2" s="10" t="s">
        <v>0</v>
      </c>
      <c r="C2" s="33" t="s">
        <v>1</v>
      </c>
      <c r="D2" s="34"/>
      <c r="E2" s="34"/>
      <c r="F2" s="34"/>
      <c r="G2" s="34"/>
      <c r="H2" s="35"/>
    </row>
    <row r="3" spans="2:9" ht="15" customHeight="1">
      <c r="B3" s="10" t="s">
        <v>2</v>
      </c>
      <c r="C3" s="33" t="s">
        <v>3</v>
      </c>
      <c r="D3" s="34"/>
      <c r="E3" s="34"/>
      <c r="F3" s="34"/>
      <c r="G3" s="34"/>
      <c r="H3" s="35"/>
    </row>
    <row r="4" spans="2:9" ht="15" customHeight="1">
      <c r="B4" s="10" t="s">
        <v>4</v>
      </c>
      <c r="C4" s="36">
        <v>45497</v>
      </c>
      <c r="D4" s="34"/>
      <c r="E4" s="34"/>
      <c r="F4" s="34"/>
      <c r="G4" s="34"/>
      <c r="H4" s="35"/>
    </row>
    <row r="5" spans="2:9" ht="15" customHeight="1">
      <c r="B5" s="10" t="s">
        <v>5</v>
      </c>
      <c r="C5" s="33" t="s">
        <v>6</v>
      </c>
      <c r="D5" s="34"/>
      <c r="E5" s="34"/>
      <c r="F5" s="34"/>
      <c r="G5" s="34"/>
      <c r="H5" s="35"/>
    </row>
    <row r="6" spans="2:9" ht="15" customHeight="1">
      <c r="B6" s="41" t="s">
        <v>25</v>
      </c>
      <c r="C6" s="34"/>
      <c r="D6" s="34"/>
      <c r="E6" s="34"/>
      <c r="F6" s="34"/>
      <c r="G6" s="34"/>
      <c r="H6" s="35"/>
    </row>
    <row r="7" spans="2:9" ht="18">
      <c r="B7" s="3" t="s">
        <v>8</v>
      </c>
      <c r="C7" s="3" t="s">
        <v>10</v>
      </c>
      <c r="D7" s="1" t="s">
        <v>26</v>
      </c>
      <c r="E7" s="1" t="s">
        <v>27</v>
      </c>
      <c r="F7" s="1" t="s">
        <v>28</v>
      </c>
      <c r="G7" s="1" t="s">
        <v>29</v>
      </c>
      <c r="H7" s="1" t="s">
        <v>30</v>
      </c>
    </row>
    <row r="8" spans="2:9" ht="18">
      <c r="B8" s="37" t="s">
        <v>12</v>
      </c>
      <c r="C8" s="34"/>
      <c r="D8" s="34"/>
      <c r="E8" s="34"/>
      <c r="F8" s="34"/>
      <c r="G8" s="34"/>
      <c r="H8" s="35"/>
      <c r="I8" s="4"/>
    </row>
    <row r="9" spans="2:9" ht="18">
      <c r="B9" s="5">
        <v>1</v>
      </c>
      <c r="C9" s="5">
        <v>20</v>
      </c>
      <c r="D9" s="8" t="s">
        <v>20</v>
      </c>
      <c r="E9" s="11" t="s">
        <v>31</v>
      </c>
      <c r="F9" s="11">
        <v>10</v>
      </c>
      <c r="G9" s="11">
        <v>18</v>
      </c>
      <c r="H9" s="11">
        <v>20</v>
      </c>
    </row>
    <row r="10" spans="2:9" ht="18">
      <c r="B10" s="5">
        <v>2</v>
      </c>
      <c r="C10" s="5">
        <v>42</v>
      </c>
      <c r="D10" s="8" t="s">
        <v>21</v>
      </c>
      <c r="E10" s="11" t="s">
        <v>32</v>
      </c>
      <c r="F10" s="11">
        <v>20</v>
      </c>
      <c r="G10" s="11">
        <v>39</v>
      </c>
      <c r="H10" s="11">
        <v>42</v>
      </c>
      <c r="I10" s="4"/>
    </row>
    <row r="11" spans="2:9" ht="18">
      <c r="B11" s="38" t="s">
        <v>13</v>
      </c>
      <c r="C11" s="34"/>
      <c r="D11" s="34"/>
      <c r="E11" s="34"/>
      <c r="F11" s="34"/>
      <c r="G11" s="34"/>
      <c r="H11" s="35"/>
      <c r="I11" s="4"/>
    </row>
    <row r="12" spans="2:9" ht="18">
      <c r="B12" s="5">
        <v>3</v>
      </c>
      <c r="C12" s="5">
        <v>52</v>
      </c>
      <c r="D12" s="8" t="s">
        <v>22</v>
      </c>
      <c r="E12" s="11" t="s">
        <v>33</v>
      </c>
      <c r="F12" s="11">
        <v>30</v>
      </c>
      <c r="G12" s="11">
        <v>41</v>
      </c>
      <c r="H12" s="11">
        <v>52</v>
      </c>
      <c r="I12" s="4"/>
    </row>
    <row r="13" spans="2:9" ht="18">
      <c r="B13" s="39" t="s">
        <v>14</v>
      </c>
      <c r="C13" s="34"/>
      <c r="D13" s="34"/>
      <c r="E13" s="34"/>
      <c r="F13" s="34"/>
      <c r="G13" s="34"/>
      <c r="H13" s="35"/>
      <c r="I13" s="4"/>
    </row>
    <row r="14" spans="2:9" ht="34">
      <c r="B14" s="5">
        <v>4</v>
      </c>
      <c r="C14" s="5">
        <v>44</v>
      </c>
      <c r="D14" s="8" t="s">
        <v>23</v>
      </c>
      <c r="E14" s="8" t="s">
        <v>34</v>
      </c>
      <c r="F14" s="11">
        <v>20</v>
      </c>
      <c r="G14" s="11">
        <v>40</v>
      </c>
      <c r="H14" s="11">
        <v>44</v>
      </c>
      <c r="I14" s="4"/>
    </row>
    <row r="15" spans="2:9" ht="34">
      <c r="B15" s="5">
        <v>5</v>
      </c>
      <c r="C15" s="5">
        <v>5</v>
      </c>
      <c r="D15" s="8" t="s">
        <v>24</v>
      </c>
      <c r="E15" s="8" t="s">
        <v>35</v>
      </c>
      <c r="F15" s="11">
        <v>2</v>
      </c>
      <c r="G15" s="11">
        <v>4</v>
      </c>
      <c r="H15" s="11">
        <v>5</v>
      </c>
      <c r="I15" s="4"/>
    </row>
    <row r="16" spans="2:9" ht="16">
      <c r="B16" s="42" t="s">
        <v>36</v>
      </c>
      <c r="C16" s="35"/>
      <c r="D16" s="12"/>
      <c r="E16" s="12"/>
      <c r="F16" s="13">
        <f t="shared" ref="F16:H16" si="0">F9+F10+F12+F14+F15</f>
        <v>82</v>
      </c>
      <c r="G16" s="13">
        <f t="shared" si="0"/>
        <v>142</v>
      </c>
      <c r="H16" s="13">
        <f t="shared" si="0"/>
        <v>163</v>
      </c>
    </row>
  </sheetData>
  <mergeCells count="9">
    <mergeCell ref="B13:H13"/>
    <mergeCell ref="B16:C16"/>
    <mergeCell ref="C5:H5"/>
    <mergeCell ref="B6:H6"/>
    <mergeCell ref="C2:H2"/>
    <mergeCell ref="C4:H4"/>
    <mergeCell ref="B8:H8"/>
    <mergeCell ref="B11:H11"/>
    <mergeCell ref="C3:H3"/>
  </mergeCells>
  <hyperlinks>
    <hyperlink ref="B6"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24B0-52F3-4E7D-89DE-6554A6EF060B}">
  <dimension ref="A1:M26"/>
  <sheetViews>
    <sheetView tabSelected="1" workbookViewId="0">
      <selection activeCell="J20" sqref="J20"/>
    </sheetView>
  </sheetViews>
  <sheetFormatPr baseColWidth="10" defaultRowHeight="16"/>
  <cols>
    <col min="13" max="13" width="11.83203125" bestFit="1" customWidth="1"/>
  </cols>
  <sheetData>
    <row r="1" spans="1:13" ht="17" thickBot="1">
      <c r="A1" s="14"/>
      <c r="B1" s="53" t="s">
        <v>37</v>
      </c>
      <c r="C1" s="54"/>
      <c r="D1" s="54"/>
      <c r="E1" s="54"/>
      <c r="F1" s="54"/>
      <c r="G1" s="54"/>
      <c r="H1" s="55"/>
      <c r="I1" s="55"/>
      <c r="J1" s="56"/>
    </row>
    <row r="2" spans="1:13" ht="17" thickBot="1">
      <c r="A2" s="14"/>
      <c r="B2" s="79" t="s">
        <v>38</v>
      </c>
      <c r="C2" s="80"/>
      <c r="D2" s="80"/>
      <c r="E2" s="80"/>
      <c r="F2" s="81"/>
      <c r="G2" s="74"/>
      <c r="H2" s="18"/>
      <c r="I2" s="18"/>
      <c r="J2" s="18"/>
    </row>
    <row r="3" spans="1:13" ht="35" thickBot="1">
      <c r="A3" s="78"/>
      <c r="B3" s="75" t="s">
        <v>39</v>
      </c>
      <c r="C3" s="83" t="s">
        <v>40</v>
      </c>
      <c r="D3" s="83"/>
      <c r="E3" s="83"/>
      <c r="F3" s="83"/>
      <c r="G3" s="76">
        <v>45698</v>
      </c>
      <c r="H3" s="76"/>
      <c r="I3" s="57"/>
      <c r="J3" s="57"/>
    </row>
    <row r="4" spans="1:13" ht="35" customHeight="1" thickBot="1">
      <c r="A4" s="78"/>
      <c r="B4" s="75" t="s">
        <v>41</v>
      </c>
      <c r="C4" s="83" t="s">
        <v>42</v>
      </c>
      <c r="D4" s="83"/>
      <c r="E4" s="83"/>
      <c r="F4" s="83"/>
      <c r="G4" s="77" t="s">
        <v>43</v>
      </c>
      <c r="H4" s="77"/>
      <c r="I4" s="57"/>
      <c r="J4" s="57"/>
    </row>
    <row r="5" spans="1:13" ht="17" thickBot="1">
      <c r="A5" s="14"/>
      <c r="B5" s="82"/>
      <c r="C5" s="82"/>
      <c r="D5" s="82"/>
      <c r="E5" s="82"/>
      <c r="F5" s="82"/>
      <c r="G5" s="73"/>
      <c r="H5" s="18"/>
      <c r="I5" s="18"/>
      <c r="J5" s="18"/>
    </row>
    <row r="6" spans="1:13" ht="31.25" customHeight="1" thickBot="1">
      <c r="A6" s="15"/>
      <c r="B6" s="58" t="s">
        <v>44</v>
      </c>
      <c r="C6" s="59"/>
      <c r="D6" s="60" t="s">
        <v>48</v>
      </c>
      <c r="E6" s="61"/>
      <c r="F6" s="60" t="s">
        <v>45</v>
      </c>
      <c r="G6" s="61"/>
      <c r="H6" s="22" t="s">
        <v>10</v>
      </c>
      <c r="I6" s="22" t="s">
        <v>47</v>
      </c>
      <c r="J6" s="25"/>
    </row>
    <row r="7" spans="1:13" ht="17" thickBot="1">
      <c r="A7" s="15"/>
      <c r="B7" s="62">
        <v>1</v>
      </c>
      <c r="C7" s="63"/>
      <c r="D7" s="64" t="s">
        <v>49</v>
      </c>
      <c r="E7" s="65"/>
      <c r="F7" s="64">
        <v>1</v>
      </c>
      <c r="G7" s="65"/>
      <c r="H7" s="20">
        <f>'Tabla 6.4'!$C$9</f>
        <v>20</v>
      </c>
      <c r="I7" s="20">
        <v>1</v>
      </c>
      <c r="J7" s="23"/>
    </row>
    <row r="8" spans="1:13" ht="17" thickBot="1">
      <c r="A8" s="15"/>
      <c r="B8" s="62">
        <v>2</v>
      </c>
      <c r="C8" s="63"/>
      <c r="D8" s="64" t="s">
        <v>50</v>
      </c>
      <c r="E8" s="65"/>
      <c r="F8" s="64">
        <v>4</v>
      </c>
      <c r="G8" s="65"/>
      <c r="H8" s="20">
        <f>'Tabla 6.4'!$C$10</f>
        <v>42</v>
      </c>
      <c r="I8" s="20">
        <v>6</v>
      </c>
      <c r="J8" s="23"/>
      <c r="L8" s="26" t="s">
        <v>54</v>
      </c>
      <c r="M8" s="27">
        <v>1000</v>
      </c>
    </row>
    <row r="9" spans="1:13" ht="17" thickBot="1">
      <c r="A9" s="15"/>
      <c r="B9" s="62">
        <v>3</v>
      </c>
      <c r="C9" s="63"/>
      <c r="D9" s="64" t="s">
        <v>51</v>
      </c>
      <c r="E9" s="65"/>
      <c r="F9" s="64">
        <v>3</v>
      </c>
      <c r="G9" s="65"/>
      <c r="H9" s="20">
        <f>'Tabla 6.4'!$C$12</f>
        <v>52</v>
      </c>
      <c r="I9" s="20">
        <v>5</v>
      </c>
      <c r="J9" s="23"/>
      <c r="L9" s="26" t="s">
        <v>54</v>
      </c>
      <c r="M9" s="27">
        <f>(M8*F12)/H12</f>
        <v>98.159509202453989</v>
      </c>
    </row>
    <row r="10" spans="1:13" ht="17" thickBot="1">
      <c r="A10" s="15"/>
      <c r="B10" s="62">
        <v>4</v>
      </c>
      <c r="C10" s="63"/>
      <c r="D10" s="64" t="s">
        <v>52</v>
      </c>
      <c r="E10" s="65"/>
      <c r="F10" s="64">
        <v>8</v>
      </c>
      <c r="G10" s="65"/>
      <c r="H10" s="20">
        <v>44</v>
      </c>
      <c r="I10" s="20">
        <v>9</v>
      </c>
      <c r="J10" s="23"/>
      <c r="L10" s="28"/>
      <c r="M10" s="28"/>
    </row>
    <row r="11" spans="1:13" ht="17" thickBot="1">
      <c r="A11" s="15"/>
      <c r="B11" s="66">
        <v>5</v>
      </c>
      <c r="C11" s="67"/>
      <c r="D11" s="68" t="s">
        <v>53</v>
      </c>
      <c r="E11" s="69"/>
      <c r="F11" s="68">
        <v>0</v>
      </c>
      <c r="G11" s="69"/>
      <c r="H11" s="21">
        <f>'Tabla 6.4'!$C$15</f>
        <v>5</v>
      </c>
      <c r="I11" s="21">
        <v>0</v>
      </c>
      <c r="J11" s="24"/>
      <c r="L11" s="28"/>
      <c r="M11" s="28"/>
    </row>
    <row r="12" spans="1:13" ht="17" thickBot="1">
      <c r="A12" s="15"/>
      <c r="B12" s="70" t="s">
        <v>46</v>
      </c>
      <c r="C12" s="71"/>
      <c r="D12" s="70"/>
      <c r="E12" s="71"/>
      <c r="F12" s="70">
        <f>SUM(F7:G11)</f>
        <v>16</v>
      </c>
      <c r="G12" s="71"/>
      <c r="H12" s="16">
        <f>SUM(H7:H11)</f>
        <v>163</v>
      </c>
      <c r="I12" s="16">
        <f>SUM(I7:J11)</f>
        <v>21</v>
      </c>
      <c r="J12" s="24"/>
      <c r="L12" s="29"/>
      <c r="M12" s="30"/>
    </row>
    <row r="13" spans="1:13">
      <c r="A13" s="19"/>
      <c r="B13" s="72"/>
      <c r="C13" s="72"/>
      <c r="D13" s="72"/>
      <c r="E13" s="72"/>
      <c r="F13" s="72"/>
      <c r="G13" s="72"/>
      <c r="H13" s="17"/>
      <c r="I13" s="17"/>
      <c r="J13" s="18"/>
      <c r="L13" s="31" t="s">
        <v>54</v>
      </c>
      <c r="M13" s="32">
        <f>I12*M9/M8</f>
        <v>2.0613496932515334</v>
      </c>
    </row>
    <row r="14" spans="1:13">
      <c r="A14" s="18"/>
      <c r="B14" s="57"/>
      <c r="C14" s="57"/>
      <c r="D14" s="57"/>
      <c r="E14" s="57"/>
      <c r="F14" s="57"/>
      <c r="G14" s="57"/>
      <c r="H14" s="18"/>
      <c r="I14" s="18"/>
      <c r="J14" s="18"/>
    </row>
    <row r="15" spans="1:13">
      <c r="A15" s="18"/>
      <c r="B15" s="57"/>
      <c r="C15" s="57"/>
      <c r="D15" s="57"/>
      <c r="E15" s="57"/>
      <c r="F15" s="57"/>
      <c r="G15" s="57"/>
      <c r="H15" s="18"/>
      <c r="I15" s="18"/>
      <c r="J15" s="18"/>
    </row>
    <row r="16" spans="1:13">
      <c r="A16" s="18"/>
      <c r="B16" s="57"/>
      <c r="C16" s="57"/>
      <c r="D16" s="57"/>
      <c r="E16" s="57"/>
      <c r="F16" s="57"/>
      <c r="G16" s="57"/>
      <c r="H16" s="18"/>
      <c r="I16" s="18"/>
      <c r="J16" s="18"/>
    </row>
    <row r="17" spans="1:10">
      <c r="A17" s="18"/>
      <c r="B17" s="57"/>
      <c r="C17" s="57"/>
      <c r="D17" s="57"/>
      <c r="E17" s="57"/>
      <c r="F17" s="57"/>
      <c r="G17" s="57"/>
      <c r="H17" s="18"/>
      <c r="I17" s="18"/>
      <c r="J17" s="18"/>
    </row>
    <row r="18" spans="1:10">
      <c r="A18" s="18"/>
      <c r="B18" s="57"/>
      <c r="C18" s="57"/>
      <c r="D18" s="57"/>
      <c r="E18" s="57"/>
      <c r="F18" s="57"/>
      <c r="G18" s="57"/>
      <c r="H18" s="18"/>
      <c r="I18" s="18"/>
      <c r="J18" s="18"/>
    </row>
    <row r="19" spans="1:10">
      <c r="A19" s="18"/>
      <c r="B19" s="52" t="s">
        <v>55</v>
      </c>
      <c r="C19" s="52"/>
      <c r="D19" s="52"/>
      <c r="E19" s="52"/>
      <c r="F19" s="52"/>
      <c r="G19" s="18"/>
      <c r="H19" s="18"/>
      <c r="I19" s="18"/>
      <c r="J19" s="18"/>
    </row>
    <row r="20" spans="1:10">
      <c r="A20" s="18"/>
      <c r="B20" s="43" t="s">
        <v>56</v>
      </c>
      <c r="C20" s="43"/>
      <c r="D20" s="43"/>
      <c r="E20" s="43"/>
      <c r="F20" s="43"/>
      <c r="G20" s="18"/>
      <c r="H20" s="18"/>
      <c r="I20" s="18"/>
      <c r="J20" s="18"/>
    </row>
    <row r="21" spans="1:10">
      <c r="A21" s="18"/>
      <c r="B21" s="43"/>
      <c r="C21" s="43"/>
      <c r="D21" s="43"/>
      <c r="E21" s="43"/>
      <c r="F21" s="43"/>
      <c r="G21" s="18"/>
      <c r="H21" s="18"/>
      <c r="I21" s="18"/>
      <c r="J21" s="18"/>
    </row>
    <row r="22" spans="1:10">
      <c r="B22" s="43" t="s">
        <v>57</v>
      </c>
      <c r="C22" s="43"/>
      <c r="D22" s="43"/>
      <c r="E22" s="43"/>
      <c r="F22" s="43"/>
    </row>
    <row r="23" spans="1:10">
      <c r="B23" s="44"/>
      <c r="C23" s="44"/>
      <c r="D23" s="44"/>
      <c r="E23" s="44"/>
      <c r="F23" s="44"/>
    </row>
    <row r="24" spans="1:10" ht="24" customHeight="1">
      <c r="B24" s="45" t="s">
        <v>59</v>
      </c>
      <c r="C24" s="45"/>
      <c r="D24" s="45"/>
      <c r="E24" s="45"/>
      <c r="F24" s="45"/>
    </row>
    <row r="25" spans="1:10">
      <c r="B25" s="46" t="s">
        <v>58</v>
      </c>
      <c r="C25" s="47"/>
      <c r="D25" s="47"/>
      <c r="E25" s="47"/>
      <c r="F25" s="48"/>
    </row>
    <row r="26" spans="1:10" ht="36" customHeight="1">
      <c r="B26" s="49"/>
      <c r="C26" s="50"/>
      <c r="D26" s="50"/>
      <c r="E26" s="50"/>
      <c r="F26" s="51"/>
    </row>
  </sheetData>
  <mergeCells count="52">
    <mergeCell ref="B18:C18"/>
    <mergeCell ref="D18:E18"/>
    <mergeCell ref="F18:G18"/>
    <mergeCell ref="B16:C16"/>
    <mergeCell ref="D16:E16"/>
    <mergeCell ref="F16:G16"/>
    <mergeCell ref="B17:C17"/>
    <mergeCell ref="D17:E17"/>
    <mergeCell ref="F17:G17"/>
    <mergeCell ref="B14:C14"/>
    <mergeCell ref="D14:E14"/>
    <mergeCell ref="F14:G14"/>
    <mergeCell ref="B15:C15"/>
    <mergeCell ref="D15:E15"/>
    <mergeCell ref="F15:G15"/>
    <mergeCell ref="B12:C12"/>
    <mergeCell ref="D12:E12"/>
    <mergeCell ref="F12:G12"/>
    <mergeCell ref="B13:C13"/>
    <mergeCell ref="D13:E13"/>
    <mergeCell ref="F13:G13"/>
    <mergeCell ref="B10:C10"/>
    <mergeCell ref="D10:E10"/>
    <mergeCell ref="F10:G10"/>
    <mergeCell ref="B11:C11"/>
    <mergeCell ref="D11:E11"/>
    <mergeCell ref="F11:G11"/>
    <mergeCell ref="B8:C8"/>
    <mergeCell ref="D8:E8"/>
    <mergeCell ref="F8:G8"/>
    <mergeCell ref="B9:C9"/>
    <mergeCell ref="D9:E9"/>
    <mergeCell ref="F9:G9"/>
    <mergeCell ref="B6:C6"/>
    <mergeCell ref="D6:E6"/>
    <mergeCell ref="F6:G6"/>
    <mergeCell ref="B7:C7"/>
    <mergeCell ref="D7:E7"/>
    <mergeCell ref="F7:G7"/>
    <mergeCell ref="B1:J1"/>
    <mergeCell ref="B2:F2"/>
    <mergeCell ref="C3:F3"/>
    <mergeCell ref="I3:J3"/>
    <mergeCell ref="C4:F4"/>
    <mergeCell ref="I4:J4"/>
    <mergeCell ref="G3:H3"/>
    <mergeCell ref="G4:H4"/>
    <mergeCell ref="B20:F21"/>
    <mergeCell ref="B22:F23"/>
    <mergeCell ref="B24:F24"/>
    <mergeCell ref="B25:F26"/>
    <mergeCell ref="B19:F19"/>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Tabla 6.2</vt:lpstr>
      <vt:lpstr>Tabla 6.3</vt:lpstr>
      <vt:lpstr>Tabla 6.4</vt:lpstr>
      <vt:lpstr>Cálculo defectos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Almeida</dc:creator>
  <cp:lastModifiedBy>Andrés Almeida</cp:lastModifiedBy>
  <dcterms:created xsi:type="dcterms:W3CDTF">2025-02-03T18:25:51Z</dcterms:created>
  <dcterms:modified xsi:type="dcterms:W3CDTF">2025-02-11T03:05:09Z</dcterms:modified>
</cp:coreProperties>
</file>