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JOSE LUIS\GUIAS\"/>
    </mc:Choice>
  </mc:AlternateContent>
  <bookViews>
    <workbookView minimized="1" xWindow="0" yWindow="0" windowWidth="21600" windowHeight="9735" activeTab="1"/>
  </bookViews>
  <sheets>
    <sheet name="PACIENTE" sheetId="1" r:id="rId1"/>
    <sheet name="PLANILLA" sheetId="3" r:id="rId2"/>
    <sheet name="OXIGENO" sheetId="4" r:id="rId3"/>
    <sheet name="AMBULANCIA" sheetId="5" r:id="rId4"/>
  </sheets>
  <externalReferences>
    <externalReference r:id="rId5"/>
  </externalReferences>
  <definedNames>
    <definedName name="_xlnm._FilterDatabase" localSheetId="1" hidden="1">PLANILLA!$G$280:$K$304</definedName>
    <definedName name="_xlnm.Print_Area" localSheetId="0">PACIENTE!$A$1:$K$79</definedName>
    <definedName name="_xlnm.Print_Area" localSheetId="1">PLANILLA!$G$1:$K$365</definedName>
  </definedNames>
  <calcPr calcId="152511"/>
</workbook>
</file>

<file path=xl/calcChain.xml><?xml version="1.0" encoding="utf-8"?>
<calcChain xmlns="http://schemas.openxmlformats.org/spreadsheetml/2006/main">
  <c r="K210" i="3" l="1"/>
  <c r="K152" i="3"/>
  <c r="K234" i="3"/>
  <c r="J113" i="3" l="1"/>
  <c r="K353" i="3"/>
  <c r="J115" i="3" l="1"/>
  <c r="K115" i="3" s="1"/>
  <c r="K178" i="3" l="1"/>
  <c r="K326" i="3" l="1"/>
  <c r="K192" i="3" l="1"/>
  <c r="K235" i="3" l="1"/>
  <c r="K168" i="3" l="1"/>
  <c r="K218" i="3"/>
  <c r="J110" i="3" l="1"/>
  <c r="K110" i="3" s="1"/>
  <c r="K109" i="3"/>
  <c r="J108" i="3" l="1"/>
  <c r="K108" i="3" s="1"/>
  <c r="K240" i="3" l="1"/>
  <c r="K205" i="3" l="1"/>
  <c r="K162" i="3"/>
  <c r="K215" i="3" l="1"/>
  <c r="K105" i="3" l="1"/>
  <c r="K150" i="3" l="1"/>
  <c r="K222" i="3"/>
  <c r="K242" i="3"/>
  <c r="J119" i="3" l="1"/>
  <c r="K119" i="3" s="1"/>
  <c r="K118" i="3"/>
  <c r="K352" i="3" l="1"/>
  <c r="K217" i="3" l="1"/>
  <c r="K104" i="3" l="1"/>
  <c r="K232" i="3" l="1"/>
  <c r="J23" i="3" l="1"/>
  <c r="K23" i="3" l="1"/>
  <c r="J121" i="3"/>
  <c r="K121" i="3" s="1"/>
  <c r="K114" i="3"/>
  <c r="K113" i="3"/>
  <c r="K175" i="3" l="1"/>
  <c r="K351" i="3" l="1"/>
  <c r="K189" i="3" l="1"/>
  <c r="K270" i="3" l="1"/>
  <c r="K188" i="3"/>
  <c r="K269" i="3"/>
  <c r="K231" i="3"/>
  <c r="K258" i="3" l="1"/>
  <c r="K263" i="3"/>
  <c r="K191" i="3" l="1"/>
  <c r="K261" i="3" l="1"/>
  <c r="K254" i="3"/>
  <c r="K92" i="3" l="1"/>
  <c r="K19" i="3" l="1"/>
  <c r="K18" i="3"/>
  <c r="K17" i="3"/>
  <c r="K16" i="3"/>
  <c r="K143" i="3" l="1"/>
  <c r="K145" i="3"/>
  <c r="K211" i="3" l="1"/>
  <c r="K148" i="3" l="1"/>
  <c r="K167" i="3"/>
  <c r="K146" i="3" l="1"/>
  <c r="K209" i="3"/>
  <c r="K77" i="3" l="1"/>
  <c r="K54" i="3" l="1"/>
  <c r="K185" i="3" l="1"/>
  <c r="K186" i="3"/>
  <c r="K248" i="3"/>
  <c r="K230" i="3" l="1"/>
  <c r="K99" i="3" l="1"/>
  <c r="K147" i="3" l="1"/>
  <c r="K350" i="3" l="1"/>
  <c r="K229" i="3" l="1"/>
  <c r="K236" i="3"/>
  <c r="K103" i="3"/>
  <c r="K133" i="3"/>
  <c r="K134" i="3"/>
  <c r="K32" i="3" l="1"/>
  <c r="K21" i="3" l="1"/>
  <c r="K93" i="3" l="1"/>
  <c r="K184" i="3" l="1"/>
  <c r="K259" i="3" l="1"/>
  <c r="K306" i="3"/>
  <c r="K317" i="3" l="1"/>
  <c r="K272" i="3" l="1"/>
  <c r="K158" i="3" l="1"/>
  <c r="K180" i="3" l="1"/>
  <c r="K221" i="3" l="1"/>
  <c r="K325" i="3" l="1"/>
  <c r="K144" i="3"/>
  <c r="K171" i="3"/>
  <c r="K349" i="3" l="1"/>
  <c r="K348" i="3"/>
  <c r="K170" i="3" l="1"/>
  <c r="K247" i="3" l="1"/>
  <c r="K161" i="3" l="1"/>
  <c r="K75" i="3" l="1"/>
  <c r="K111" i="3" l="1"/>
  <c r="K219" i="3" l="1"/>
  <c r="K213" i="3"/>
  <c r="K271" i="3" l="1"/>
  <c r="K212" i="3"/>
  <c r="K260" i="3"/>
  <c r="K157" i="3" l="1"/>
  <c r="K41" i="3" l="1"/>
  <c r="K276" i="3" l="1"/>
  <c r="K200" i="3"/>
  <c r="C22" i="5" l="1"/>
  <c r="E18" i="5"/>
  <c r="K159" i="3" l="1"/>
  <c r="K207" i="3"/>
  <c r="K246" i="3"/>
  <c r="K321" i="3" l="1"/>
  <c r="K320" i="3"/>
  <c r="K305" i="3" l="1"/>
  <c r="K80" i="3" l="1"/>
  <c r="K347" i="3" l="1"/>
  <c r="K172" i="3" l="1"/>
  <c r="K177" i="3"/>
  <c r="K288" i="3"/>
  <c r="K303" i="3" l="1"/>
  <c r="K282" i="3" l="1"/>
  <c r="K98" i="3" l="1"/>
  <c r="J57" i="3" l="1"/>
  <c r="K57" i="3" s="1"/>
  <c r="K58" i="3"/>
  <c r="K56" i="3"/>
  <c r="J65" i="3"/>
  <c r="K65" i="3" s="1"/>
  <c r="K66" i="3"/>
  <c r="K64" i="3"/>
  <c r="K136" i="3" l="1"/>
  <c r="K135" i="3"/>
  <c r="K237" i="3" l="1"/>
  <c r="K102" i="3" l="1"/>
  <c r="K245" i="3" l="1"/>
  <c r="K183" i="3" l="1"/>
  <c r="K29" i="3" l="1"/>
  <c r="F22" i="5" l="1"/>
  <c r="E22" i="5"/>
  <c r="D22" i="5"/>
  <c r="K255" i="3"/>
  <c r="K316" i="3" l="1"/>
  <c r="K91" i="3" l="1"/>
  <c r="K74" i="3" l="1"/>
  <c r="K315" i="3" l="1"/>
  <c r="K314" i="3"/>
  <c r="K83" i="3" l="1"/>
  <c r="K101" i="3" l="1"/>
  <c r="K40" i="3" l="1"/>
  <c r="K36" i="3" l="1"/>
  <c r="K73" i="3" l="1"/>
  <c r="K84" i="3" l="1"/>
  <c r="K293" i="3" l="1"/>
  <c r="K193" i="3" l="1"/>
  <c r="K346" i="3" l="1"/>
  <c r="K345" i="3"/>
  <c r="K90" i="3"/>
  <c r="K196" i="3" l="1"/>
  <c r="K341" i="3" l="1"/>
  <c r="K28" i="3"/>
  <c r="K301" i="3" l="1"/>
  <c r="K253" i="3" l="1"/>
  <c r="K100" i="3" l="1"/>
  <c r="K238" i="3" l="1"/>
  <c r="K239" i="3"/>
  <c r="K154" i="3"/>
  <c r="K220" i="3"/>
  <c r="K190" i="3"/>
  <c r="K264" i="3"/>
  <c r="K257" i="3"/>
  <c r="K153" i="3"/>
  <c r="K62" i="3" l="1"/>
  <c r="K60" i="3"/>
  <c r="J61" i="3"/>
  <c r="K61" i="3" s="1"/>
  <c r="K39" i="3"/>
  <c r="K38" i="3" l="1"/>
  <c r="K256" i="3"/>
  <c r="K262" i="3"/>
  <c r="K194" i="3"/>
  <c r="K179" i="3"/>
  <c r="K268" i="3"/>
  <c r="K26" i="3"/>
  <c r="K329" i="3" l="1"/>
  <c r="K132" i="3"/>
  <c r="K131" i="3"/>
  <c r="J69" i="3"/>
  <c r="K27" i="3"/>
  <c r="K313" i="3" l="1"/>
  <c r="K312" i="3"/>
  <c r="K311" i="3"/>
  <c r="K319" i="3" l="1"/>
  <c r="K223" i="3"/>
  <c r="K216" i="3"/>
  <c r="K151" i="3"/>
  <c r="K97" i="3" l="1"/>
  <c r="K344" i="3" l="1"/>
  <c r="K228" i="3"/>
  <c r="K166" i="3"/>
  <c r="K310" i="3"/>
  <c r="K169" i="3" l="1"/>
  <c r="K156" i="3" l="1"/>
  <c r="K160" i="3"/>
  <c r="K81" i="3" l="1"/>
  <c r="K53" i="3" l="1"/>
  <c r="K24" i="3"/>
  <c r="K285" i="3" l="1"/>
  <c r="K82" i="3"/>
  <c r="K337" i="3" l="1"/>
  <c r="K88" i="3"/>
  <c r="K87" i="3"/>
  <c r="K85" i="3"/>
  <c r="K281" i="3" l="1"/>
  <c r="K20" i="3" l="1"/>
  <c r="K289" i="3" l="1"/>
  <c r="J50" i="3"/>
  <c r="K199" i="3" l="1"/>
  <c r="K224" i="3"/>
  <c r="K292" i="3" l="1"/>
  <c r="K203" i="3" l="1"/>
  <c r="K280" i="3" l="1"/>
  <c r="K163" i="3" l="1"/>
  <c r="K225" i="3"/>
  <c r="K266" i="3" l="1"/>
  <c r="K296" i="3" l="1"/>
  <c r="K304" i="3" l="1"/>
  <c r="K173" i="3" l="1"/>
  <c r="K174" i="3"/>
  <c r="K226" i="3" l="1"/>
  <c r="K197" i="3"/>
  <c r="K176" i="3"/>
  <c r="K204" i="3"/>
  <c r="K94" i="3"/>
  <c r="K155" i="3" l="1"/>
  <c r="K244" i="3"/>
  <c r="K277" i="3" l="1"/>
  <c r="K274" i="3"/>
  <c r="K278" i="3" l="1"/>
  <c r="K275" i="3"/>
  <c r="K273" i="3"/>
  <c r="K267" i="3"/>
  <c r="K265" i="3"/>
  <c r="K252" i="3"/>
  <c r="K251" i="3"/>
  <c r="K250" i="3"/>
  <c r="K249" i="3"/>
  <c r="K243" i="3"/>
  <c r="K241" i="3"/>
  <c r="K233" i="3"/>
  <c r="K227" i="3"/>
  <c r="K214" i="3"/>
  <c r="K208" i="3"/>
  <c r="K206" i="3"/>
  <c r="K202" i="3"/>
  <c r="K201" i="3"/>
  <c r="K198" i="3"/>
  <c r="K195" i="3"/>
  <c r="K187" i="3"/>
  <c r="K182" i="3"/>
  <c r="K181" i="3"/>
  <c r="K165" i="3"/>
  <c r="K164" i="3"/>
  <c r="K149" i="3"/>
  <c r="K142" i="3"/>
  <c r="K30" i="3" l="1"/>
  <c r="K308" i="3"/>
  <c r="K294" i="3" l="1"/>
  <c r="K124" i="3" l="1"/>
  <c r="K123" i="3"/>
  <c r="K137" i="3" l="1"/>
  <c r="K130" i="3"/>
  <c r="K129" i="3"/>
  <c r="K71" i="3"/>
  <c r="K69" i="3" l="1"/>
  <c r="K70" i="3"/>
  <c r="K68" i="3"/>
  <c r="K89" i="3" l="1"/>
  <c r="K116" i="3"/>
  <c r="E18" i="4" l="1"/>
  <c r="C15" i="4"/>
  <c r="F18" i="4" s="1"/>
  <c r="G18" i="4" s="1"/>
  <c r="G20" i="4" s="1"/>
  <c r="K287" i="3" l="1"/>
  <c r="K33" i="3"/>
  <c r="K299" i="3" l="1"/>
  <c r="K297" i="3" l="1"/>
  <c r="K300" i="3"/>
  <c r="K283" i="3" l="1"/>
  <c r="K343" i="3" l="1"/>
  <c r="K342" i="3"/>
  <c r="K340" i="3"/>
  <c r="K339" i="3"/>
  <c r="K79" i="3" l="1"/>
  <c r="K51" i="3"/>
  <c r="K49" i="3"/>
  <c r="K117" i="3" l="1"/>
  <c r="K324" i="3"/>
  <c r="K286" i="3" l="1"/>
  <c r="K50" i="3" l="1"/>
  <c r="K291" i="3"/>
  <c r="K302" i="3"/>
  <c r="K295" i="3"/>
  <c r="K128" i="3"/>
  <c r="K127" i="3"/>
  <c r="K35" i="3" l="1"/>
  <c r="K298" i="3"/>
  <c r="K96" i="3" l="1"/>
  <c r="J46" i="3"/>
  <c r="K46" i="3" s="1"/>
  <c r="K48" i="3"/>
  <c r="K44" i="3"/>
  <c r="K86" i="3" l="1"/>
  <c r="K126" i="3" l="1"/>
  <c r="K125" i="3"/>
  <c r="K112" i="3"/>
  <c r="K22" i="3"/>
  <c r="E19" i="5" l="1"/>
  <c r="E13" i="5"/>
  <c r="B11" i="5"/>
  <c r="G22" i="5" l="1"/>
  <c r="J357" i="3" s="1"/>
  <c r="K357" i="3" s="1"/>
  <c r="K328" i="3" l="1"/>
  <c r="K355" i="3"/>
  <c r="K338" i="3"/>
  <c r="K336" i="3"/>
  <c r="K335" i="3"/>
  <c r="K334" i="3"/>
  <c r="K333" i="3"/>
  <c r="K332" i="3"/>
  <c r="K331" i="3"/>
  <c r="K330" i="3"/>
  <c r="K323" i="3"/>
  <c r="K309" i="3"/>
  <c r="K290" i="3"/>
  <c r="K284" i="3"/>
  <c r="K140" i="3"/>
  <c r="K139" i="3"/>
  <c r="K138" i="3"/>
  <c r="K120" i="3"/>
  <c r="K122" i="3"/>
  <c r="K107" i="3"/>
  <c r="K25" i="3"/>
  <c r="K31" i="3"/>
  <c r="K34" i="3"/>
  <c r="K37" i="3"/>
  <c r="K358" i="3" l="1"/>
  <c r="H12" i="3"/>
  <c r="H11" i="3" l="1"/>
  <c r="H10" i="3"/>
  <c r="J7" i="3"/>
  <c r="K360" i="3" l="1"/>
</calcChain>
</file>

<file path=xl/sharedStrings.xml><?xml version="1.0" encoding="utf-8"?>
<sst xmlns="http://schemas.openxmlformats.org/spreadsheetml/2006/main" count="532" uniqueCount="481">
  <si>
    <t>FORMULARIO ÚNICO DE RECLAMACIÓN DE LOS SERVICIOS DE SALUD</t>
  </si>
  <si>
    <t>POR EL SEGURO OBLIGATORIO DE ACCIDENTES DE TRANSITO</t>
  </si>
  <si>
    <t>FORMATO 1</t>
  </si>
  <si>
    <t>1. DATOS DEL SERVICIO DE SALUD</t>
  </si>
  <si>
    <t>HOSPITAL ¨DR. GUSTAVO DOMINGUEZ Z¨</t>
  </si>
  <si>
    <t>Nombre  del Servicio de Salud</t>
  </si>
  <si>
    <t>1768034870001</t>
  </si>
  <si>
    <t>Código del servicio de salud</t>
  </si>
  <si>
    <t>Las Delicias s/n y Av. Quito</t>
  </si>
  <si>
    <t>Santo Domingo</t>
  </si>
  <si>
    <t>Dirección</t>
  </si>
  <si>
    <t>Ciudad</t>
  </si>
  <si>
    <t>Teléfono</t>
  </si>
  <si>
    <t>2. DATOS DEL ACCIDENTADO</t>
  </si>
  <si>
    <t>Apellido Paterno</t>
  </si>
  <si>
    <t>Apellido Materno</t>
  </si>
  <si>
    <t>Nombres</t>
  </si>
  <si>
    <t>Nº de cédula de identidad</t>
  </si>
  <si>
    <t>Sexo</t>
  </si>
  <si>
    <t>Direccion</t>
  </si>
  <si>
    <t xml:space="preserve">                                                                                     Ciudad</t>
  </si>
  <si>
    <t xml:space="preserve">   Fecha de  Nacimiento</t>
  </si>
  <si>
    <t>Años</t>
  </si>
  <si>
    <t>Condición del Accidentado:  Ocupante</t>
  </si>
  <si>
    <t>Peatón</t>
  </si>
  <si>
    <t>Año                     Mes       Día</t>
  </si>
  <si>
    <t>Provincia</t>
  </si>
  <si>
    <t>Cantón</t>
  </si>
  <si>
    <t>Parroquia</t>
  </si>
  <si>
    <t>Barrio</t>
  </si>
  <si>
    <t xml:space="preserve">   Informe del Accidente (Relato breve de los hechos </t>
  </si>
  <si>
    <t xml:space="preserve">   Vehículo No Identificado</t>
  </si>
  <si>
    <t xml:space="preserve">   Vehículo No Asegurado</t>
  </si>
  <si>
    <t>X</t>
  </si>
  <si>
    <t>Código de confirmación de cobertura</t>
  </si>
  <si>
    <t>DESDE</t>
  </si>
  <si>
    <t>HASTA</t>
  </si>
  <si>
    <t>Nombre de la aseguradora/ Código</t>
  </si>
  <si>
    <t>AÑO        MES</t>
  </si>
  <si>
    <t>DIA</t>
  </si>
  <si>
    <t>AÑO</t>
  </si>
  <si>
    <t>MES</t>
  </si>
  <si>
    <t>Datos del conductor</t>
  </si>
  <si>
    <t>Apellido materno</t>
  </si>
  <si>
    <t xml:space="preserve">C.C.o PASAPORTE    </t>
  </si>
  <si>
    <t xml:space="preserve"> </t>
  </si>
  <si>
    <t xml:space="preserve">   Otros datos (Dirección, Ciudad, Teléfono, etc.)        </t>
  </si>
  <si>
    <t xml:space="preserve">                                     </t>
  </si>
  <si>
    <t xml:space="preserve">    3. DATOS SOBRE LA ATENCIÓN MEDICA DEL ASEGURADO SOAT</t>
  </si>
  <si>
    <t xml:space="preserve">      Fecha  de Ingreso</t>
  </si>
  <si>
    <t xml:space="preserve">      Fecha de Egreso</t>
  </si>
  <si>
    <t xml:space="preserve">    Asegurado Remitido de:</t>
  </si>
  <si>
    <t>Nombre del servicio de Salud</t>
  </si>
  <si>
    <t xml:space="preserve">  Año          Mes         Día</t>
  </si>
  <si>
    <t xml:space="preserve">    Asegurado Remitido a:</t>
  </si>
  <si>
    <t xml:space="preserve">  4. DATOS SOBRE EL FALLECIMIENTO DEL ASEGURADO (Estos datos tienen valor legal exclusivamente para el SOAT)</t>
  </si>
  <si>
    <t xml:space="preserve">                Causa Básica de la Muerte </t>
  </si>
  <si>
    <t xml:space="preserve">                Fecha de la muerte</t>
  </si>
  <si>
    <t>Apellidos y Nombres del Médico que firmó el Certificado de Defunción</t>
  </si>
  <si>
    <t xml:space="preserve">  5. DECLARACIÓN DEL SERVICIO DE SALUD</t>
  </si>
  <si>
    <t xml:space="preserve">  En representación del Servicio de Salud de la referencia, declaro  para fines legales, que la información dilingenciada en este documento es cierta y puede ser verificada por la</t>
  </si>
  <si>
    <t xml:space="preserve">  compañía de seguros y/o FONSAT</t>
  </si>
  <si>
    <t>Firma y sello autorización (Representante Legal)</t>
  </si>
  <si>
    <t>MINISTERIO DE SALUD PUBLICA</t>
  </si>
  <si>
    <t>HOSPITAL ¨DR. GUSTAVO DOMÍNGUEZ Z¨</t>
  </si>
  <si>
    <t>Av. Quito s/n y Las Delicias</t>
  </si>
  <si>
    <t>Telef. 2750 565 / 2750 336</t>
  </si>
  <si>
    <t>PLANILLA DE GASTOS</t>
  </si>
  <si>
    <t xml:space="preserve">    </t>
  </si>
  <si>
    <t>Nombres y apellidos del asegurado:</t>
  </si>
  <si>
    <t>Cedula Nº :</t>
  </si>
  <si>
    <t>Nombres y apellidos del paciente:</t>
  </si>
  <si>
    <t>Fecha de ingreso:</t>
  </si>
  <si>
    <t>Fecha de egreso:</t>
  </si>
  <si>
    <t>DIAGNOSTICO:</t>
  </si>
  <si>
    <t xml:space="preserve">CODIGO </t>
  </si>
  <si>
    <t>DETALLE</t>
  </si>
  <si>
    <t>CANT</t>
  </si>
  <si>
    <t>COSTO UNIT.</t>
  </si>
  <si>
    <t>COSTO TOTAL</t>
  </si>
  <si>
    <t>SALDO</t>
  </si>
  <si>
    <t xml:space="preserve">HONORARIOS MEDICOS </t>
  </si>
  <si>
    <t xml:space="preserve">                                                                                                                                                                                                                                                                                                                                                                                                      </t>
  </si>
  <si>
    <t>SEXO</t>
  </si>
  <si>
    <t xml:space="preserve">   </t>
  </si>
  <si>
    <t xml:space="preserve">TOTAL </t>
  </si>
  <si>
    <t>SERVICIOS HOSPITALARIOS</t>
  </si>
  <si>
    <t>TELEFONO</t>
  </si>
  <si>
    <t>FARMACIA</t>
  </si>
  <si>
    <t>SANTO DOMINGO DE LOS TSACHILAS</t>
  </si>
  <si>
    <t>RAYOS X</t>
  </si>
  <si>
    <t>TOMOGRAFIA</t>
  </si>
  <si>
    <t>TIEMPO ADICIONAL POR CADA 15 MINUTOS</t>
  </si>
  <si>
    <t>LABORATORIO CLINICO</t>
  </si>
  <si>
    <t>GASOMETRIA</t>
  </si>
  <si>
    <t>BIOMETRIA HEMATICA</t>
  </si>
  <si>
    <t>CREATININA</t>
  </si>
  <si>
    <t>EMO</t>
  </si>
  <si>
    <r>
      <rPr>
        <b/>
        <sz val="8"/>
        <rFont val="Arial"/>
        <family val="2"/>
      </rPr>
      <t xml:space="preserve">   2.3 Información del Vehículo        </t>
    </r>
    <r>
      <rPr>
        <sz val="8"/>
        <rFont val="Arial"/>
        <family val="2"/>
      </rPr>
      <t xml:space="preserve">                Vehículo Asegurado</t>
    </r>
  </si>
  <si>
    <r>
      <t xml:space="preserve">    </t>
    </r>
    <r>
      <rPr>
        <b/>
        <sz val="8"/>
        <rFont val="Arial"/>
        <family val="2"/>
      </rPr>
      <t>3.2 Referencia</t>
    </r>
  </si>
  <si>
    <r>
      <t xml:space="preserve">     </t>
    </r>
    <r>
      <rPr>
        <b/>
        <sz val="8"/>
        <rFont val="Arial"/>
        <family val="2"/>
      </rPr>
      <t xml:space="preserve"> 3.1. En el Servicio de Salud</t>
    </r>
  </si>
  <si>
    <r>
      <t xml:space="preserve">    </t>
    </r>
    <r>
      <rPr>
        <b/>
        <sz val="8"/>
        <rFont val="Arial"/>
        <family val="2"/>
      </rPr>
      <t xml:space="preserve">2.2. Identificación del Accidente  </t>
    </r>
  </si>
  <si>
    <r>
      <t xml:space="preserve">   </t>
    </r>
    <r>
      <rPr>
        <b/>
        <sz val="8"/>
        <rFont val="Arial"/>
        <family val="2"/>
      </rPr>
      <t>2.1. Información del Accidentado</t>
    </r>
  </si>
  <si>
    <t>GLUCOSA</t>
  </si>
  <si>
    <t>SANTO DOMINGO</t>
  </si>
  <si>
    <t>TP</t>
  </si>
  <si>
    <t>TTP</t>
  </si>
  <si>
    <t>Diagnóstico de Ingreso (CIE 10)</t>
  </si>
  <si>
    <t xml:space="preserve">Diagnóstico de Egreso (CIE 10)                  </t>
  </si>
  <si>
    <t xml:space="preserve">LLAVE DE TRES VIAS </t>
  </si>
  <si>
    <t>VELEZ MENDOZA LUIS MIGUEL</t>
  </si>
  <si>
    <t>2014-793</t>
  </si>
  <si>
    <t>VELEZ</t>
  </si>
  <si>
    <t>MENDOZA</t>
  </si>
  <si>
    <t>LUIS MIGUEL</t>
  </si>
  <si>
    <t>1313644914</t>
  </si>
  <si>
    <t>MASCULINO</t>
  </si>
  <si>
    <t>0968209647</t>
  </si>
  <si>
    <t xml:space="preserve">EL CARMEN </t>
  </si>
  <si>
    <t>EL CARMEN SECTOR LA BAHIA</t>
  </si>
  <si>
    <t>07             23</t>
  </si>
  <si>
    <t>PACIENTE SUFRE ACCIDENTE DE TRANSITO, MIENTRAS CONDUCE UNA MOTOCICLETA SIN UTILIZAR CASCO VIAJA A ALTA</t>
  </si>
  <si>
    <t>VELOCIDAD Y SE IMPACTA FRONTALMENTE CONTRA OTRO VEHICULO (AUTOMOVIL)</t>
  </si>
  <si>
    <t>LIBERTY SEGUROS</t>
  </si>
  <si>
    <t>2014             05</t>
  </si>
  <si>
    <t>05</t>
  </si>
  <si>
    <t>SOAT</t>
  </si>
  <si>
    <t>TRAUMA CRANEO ENCEFALICO GRAVE (S06) + D/C NEUMONIA (J15) + TRAUMATISMOS SUPERFICIALES (T00)</t>
  </si>
  <si>
    <t xml:space="preserve">TRAUMA CRANEO ENCEFALICO GRAVE (S06) + LESION AXONAL DIFUSA </t>
  </si>
  <si>
    <t xml:space="preserve">HOSPITAL GENERAL SANTO DOMINGO </t>
  </si>
  <si>
    <t>ELECTROCARDIOGRAMA</t>
  </si>
  <si>
    <t>HABITACION MULTIPLE (HASTA 4 CAMAS)</t>
  </si>
  <si>
    <t xml:space="preserve">DIETA - DESAYUNO </t>
  </si>
  <si>
    <t>DIETA - ALMUERZO</t>
  </si>
  <si>
    <t>DIETA - MERIENDA</t>
  </si>
  <si>
    <t>CUIDADO Y MANEJO DIARIO</t>
  </si>
  <si>
    <t>Telef. 2750 565 / 2746 997</t>
  </si>
  <si>
    <t>CALCULO DE OXIGENO</t>
  </si>
  <si>
    <t>PACIENTE</t>
  </si>
  <si>
    <t>FECHA  DE INICIO</t>
  </si>
  <si>
    <t>HORA</t>
  </si>
  <si>
    <t>TOTAL ATENCION  HORAS</t>
  </si>
  <si>
    <t xml:space="preserve">TOTAL MINUTOS ADICIONALES A HORA </t>
  </si>
  <si>
    <t>FECHA DE CAMBIO</t>
  </si>
  <si>
    <t>CODIGO</t>
  </si>
  <si>
    <t xml:space="preserve">MINUTOS </t>
  </si>
  <si>
    <t>CALCULO DE CONSUMO DE OXIGENO POR MINUTOS</t>
  </si>
  <si>
    <t>LITROS POR MINUTO</t>
  </si>
  <si>
    <t>V/R</t>
  </si>
  <si>
    <t xml:space="preserve">SUBTOTAL </t>
  </si>
  <si>
    <t xml:space="preserve">MINUTOS DE CONSUMO </t>
  </si>
  <si>
    <t xml:space="preserve">VALOR TOTAL POR CONSUMO </t>
  </si>
  <si>
    <t>OXIGENO</t>
  </si>
  <si>
    <t>POTASIO (K)</t>
  </si>
  <si>
    <t xml:space="preserve">CALCULO DE USO DE AMBULANCIAS INSTITUCIONALES </t>
  </si>
  <si>
    <t xml:space="preserve">AUTORIZACION DE MOVILIZACION </t>
  </si>
  <si>
    <t xml:space="preserve">CIUDAD </t>
  </si>
  <si>
    <t>CLINICA COTOCOLLAO</t>
  </si>
  <si>
    <t>KM. SALIDA</t>
  </si>
  <si>
    <t>KM. ENTRADA</t>
  </si>
  <si>
    <t xml:space="preserve">RECORRRIDO HOSPITAL-CLINICA-HOSPITAL </t>
  </si>
  <si>
    <t xml:space="preserve">           </t>
  </si>
  <si>
    <t>717</t>
  </si>
  <si>
    <t>TOTAL KILOMETRAJE</t>
  </si>
  <si>
    <t>FC</t>
  </si>
  <si>
    <t>TOTAL</t>
  </si>
  <si>
    <t>KM</t>
  </si>
  <si>
    <t>PAGO AMB</t>
  </si>
  <si>
    <t>PUNTO DE ARRANQUE</t>
  </si>
  <si>
    <t xml:space="preserve">VALOR DE AMBULANCIA </t>
  </si>
  <si>
    <t xml:space="preserve">MOVILIZACION </t>
  </si>
  <si>
    <t xml:space="preserve">AMBULANCIA </t>
  </si>
  <si>
    <t>VISITA EN EMERGENCIA PARA EVALUACION Y MANEJO DE UN PACIENTE QUE REQUIERE DE ESTOS TRES COMPONENTES.·         HISTORIA FOCALIZADA-EXTENDIDA DEL PROBLEMA·         EXAMEN FISICO FOCALIZADO-EXTENDIDO DEL PROBLEMA·         DECISION MEDICA DE MODERADA COMPLEJIDAD              USUALMENTE EL PROBLEMA ES DE  MODERADA SEVERIDAD</t>
  </si>
  <si>
    <t>DERECHO DE SALA DE CIRUGIA DESDE 31 MIN. HASTA45MIN.  INSTITUCIONES DE PRIMERO Y SEGUNDO NIVEL</t>
  </si>
  <si>
    <t>MATERIALES DE PROCEDMIENTOS EN CIRUGIA – MATERIALES DE USO MENOR (FUNGIBLES) DESDE 31 MIN. HASTA45MIN. INSTITUCIONES DE PRIMER Y SEGUNDO NIVEL</t>
  </si>
  <si>
    <t xml:space="preserve">DERECHO SALA DE RECUPERACION. INSTITUCIONES SEGUNDO NIVEL </t>
  </si>
  <si>
    <t>CEFAZOLINA AMP 1G</t>
  </si>
  <si>
    <t>KETOROLACO AMP 30 MG/ 1ML</t>
  </si>
  <si>
    <t>OMEPRAZOL AMP 40 MG</t>
  </si>
  <si>
    <t>SODIO CLORURO 0.9% 250ML</t>
  </si>
  <si>
    <t>SUTURA DE HERIDAS POR PLANOS DE NUCA, MANOS, PIES, Y/O GENITALES EXTERNOS; 2.6 CM A 7.5 CM</t>
  </si>
  <si>
    <t>CIRUJANO</t>
  </si>
  <si>
    <t>TRATAMIENTO ABIERTO DE FRACTURA METATARSIANA CON O SIN FIJACION EXTERNA O INTERNA, CADA UNA.</t>
  </si>
  <si>
    <t>AYUDANTE</t>
  </si>
  <si>
    <t>ANESTESIOLOGO</t>
  </si>
  <si>
    <t>APLICACION DE YESO CORTO DE PIERNA (DEBAJO DE RODILLA A DEDOS).</t>
  </si>
  <si>
    <t>ALTA HOSPITALARIA POR EL ULTIMO DIA: SE RECONOCERA EL PAGO DE HONORARIOS MEDICOS POR ALTA, QUE INCLUYE ADEMAS DE LAS PRESCRIPCIONES MEDICAS, LA INFORMACION A PACIENTE Y FAMILIARES, Y DE SER NECESARIO LA COORDINACION CON OTRAS INSTITUCIONES EN EL CASO DE PROCESOS DE REFERENCIA. TIEMPO DE DURACION 30 MIN O MENOS</t>
  </si>
  <si>
    <t>DERECHO DE SALA DE CIRUGIA DESDE 46 MIN. HASTA60 MIN 1 HORA.  INSTITUCIONES DE PRIMERO Y SEGUNDO NIVEL</t>
  </si>
  <si>
    <t xml:space="preserve"> MATERIALES DE PROCEDMIENTOS EN CIRUGIA – MATERIALES DE USO MENOR (FUNGIBLES) DESDE 46 MIN. HASTA60 MIN 1 HORA. INSTITUCIONES DE PRIMER Y SEGUNDO NIVEL</t>
  </si>
  <si>
    <t>EQUIPO DE VENOCLISIS</t>
  </si>
  <si>
    <t>GUANTES QUIRURGICOS # 7.0</t>
  </si>
  <si>
    <t xml:space="preserve">TRATAMIENTO ABIERTO DE LA FRACTURA DIAFISIARIA RADIAL, CON O SIN FIJACION EXTERNA O INTERNA Y TRATAMIENTO CERRADO DE LA LUXACION DE LA ARTICULAION RADIO CUBITAL DISTAL CON O SIN FIJACION ESQUELETICA PERCUTANEA. </t>
  </si>
  <si>
    <t>OTROS PROCEDIMIENTOS</t>
  </si>
  <si>
    <t>ELECTROCARDIOGRAMA DE REPOSO: INCLUYE INFORME MÉDICO</t>
  </si>
  <si>
    <t>DERECHOS DE SALA DE YESOS, SI HAY ESPACIO ESPECIFICO (PRIMERO, SEGUNDO Y TERCER NIVEL)</t>
  </si>
  <si>
    <t>APLICACION DE YESO EN FIGURA OCHO (8). HOMBRO A MANO.</t>
  </si>
  <si>
    <t>REPARACION SIMPLE DE HERIDAS SUPERFICIALES DEL CUERO CABELLUDO, NUCA, AXILAS, GENITALES EXTERNOS, TRONCO Y/O EXTREMIDADES (INCLUYENDO MANOS Y PIES) 2.6 CM A 7.5 CM</t>
  </si>
  <si>
    <t>REPARACION  HERIDAS</t>
  </si>
  <si>
    <t>TIPO DE SANGRE</t>
  </si>
  <si>
    <t>CONCENTRADO DE GLOBULOS ROJOS</t>
  </si>
  <si>
    <t>COOMBS DIRECTO</t>
  </si>
  <si>
    <t>ANTICUERPOS IRREGULARES</t>
  </si>
  <si>
    <t>MICROGOTERO</t>
  </si>
  <si>
    <t>CUIDADO SUBSECUENTE, POR DÍA, PARA EVALUACIÓN Y MANEJO DE UN PACIENTE, QUE REQUIERE DE AL MENOS DOS DE ESTOS TRES COMPONENTES: 1.- HISTORIA FOCALIZADA-EXTENDIDA 2.- EXAMEN FOCALIZADO-EXTENDIDO. 3.- DECISIÓN MEDICA DE MODERADA COMPLEJIDAD. USUALMENTE, EL PACIENTE ESTÁ RESPONDIENDO INADECUADAMENTE AL TRATAMIENTO O HA DESARROLLADO UNA COMPLICACIÓN MENOR. EL MÉDICO PASA APROXIMADAMENTE 25 MINUTOS CON EL PACIENTE</t>
  </si>
  <si>
    <t>SODIO CLORURO 0.9% 100ML</t>
  </si>
  <si>
    <t>CAGUA GARCIA GALO</t>
  </si>
  <si>
    <t xml:space="preserve">TOTAL CONSUMO OXIGENO </t>
  </si>
  <si>
    <t>DERECHOS DE SALA PARA SUTURAS, SI HAY ESPACIO ESPECIFICO (PRIMERO, SEGUNDO Y TERCER NIVEL)</t>
  </si>
  <si>
    <t>SUTURA DE HERIDAS POR PLANOS DE CUERO CABELLUDO AXILA, TRONCO Y/O EXTREMIDADES (EXCLUYENDO MANOS Y PIES) 2.6 CM. A 7.5 CM.</t>
  </si>
  <si>
    <t>LAPARATOMIA EXPLORATORIA</t>
  </si>
  <si>
    <t>LAPAROTOMIA EXPLORATORIA, EXPLORACION DEL ESPACIO RETROPERITONEAL, CON O SIN BIOPSIAS. (PROCEDIMIENTO SEPARADO).</t>
  </si>
  <si>
    <t>DERECHO DE SALA DE CIRUGIA DESDE 61 MIN. HASTA90 MIN. 1 1/2 HORA.  INSTITUCIONES DE PRIMERO Y SEGUNDO NIVEL</t>
  </si>
  <si>
    <t xml:space="preserve"> MATERIALES DE PROCEDMIENTOS EN CIRUGIA – MATERIALES DE USO MENOR (FUNGIBLES) DESDE 61 MIN. HASTA90 MIN. 1 1/2 HORA. INSTITUCIONES DE PRIMER Y SEGUNDO NIVEL</t>
  </si>
  <si>
    <t>DERECHO DE SALA DE CIRUGIA DESDE 16 HASTA 30 MINUTOS INSTITUCIONES DE PRIMERO Y SEGUNDO NIVEL</t>
  </si>
  <si>
    <t xml:space="preserve">MATERIALES DE PROCEDMIENTOS EN CIRUGIA – MATERIALES DE USO MENOR (FUNGIBLES) DESDE 16 MIN. HASTA30MIN. INSTITUCIONES DE PRIMER Y SEGUNDO NIVEL </t>
  </si>
  <si>
    <t>VENDAS DE YEZO DE 4 P</t>
  </si>
  <si>
    <t>VENDAS DE WATTA  6 PULGADAS</t>
  </si>
  <si>
    <t>VENDAS DE GASA 4 PULGADAS</t>
  </si>
  <si>
    <t>SODIO CLORURO AL 0.9% 1000ML</t>
  </si>
  <si>
    <t>TRAMADOL AMPOLLA 100 MG/2ML</t>
  </si>
  <si>
    <t>METOCLOPRAMIDA AMP 10 MG / 2 ML</t>
  </si>
  <si>
    <t>RANITIDINA AMP  50 MG/ 2ML</t>
  </si>
  <si>
    <t>FUROSEMIDA AMP 20 mg/2 ml</t>
  </si>
  <si>
    <t>ETHICANULA # 20</t>
  </si>
  <si>
    <t>AMPICILINA + SULBACTAM AMP 1.5 G</t>
  </si>
  <si>
    <t>HIDROCORTISONA AMP 100 MG</t>
  </si>
  <si>
    <t>ENOXAPARINA SOL INY 6000UI (60MG)</t>
  </si>
  <si>
    <t>ENOXAPARINA SOL INY 4000UI (40MG)</t>
  </si>
  <si>
    <t>ACIDO ACETIL SALICILICO TABLETA 100 MG</t>
  </si>
  <si>
    <t>POTASIO CLORURO AMP DE 10ML (MG)</t>
  </si>
  <si>
    <t>PARACETAMOL TABLETA 500 MG</t>
  </si>
  <si>
    <t>SODIO CLORURO AL 0.9% DE 500 ML</t>
  </si>
  <si>
    <t>SONDA RECTAL # 26</t>
  </si>
  <si>
    <t>GUANTES QUIRUGICOS # 6.5</t>
  </si>
  <si>
    <t>INTERCONSULTA CONSULTA INICIAL PARA UN NUEVO PACIENTE QUE REQUIERE DE ESTOS TRES COMPONENTES·         HISTORIA DETALLADA DEL PROBLEMA·         EXAMEN FISICO DETALLADO EXPANDIDO       DECISION MEDICA DE MODERADA COMPLEJIDAD       USUALMENTE EL PROBLEMA ES DE MODERADA SEVERIDAD. EL MEDICO PASA APROXIMADAMENTE 80 MINUTOS EN LA HABITACION Y PISO</t>
  </si>
  <si>
    <t>CEFTRIAXONA  AMPOLLA 1GR</t>
  </si>
  <si>
    <t>ETHICANULA # 18</t>
  </si>
  <si>
    <t>VENDAS DE YESO DE 6</t>
  </si>
  <si>
    <t>VENDAS DE GASA 6 PULGADAS</t>
  </si>
  <si>
    <t>RINGER LACTATO P/INFUSION 1000ML</t>
  </si>
  <si>
    <t>BUPIVACAÍNA HIPERBÁRICA AMPOLLA 0.5%</t>
  </si>
  <si>
    <t>SUTURA DE HERIDAS POR PLANOS DE CARA, OIDOS, PARPADOS, NARIZ, LABIOS Y/O MUCOSA BUCAL, 12.6 CM A 20 CM</t>
  </si>
  <si>
    <t>IBUPROFENO TABLETA 400 MG</t>
  </si>
  <si>
    <t>DICLOXACILINA TAB 500 MG</t>
  </si>
  <si>
    <t>GENTAMICINA AMP 80 MG (MG)</t>
  </si>
  <si>
    <t>NYLON # 4/0 A/R CORTANTE</t>
  </si>
  <si>
    <t>VISITA EN EMERGENCIA PARA EVALUACION Y MANEJO DE UN PACIENTE QUE REQUIERE DE ESTOS TRES COMPONENTES.·         HISTORIA DETALLADA·         EXAMEN FISICO DETALLADO               ·         DECISION MEDICA DE MODERADA COMPLEJIDAD              USUALMENTE EL PROBLEMA ES DE ALTA SEVERIDAD, Y REQUIERE DE EVALUACION URGENTE POR EL MEDICO PERO NO PONE EN RIESGO INMEDIATO A LA VIDA</t>
  </si>
  <si>
    <t>DICLOFENACO AMP. 75 MG/3ML</t>
  </si>
  <si>
    <t>DICLOFENACO TAB 50 MG</t>
  </si>
  <si>
    <t>SULFADIAZINA DE PLATA  CREMA 30 GR</t>
  </si>
  <si>
    <t>NYLON # 3/0 A/C CORTANTE</t>
  </si>
  <si>
    <t>CEFALEXINA CAPS 500 MG</t>
  </si>
  <si>
    <t>IBUPROFENO SUSPENSION ORAL  200 MG/5ML</t>
  </si>
  <si>
    <t>NYLON # 2/0 A/C CORTANTE</t>
  </si>
  <si>
    <t>GUANTES QUIRUGICOS # 7.5</t>
  </si>
  <si>
    <t>CATGUT CROMICO AGUJA CURVA # 2/0</t>
  </si>
  <si>
    <t>EXAMEN RADIOLÓGICO, ABDOMEN; POSICIÓN ÚNICA ANTEROPOSTERIOR</t>
  </si>
  <si>
    <t>EXAMEN RADIOLÓGICO; ANTEBRAZO, POSICIÓN ANTEROPOSTERIOR Y LATERAL</t>
  </si>
  <si>
    <t>EXAMEN RADIOLÓGICO, COLUMNA VERTEBRAL CERVICAL; ANTEROPOSTERIOR Y LATERAL</t>
  </si>
  <si>
    <t>EXAMEN RADIOLÓGICO; CLAVÍCULA, COMPLETA</t>
  </si>
  <si>
    <t>EXAMEN RADIOLÓGICO, CADERA, BILATERAL, MÍNIMO  DOS POSICIONES DE CADA CADERA, INCLUYENDO LA POSICIÓN ANTEROPOSTERIOR DE LA PELVIS</t>
  </si>
  <si>
    <t>EXAMEN RADIOLÓGICO, CODO; POSICIÓN  ANTEROPOSTERIOR Y LATERAL</t>
  </si>
  <si>
    <t>EXAMEN RADIOLÓGICO; CUELLO, TEJIDO BLANDO</t>
  </si>
  <si>
    <t>EXAMEN RADIOLÓGICO, HOMBRO; UNA POSICIÓN</t>
  </si>
  <si>
    <t>EXAMEN RADIOLÓGICO, HOMBRO; COMPLETO, MÍNIMO  DOS POSICIONES</t>
  </si>
  <si>
    <t>EXAMEN RADIOLÓGICO, HUESOS FACIALES; MENOS DE TRES POSICIONES</t>
  </si>
  <si>
    <t>EXAMEN RADIOLÓGICO, MANO; DOS POSICIONES</t>
  </si>
  <si>
    <t>EXAMEN RADIOLÓGICO, MUÑECA; POSICIÓN  ANTEROPOSTERIOR Y LATERAL</t>
  </si>
  <si>
    <t>EXAMEN RADIOLÓGICO, PIE; POSICIÓN ANTEROPOSTERIOR Y LATERAL</t>
  </si>
  <si>
    <t>EXAMEN RADIOLÓGICO, RODILLA; UNA O DOS POSICIONES</t>
  </si>
  <si>
    <t>EXAMEN RADIOLÓGICO, SACRO Y CÓXIS, MÍNIMO DOS POSICIONES</t>
  </si>
  <si>
    <t>EXAMEN RADIOLÓGICO, TOBILLO; POSICIÓN ANTEROPOSTERIOR Y LATERAL</t>
  </si>
  <si>
    <t>EXAMEN RADIOLÓGICO, TÓRAX; POSICIÓN  ÚNICA, FRONTAL</t>
  </si>
  <si>
    <t>EXAMEN RADIOLÓGICO, FÉMUR, POSICIÓN  ANTEROPOSTERIOR Y LATERAL</t>
  </si>
  <si>
    <t>EXAMEN RADIOLÓGICO, COLUMNA VERTEBRAL; TORÁCICA, ANTEROPOSTERIOR Y LATERAL</t>
  </si>
  <si>
    <t>TOMOGRAFÍA AXIAL COMPUTADORIZADA DE  CABEZA O CEREBRO; SIN MATERIAL DE CONTRASTE (**)</t>
  </si>
  <si>
    <t>TOMOGRAFÍA AXIAL COMPUTADORIZADA, DE ABDOMEN; SIN MATERIAL DE CONTRASTE</t>
  </si>
  <si>
    <t>ELECTROLITOS NA- K – CL EN SUERO O SANGRE TOTAL</t>
  </si>
  <si>
    <t>Retiro de tejido desvitalizado de herida, debridamiento no selectivo, sin anestesia (ej. Apósito mojado a húmedo, enzimática, abrasión) con aplicación tópica, evaluación de la herida e instrucciones para manejo posterior, cada sesión</t>
  </si>
  <si>
    <t>Visita en emergencia para evaluación y manejo de un paciente que requiere de estos tres componentes.· historia completa·  examen físico completo· decisión médica de alta complejidad, usualmente, el problema es de alta severidad, y pone en riesgo inmediato a la vida o deterioro severo funcional</t>
  </si>
  <si>
    <t>EXAMEN RADIOLÓGICO, HUESOS NASALES, COMPLETO, MÍNIMO DE TRES POSICIONES</t>
  </si>
  <si>
    <t>Sutura de heridas por planos de nuca, manos, pies, y/o genitales externos; hasta 2.5 cm</t>
  </si>
  <si>
    <t>Sutura de heridas por planos de nuca, manos, pies, y/o genitales externos; 7.6 cm a 12.5 cm</t>
  </si>
  <si>
    <t>Sutura de heridas por planos de nuca, manos, pies, y/o genitales externos; 12.6 cm a 20 cm</t>
  </si>
  <si>
    <t>SODIO EN ORINA DE 24 HORAS</t>
  </si>
  <si>
    <t>Sutura de heridas por planos de cuero cabelludo axila, tronco y/o extremidades (excluyendo manos y pies) 7.6 cm a 12.5 cm</t>
  </si>
  <si>
    <t>EXAMEN RADIOLÓGICO, TÓRAX, DOS POSICIONES, FRONTAL Y LATERAL;</t>
  </si>
  <si>
    <t>FRACTURA DE CLAVICULA</t>
  </si>
  <si>
    <t>Tratamiento cerrado de fractura de clavícula, sin manipulación.</t>
  </si>
  <si>
    <t>FRACTURA DE METATARSIO</t>
  </si>
  <si>
    <t xml:space="preserve">Sutura de heridas por planos de cuero cabelludo axila, tronco y/o extremidades (excluyendo manos y pies) hasta 2.5 cm. </t>
  </si>
  <si>
    <t>BUTILESCOPOLAMINA AMP 20 MG</t>
  </si>
  <si>
    <t>COLLARIN CERVICAL</t>
  </si>
  <si>
    <t>TOMOGRAFÍA AXIAL COMPUTADORIZADA,  COLUMNA VERTEBRAL CERVICAL, SIN MATERIAL DE CONTRASTE</t>
  </si>
  <si>
    <t>Interconsulta consulta inicial para un nuevo paciente que requiere de estos tres componentes·   historia detallada del problema·  examen físico detallado expandido  decisión médica de moderada complejidad   usualmente, el problema es de moderada severidad. El médico pasa aproximadamente 55 minutos en la habitación y piso</t>
  </si>
  <si>
    <t>DIAZEPAM AMPOLLA 10 MG</t>
  </si>
  <si>
    <t>CLINDAMICINA 150 mg/ml ( 600 MG )</t>
  </si>
  <si>
    <t>OXACILINA AMP 1G</t>
  </si>
  <si>
    <t>NITROGENO UREICO (BUN) /UREA</t>
  </si>
  <si>
    <t>Aplicación de yeso largo de pierna (muslo a dedos).</t>
  </si>
  <si>
    <t>BETAMETASONA AMPOLLA 4 MG</t>
  </si>
  <si>
    <t>METRONIDAZOL TABLETA 500 MG</t>
  </si>
  <si>
    <t>NIFEDIPINO TABLETA 10 MG</t>
  </si>
  <si>
    <t>ECOGRAFIA</t>
  </si>
  <si>
    <t>ECOGRAFÍA DE ÚTERO GRÁVIDO, RASTREO B Y/O EN TIEMPO REAL CON DOCUMENTACIÓN DE LA IMAGEN;COMPLETA (EVALUACIÓN FETAL Y MATERNA COMPLETA)</t>
  </si>
  <si>
    <t>TOMOGRAFÍA AXIAL COMPUTADORIZADA, TÓRAX; SIN MATERIAL DE CONTRASTE</t>
  </si>
  <si>
    <t>PELVIS Y ABDOMEN  SIMPLE</t>
  </si>
  <si>
    <t>TOMOGRAFÍA COMPUTADORIZADA CORONAL, SAGITAL, EN PLANOS MÚLTIPLES, OBLICUOS. RECONSTRUCCIÓN TRIDIMENSIONAL U HOLOGRÁFICA DE IMÁGENES DE TOMOGRAFÍA COMPUTADORIZADA, RESONANCIA MAGNÉTICA  U OTROS TIPOS DE TOMOGRAFÍA (*)</t>
  </si>
  <si>
    <t>Intubación endotraqueal procedimiento de emergencia.</t>
  </si>
  <si>
    <t>Colocación de catéter venoso central con reservorio subcutáneo, mayor de 5 años de edad</t>
  </si>
  <si>
    <t>DESDE 91 MIN. HASTA120 MIN 2 HORAS.  INST. PRIMER Y SEGUNDO NIVEL</t>
  </si>
  <si>
    <t>DESDE 91 MIN. HASTA120 MIN 2 HORAS. INST. PRIMER Y SEGUNDO NIVEL</t>
  </si>
  <si>
    <t>AMILASA</t>
  </si>
  <si>
    <t>TUBO ENDOTRAQUEAL #  8.0 CON BAG</t>
  </si>
  <si>
    <t>FUNDA RECOLECTORA DE ORINA ADULTO</t>
  </si>
  <si>
    <t>SONDA NASAGOSTRICA # 16</t>
  </si>
  <si>
    <t>SONDA DE SUCCION N. 16</t>
  </si>
  <si>
    <t>CUIDADOS INTENSIVOS DE ADULTOS Y NINOS/NEONATOLOGÍA INSTITUCIONES DE SEGUNDO NIVEL</t>
  </si>
  <si>
    <t>Cuidado critico adultos evaluación y manejo de un paciente con enfermedad crítica o un paciente traumatizado crítico,  durante los primeros 30 a 74 minutos por día, cuidado intensivo en una fecha dada.  Debe ser utilizado una vez por día, incluso si el tiempo empleado no es continuo en esa fecha.</t>
  </si>
  <si>
    <t>Se utiliza este código para informar los 30 minutos adicionales, su aplicación será después de los  primeros 74 minutos.</t>
  </si>
  <si>
    <t>FRACTURA DEL FEMUR</t>
  </si>
  <si>
    <t xml:space="preserve">Tratamiento quirúrgico de fractura de fémur, tercio distal, cóndilo medial o lateral, con o sin fijación externa o interna. </t>
  </si>
  <si>
    <t>ELECTRODOS  ( PILAS DE MONITOR )</t>
  </si>
  <si>
    <t>BIGOTERAS DE OXIGENO ADULTO</t>
  </si>
  <si>
    <t>SONDA FOLEY 2 VIAS # 10</t>
  </si>
  <si>
    <t>SONDA NELATON # 12</t>
  </si>
  <si>
    <t>FENTANILO AMP 10 ML</t>
  </si>
  <si>
    <t>MIDAZOLAM SOL INY  50 MG</t>
  </si>
  <si>
    <t>BISTURI # 20</t>
  </si>
  <si>
    <t>POLIGLACTINA #3/0</t>
  </si>
  <si>
    <t>POLIGLACTINA # 2/0</t>
  </si>
  <si>
    <t>APLICACIÓN DE YESOS E INMOVILIZADOR</t>
  </si>
  <si>
    <t>Vendaje; tobillo.</t>
  </si>
  <si>
    <t>DISH CONECTOR DE SEGURIDAD</t>
  </si>
  <si>
    <t>CUBÍCULO DE EMERGENCIA. INSTITUCIONES DE SEGUNDO NIVEL</t>
  </si>
  <si>
    <t>SALA DE OBSERVACIÓN  INSTITUCIONES DE SEGUNDO NIVEL</t>
  </si>
  <si>
    <t>SODIO CLORURO AMP 20%  10 ML</t>
  </si>
  <si>
    <t>EXAMEN RADIOLÓGICO; TIBIA Y FÍBULA, POSICIÓN ANTEROPOSTERIOR Y LATERAL</t>
  </si>
  <si>
    <t>Colocación de tubo naso u orogastrico, que requiera la habilidad del médico y guía fluoroscopica. (incluye fluoroscopia, imagen y reporte)</t>
  </si>
  <si>
    <t>PLASMA FRESCO CONGELADO</t>
  </si>
  <si>
    <t>GASA VASELINADA 10 CM X 10 CM</t>
  </si>
  <si>
    <t>Sutura de heridas por planos de cara, oídos, párpados, nariz, labios y/o mucosa bucal, hasta 2.5 cm</t>
  </si>
  <si>
    <t>AST (SGOT)</t>
  </si>
  <si>
    <t>ALT (SGPT)</t>
  </si>
  <si>
    <t>FRASCOS RECOLECTORES DE ORINA</t>
  </si>
  <si>
    <t>EXAMEN RADIOLÓGICO; HÚMERO, MÍNIMO DOS POSICIONES</t>
  </si>
  <si>
    <t xml:space="preserve">Sutura de heridas por planos de cuero cabelludo axila, tronco y/o extremidades (excluyendo manos y pies) 20.1 cm a 30 cm </t>
  </si>
  <si>
    <t>LIMPIEZA QUIRURGICA</t>
  </si>
  <si>
    <t>Debridamiento de  piel y tejido subcutáneo.</t>
  </si>
  <si>
    <t>Asistencia y manejo de ventilación. Iniciación de ventiladores preestablecidos de presión o volumen para respiración asistida o controlada; paciente hospitalizado primer día.</t>
  </si>
  <si>
    <t>Asistencia y manejo de ventilación. Iniciación de ventiladores preestablecidos de presión o volumen para respiración asistida o controlada; cada día subsecuente en el hospital</t>
  </si>
  <si>
    <t>Aspiración por catéter  (procedimiento separado) nasotraqueal.</t>
  </si>
  <si>
    <t>Aplicación de férula larga de brazo (hombro a mano).</t>
  </si>
  <si>
    <t>Sutura de heridas por planos de cuero cabelludo axila, tronco y/o extremidades (excluyendo manos y pies) 12.6 cm a 20 cm</t>
  </si>
  <si>
    <t>TOMOGRAFÍA AXIAL COMPUTADORIZADA DE PELVIS; SIN MATERIAL DE CONTRASTE</t>
  </si>
  <si>
    <t>TOMOGRAFÍA AXIAL COMPUTADORIZADA DE CABEZA O CEREBRO; SIN MATERIAL DE CONTRASTE, SEGUIDA DE MATERIALES DE CONTRASTE Y SECCIONES ADICIONALES (**)</t>
  </si>
  <si>
    <t>Debridamiento de  piel y tejido subcutáneo y músculo.</t>
  </si>
  <si>
    <t>Sutura de heridas por planos de cara, oídos, párpados, nariz, labios y/o mucosa bucal, 2.6 cm a 5.0 cm</t>
  </si>
  <si>
    <t xml:space="preserve">CALCULO DE OXIGENO SEGÚN NUMERAL 6 MEDICAMENTOS Y DISPOSITIVOS MEDICOS </t>
  </si>
  <si>
    <t>TOMOGRAFÍA AXIAL COMPUTADORIZADA, ZONA MAXILOFACIAL; SIN MATERIAL DE CONTRASTE</t>
  </si>
  <si>
    <t>SONDA DE SUCCION N. 14</t>
  </si>
  <si>
    <t>Punto de arranque</t>
  </si>
  <si>
    <t>Ambulancia pago por Km recorrido ida y vuelta,  más de 20 km.</t>
  </si>
  <si>
    <t>ING. JOSÉ LUIS LALANGUI</t>
  </si>
  <si>
    <t>ASISTENTE SOAT/RPIS</t>
  </si>
  <si>
    <t>Interconsulta consulta inicial para un nuevo paciente que requiere de estos tres componentes· historia completa·  examen físico completo· decisión médica de alta complejidad – usualmente, el problema es de alta severidad. El médico pasa aproximadamente 110 minutos en la habitación y piso</t>
  </si>
  <si>
    <t>EPINEFRINA (ADRENALINA) AMP 1 G/ ML</t>
  </si>
  <si>
    <t>SODIO BICARBONATO  AMP. 10 ML</t>
  </si>
  <si>
    <t>RISPERIDONA SOLUCION ORAL 1 MG</t>
  </si>
  <si>
    <t>Aplicación de férula en dedo; estática.</t>
  </si>
  <si>
    <t>POLIGLACTINA # 1</t>
  </si>
  <si>
    <t>DESDE 181 MIN. HASTA210 MIN. 3 1/2 HORAS.  INST. PRIMER Y SEGUNDO NIVEL</t>
  </si>
  <si>
    <t>DESDE 181 MIN. HASTA210 MIN. 3 1/2 HORAS. INST. PRIMER Y SEGUNDO NIVEL</t>
  </si>
  <si>
    <t>FRACTURA DIAFISIARIA DE RADIO Y CUBITO</t>
  </si>
  <si>
    <t>Tratamiento abierto de las fracturas diafisiarias de cúbito y radio, con fijación interna o externa, de radio y cúbito.</t>
  </si>
  <si>
    <t>Tratamiento abierto de fractura humeral, con placas, tornillo, con o sin cerclaje.</t>
  </si>
  <si>
    <t>FRACTURA DIAFISIARIA HUMERAL</t>
  </si>
  <si>
    <t>EXAMEN RADIOLÓGICO, CRÁNEO; MENOS DE CUATRO VISTAS, CON O SIN ESTEREOTÁCTICO</t>
  </si>
  <si>
    <t>EXAMEN RADIOLÓGICO, COLUMNA VERTEBRAL LUMBOSACRAL; ANTEROPOSTERIOR Y LATERAL</t>
  </si>
  <si>
    <t>PCR  CUANTITATIVO  ULTRASENSIBLE</t>
  </si>
  <si>
    <t>Reparación simple de heridas superficiales de cara, oídos, párpados, nariz, labios y/o membranas mucosas; hasta 2.5 cm</t>
  </si>
  <si>
    <t>EXAMEN RADIOLÓGICO, MANDÍBULA; PARCIAL, MENOS DE CUATRO POSICIONES</t>
  </si>
  <si>
    <t>ECOGRAFÍA ABDOMINAL, RASTREO B Y/O EN TIEMPO REAL CON DOCUMENTACIÓN DE LA IMAGEN; COMPLETA</t>
  </si>
  <si>
    <t>ECOGRAFÍA PÉLVICA (NO OBSTÉTRICA), RASTREO B Y/O EN TIEMPO REAL CON DOCUMENTACIÓN DE LA IMAGEN;COMPLETA</t>
  </si>
  <si>
    <t>ROCURONIO, BROMURO FRASCO 10 MG /ML (ESMERON)(MG)</t>
  </si>
  <si>
    <t>LIDOCAÍNA SIN EPINEFRINA AL 2% FRASCO 50 ML</t>
  </si>
  <si>
    <t>CATETER VENOSO CENTRAL TRIPLE LUMEN 7 X 20</t>
  </si>
  <si>
    <t>UVR II</t>
  </si>
  <si>
    <t>GUANTES QUIRUGICOS # 8.0</t>
  </si>
  <si>
    <t>VENDAS DE WATTA 4 PULGADAS</t>
  </si>
  <si>
    <t>Colocación de tubo torácico para abscesos hemotorax</t>
  </si>
  <si>
    <t>CAMPANA DE DRENAJE TORAXICO</t>
  </si>
  <si>
    <t>SONDA FOLEY DE 2 VIAS # 16</t>
  </si>
  <si>
    <t>MASCARILLAS DE OXIGENO PARA ADULTO</t>
  </si>
  <si>
    <t>TUBO ENDOTRAQUEAL # 7.0</t>
  </si>
  <si>
    <t>METILPREDNISOLONA SUCCI0NATO AMP 500 MG</t>
  </si>
  <si>
    <t>MICRONEBULIZADORES DE ADULTO</t>
  </si>
  <si>
    <t>SALA ESPECIAL, ADULTOS Y NINOS; INCLUYE ATENCION EN INCUBADORA DE RECIEN NACIDOS. INSTITUCIONES DE SEGUNDO NIVEL</t>
  </si>
  <si>
    <t>Debridamiento de  piel tejido subcutáneo, músculo y hueso.</t>
  </si>
  <si>
    <t>CATGUT CROMICO AGUJA CURVA # 3/0</t>
  </si>
  <si>
    <t>SALES DE REHIDRATACIÓN ORAL</t>
  </si>
  <si>
    <t>DEXAMETASONA-SOL INY 4MG/ML-2ML</t>
  </si>
  <si>
    <t>DENGUE IGM</t>
  </si>
  <si>
    <t>DENGUE IGG</t>
  </si>
  <si>
    <t>DEXTROSA AL 5% SOL SALINA 0.9% 1000ML</t>
  </si>
  <si>
    <t>ACIDO VALPROICO JARABE 250 MG/5ML</t>
  </si>
  <si>
    <t>NEBULIZACIONES C/U</t>
  </si>
  <si>
    <t>MORFINA AMP. 10 MG</t>
  </si>
  <si>
    <t>ENALAPRIL  TABLETA  20 MG</t>
  </si>
  <si>
    <t>CANULA CONECTORA DE OXIGENO</t>
  </si>
  <si>
    <t>TUBO ENDOTRAQUEAL # 7.5 CON BAG</t>
  </si>
  <si>
    <t>UNA ARTICULACIÓN SIMPLE</t>
  </si>
  <si>
    <t>CISTOGRAFÍA, MÍNIMO DE TRES POSICIONES. SUPERVISIÓN E INTERPRETACIÓN RADIOLÓGICA (*) (**)</t>
  </si>
  <si>
    <t>SONDA FOLEY DE 2 VIAS # 14</t>
  </si>
  <si>
    <t>Sutura de heridas por planos de cara, oídos, párpados, nariz, labios y/o mucosa bucal, 7.6 cm a 12.5 cm</t>
  </si>
  <si>
    <t>Cuidado subsecuente por día  para evaluación y manejo de un paciente que incluye admisión y alta el mismo día, que requiere  de estos tres componentes: 1.- historia clínica completa 2.- examen físico completo 3.- decisión médica de alta complejidad. Consejo y/o coordinación con otros profesionales, de acuerdo a la naturaleza del problema y con las necesidades del paciente y/o su familia. Tiempo 35 minutos.</t>
  </si>
  <si>
    <t>DESDE 151 MIN. HASTA180 MIN. 3 HORAS. INST. PRIMER Y SEGUNDO NIVEL</t>
  </si>
  <si>
    <t>DESDE 151 MIN. HASTA 180 MIN. 3 HORAS.  INST. PRIMER Y SEGUNDO NIVEL</t>
  </si>
  <si>
    <t>Vendaje; rodilla.</t>
  </si>
  <si>
    <t>POLIGLACTINA # 0</t>
  </si>
  <si>
    <t>OXITOCINA</t>
  </si>
  <si>
    <t>PRUEBA DE EMBARAZO</t>
  </si>
  <si>
    <t>AMOXICILINA + ACIDO CLAVULANICO TAB 500 MG</t>
  </si>
  <si>
    <t>Aplicación de yeso en figura ocho (8). Mano y parte inferior de antebrazo.</t>
  </si>
  <si>
    <t>Inserción de catéter vesical temporal, simple, (ej.: foley).</t>
  </si>
  <si>
    <t>PAÑAL ANATOMICO X 8 U</t>
  </si>
  <si>
    <t>ETHICANULA # 16</t>
  </si>
  <si>
    <t>EQUIPO PARA BOMBA INFUSION INFUSOMAT</t>
  </si>
  <si>
    <t>Tratamiento cerrado de fractura de clavícula, con manipulación.</t>
  </si>
  <si>
    <t>DRENAJE DE HEMATONA</t>
  </si>
  <si>
    <t>Incisión y drenaje de absceso profundo bursa infectada o hematoma, regiones de muslo y rodilla.</t>
  </si>
  <si>
    <t>LOSARTÁN TAB 50 MG</t>
  </si>
  <si>
    <t>AMLODIPINA TABLETA 10 MG</t>
  </si>
  <si>
    <t>CLINDAMICINA CAPS. 300 MG</t>
  </si>
  <si>
    <t>AMOXICILINA CAPSULA 500 MG</t>
  </si>
  <si>
    <t>MANITOL  SOLUCION P/ INFUSION 20% 500ML</t>
  </si>
  <si>
    <t>AMIKACINA  AMP. 500 MG</t>
  </si>
  <si>
    <t>ACIDO ASCORBICO (VITAMINA C) AMP 500 MG</t>
  </si>
  <si>
    <t>Visita en la oficina de un nuevo paciente, que requiere de tres componentes:  1.- historia detallada   2.- examen detallado    3.- decisión médica de baja complejidad      tiempo de duración   30  minutos</t>
  </si>
  <si>
    <t>Visita en la oficina de un nuevo paciente que requiere de tres componentes:  1.- historia completa   2.- examen completo    3.- decisión médica de moderada complejidad      tiempo de duración   45  minutos</t>
  </si>
  <si>
    <t>Visita en la oficina subsecuente de un paciente que requiere dos de  tres componentes: 1.- historia detallada   2.- examen detallado    3.- decisión médica de baja complejidad      tiempo de duración   15  minutos.</t>
  </si>
  <si>
    <t>Visita en la oficina subsecuente de un nuevo paciente que requiere dos de  tres componentes:  1.- historia completa   2.- examen completo    3.- decisión médica de moderada complejidad      tiempo de duración   25 minutos</t>
  </si>
  <si>
    <t>Sutura de heridas por planos de cara, oídos, párpados, nariz, labios y/o mucosa bucal, 5.1 cm a 7.5 cm</t>
  </si>
  <si>
    <t>SONDA DE SUCCION CON VALVULA # 18</t>
  </si>
  <si>
    <t>SONDA FOLEY DE 2 VIAS # 18</t>
  </si>
  <si>
    <t>FLUOXETINA TABLETA 20 MG</t>
  </si>
  <si>
    <t>SONDA NASOGASTRICA # 14</t>
  </si>
  <si>
    <t>SONDA FOLEY 2 VIAS N. 20</t>
  </si>
  <si>
    <t>PARACETAMOL 10MG/100ML AMPOLLAS</t>
  </si>
  <si>
    <t>TUBO ENDOTRAQUEAL # 6.0 CON BAG</t>
  </si>
  <si>
    <t>TUBO ENDOTRAQUEAL # 6.5 CON BAG</t>
  </si>
  <si>
    <t>ETHICANULA # 22</t>
  </si>
  <si>
    <t xml:space="preserve">Cuidado subsecuente por día  para evaluación y manejo de un paciente que incluye admisión y alta el mismo día, que requiere  de estos tres componentes: 1.- historia clínica completa 2.- </t>
  </si>
  <si>
    <t>ACIDO URICO</t>
  </si>
  <si>
    <t>DICLOXACILINA SUSP 250 MG</t>
  </si>
  <si>
    <t>.+2% POR SER COSTA</t>
  </si>
  <si>
    <t>PARACETAMOL JARABE 120MG/5ML</t>
  </si>
  <si>
    <t>Aplicación de férulas largas de pierna (muslo a tobillo o dedo).</t>
  </si>
  <si>
    <t>.+10% MODIFICADOR POR EMERGENCIA (22H00 A 06H00)</t>
  </si>
  <si>
    <t>EXAMEN FRESCO</t>
  </si>
  <si>
    <t>HABITACIÓN TRES CAMAS. INSTITUCIONES SEGUNDO NIVEL</t>
  </si>
  <si>
    <t>PROPOFOL 20ML</t>
  </si>
  <si>
    <t>NEOSTIGMINA AMPOLLA 0.5 MG</t>
  </si>
  <si>
    <t>ATROPINA 1 MG AMP</t>
  </si>
  <si>
    <t>Aplicación de yeso cilíndrico (muslo a tobillo).</t>
  </si>
  <si>
    <t>METRONIDAZOL SUSPENSION 250 MG/5ML</t>
  </si>
  <si>
    <t>CALCIO GLUCONATO AMP 10 ML</t>
  </si>
  <si>
    <t>IMIPENEN+ CILASTATINA 500MG SOL INY</t>
  </si>
  <si>
    <t>POLIPROPILENO MONOFILAMENTO  # 3/0</t>
  </si>
  <si>
    <t>SALA ESPECIAL, ADULTOS Y NINOS; INCLUYE ATENCIÓN EN INCUBADORA DE RECIÉN NACIDOS. INSTITUCIONES DE SEGUNDO NIVEL</t>
  </si>
  <si>
    <t>MICROGOTERO DE BOMBA INFUSOMAT</t>
  </si>
  <si>
    <t>CLONAZEPAM GOTERO 2.5 MG/ML</t>
  </si>
  <si>
    <t>POLIGELINA SOLUC.INYECTABLE/500 ML (HAEMACEL)</t>
  </si>
  <si>
    <t>FLUMAZENILO 05MG/5ML SOL INY</t>
  </si>
  <si>
    <t>MONITOREO DE APNEA</t>
  </si>
  <si>
    <t>DOPAMINA SOLUCION INYECTABLE 200 MG/5 ML</t>
  </si>
  <si>
    <t>.+2% MODIFICADOR POR VARIACION GEOGRAFICA</t>
  </si>
  <si>
    <t>LIPASA</t>
  </si>
  <si>
    <t>PARACETAMOL SOLUCION ORAL GOTAS 100 MG/ML</t>
  </si>
  <si>
    <t>BENCILPENICILINA BENZATINICA 1200000(PENIC GBEMZAT)</t>
  </si>
  <si>
    <t>LORATADINA TAB/10MG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</si>
</sst>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F400]h:mm:ss\ AM/PM"/>
    <numFmt numFmtId="165" formatCode="_-* #,##0\ _€_-;\-* #,##0\ _€_-;_-* &quot;-&quot;??\ _€_-;_-@_-"/>
    <numFmt numFmtId="166" formatCode="_(* #,##0.00_);_(* \(#,##0.00\);_(* &quot;-&quot;??_);_(@_)"/>
    <numFmt numFmtId="167" formatCode="_(* #,##0_);_(* \(#,##0\);_(* &quot;-&quot;??_);_(@_)"/>
  </numFmts>
  <fonts count="26" x14ac:knownFonts="1">
    <font>
      <sz val="10"/>
      <name val="Arial"/>
    </font>
    <font>
      <sz val="11"/>
      <color theme="1"/>
      <name val="Calibri"/>
      <family val="2"/>
      <scheme val="minor"/>
    </font>
    <font>
      <b/>
      <sz val="10"/>
      <name val="Arial"/>
      <family val="2"/>
    </font>
    <font>
      <sz val="10"/>
      <name val="Arial"/>
      <family val="2"/>
    </font>
    <font>
      <sz val="8"/>
      <name val="Arial"/>
      <family val="2"/>
    </font>
    <font>
      <b/>
      <sz val="16"/>
      <name val="Arial"/>
      <family val="2"/>
    </font>
    <font>
      <sz val="14"/>
      <name val="Arial"/>
      <family val="2"/>
    </font>
    <font>
      <sz val="16"/>
      <name val="Arial"/>
      <family val="2"/>
    </font>
    <font>
      <sz val="12"/>
      <name val="Arial"/>
      <family val="2"/>
    </font>
    <font>
      <sz val="10"/>
      <name val="Arial"/>
      <family val="2"/>
    </font>
    <font>
      <b/>
      <sz val="14"/>
      <name val="Arial"/>
      <family val="2"/>
    </font>
    <font>
      <sz val="11"/>
      <name val="Arial"/>
      <family val="2"/>
    </font>
    <font>
      <b/>
      <sz val="12"/>
      <name val="Arial"/>
      <family val="2"/>
    </font>
    <font>
      <sz val="14"/>
      <color theme="1" tint="0.14999847407452621"/>
      <name val="Arial"/>
      <family val="2"/>
    </font>
    <font>
      <sz val="10"/>
      <color theme="1" tint="0.14999847407452621"/>
      <name val="Arial"/>
      <family val="2"/>
    </font>
    <font>
      <b/>
      <sz val="11"/>
      <name val="Arial"/>
      <family val="2"/>
    </font>
    <font>
      <b/>
      <sz val="8"/>
      <name val="Arial"/>
      <family val="2"/>
    </font>
    <font>
      <b/>
      <sz val="11"/>
      <color theme="1"/>
      <name val="Calibri"/>
      <family val="2"/>
      <scheme val="minor"/>
    </font>
    <font>
      <sz val="10"/>
      <name val="Cambria"/>
      <family val="1"/>
      <scheme val="major"/>
    </font>
    <font>
      <sz val="10"/>
      <name val="Times New Roman"/>
      <family val="1"/>
    </font>
    <font>
      <b/>
      <sz val="18"/>
      <name val="Times New Roman"/>
      <family val="1"/>
    </font>
    <font>
      <b/>
      <sz val="12"/>
      <name val="Times New Roman"/>
      <family val="1"/>
    </font>
    <font>
      <sz val="11"/>
      <name val="Times New Roman"/>
      <family val="1"/>
    </font>
    <font>
      <b/>
      <sz val="14"/>
      <color theme="1"/>
      <name val="Calibri"/>
      <family val="2"/>
      <scheme val="minor"/>
    </font>
    <font>
      <b/>
      <sz val="8"/>
      <color theme="1"/>
      <name val="Calibri"/>
      <family val="2"/>
      <scheme val="minor"/>
    </font>
    <font>
      <sz val="8"/>
      <color theme="1"/>
      <name val="Calibri"/>
      <family val="2"/>
      <scheme val="minor"/>
    </font>
  </fonts>
  <fills count="8">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249977111117893"/>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8"/>
      </right>
      <top style="medium">
        <color indexed="64"/>
      </top>
      <bottom/>
      <diagonal/>
    </border>
    <border>
      <left style="medium">
        <color indexed="64"/>
      </left>
      <right/>
      <top/>
      <bottom/>
      <diagonal/>
    </border>
    <border>
      <left/>
      <right style="medium">
        <color indexed="8"/>
      </right>
      <top/>
      <bottom/>
      <diagonal/>
    </border>
    <border>
      <left style="medium">
        <color indexed="64"/>
      </left>
      <right/>
      <top/>
      <bottom style="medium">
        <color indexed="64"/>
      </bottom>
      <diagonal/>
    </border>
    <border>
      <left/>
      <right/>
      <top/>
      <bottom style="medium">
        <color indexed="64"/>
      </bottom>
      <diagonal/>
    </border>
    <border>
      <left/>
      <right style="medium">
        <color indexed="8"/>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8"/>
      </right>
      <top/>
      <bottom style="thin">
        <color indexed="64"/>
      </bottom>
      <diagonal/>
    </border>
    <border>
      <left style="thin">
        <color indexed="64"/>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thin">
        <color indexed="8"/>
      </right>
      <top style="thin">
        <color indexed="64"/>
      </top>
      <bottom/>
      <diagonal/>
    </border>
    <border>
      <left style="thin">
        <color indexed="8"/>
      </left>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8"/>
      </right>
      <top style="thin">
        <color indexed="64"/>
      </top>
      <bottom/>
      <diagonal/>
    </border>
    <border>
      <left style="thin">
        <color indexed="64"/>
      </left>
      <right style="thin">
        <color indexed="64"/>
      </right>
      <top/>
      <bottom style="thin">
        <color indexed="64"/>
      </bottom>
      <diagonal/>
    </border>
    <border>
      <left style="thin">
        <color indexed="8"/>
      </left>
      <right style="medium">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medium">
        <color auto="1"/>
      </bottom>
      <diagonal/>
    </border>
  </borders>
  <cellStyleXfs count="4">
    <xf numFmtId="0" fontId="0" fillId="0" borderId="0"/>
    <xf numFmtId="43" fontId="9" fillId="0" borderId="0" applyFont="0" applyFill="0" applyBorder="0" applyAlignment="0" applyProtection="0"/>
    <xf numFmtId="0" fontId="3" fillId="0" borderId="0"/>
    <xf numFmtId="43" fontId="3" fillId="0" borderId="0" applyFont="0" applyFill="0" applyBorder="0" applyAlignment="0" applyProtection="0"/>
  </cellStyleXfs>
  <cellXfs count="255">
    <xf numFmtId="0" fontId="0" fillId="0" borderId="0" xfId="0"/>
    <xf numFmtId="0" fontId="3" fillId="0" borderId="0" xfId="0" applyFont="1"/>
    <xf numFmtId="0" fontId="3" fillId="0" borderId="1" xfId="0" applyFont="1" applyBorder="1"/>
    <xf numFmtId="0" fontId="3" fillId="0" borderId="2" xfId="0" applyFont="1" applyBorder="1"/>
    <xf numFmtId="0" fontId="3" fillId="0" borderId="9" xfId="0" applyFont="1" applyBorder="1"/>
    <xf numFmtId="0" fontId="4" fillId="0" borderId="4" xfId="0" applyFont="1" applyBorder="1"/>
    <xf numFmtId="0" fontId="4" fillId="0" borderId="0" xfId="0" applyFont="1"/>
    <xf numFmtId="0" fontId="3" fillId="0" borderId="10" xfId="0" applyFont="1" applyBorder="1"/>
    <xf numFmtId="0" fontId="3" fillId="0" borderId="4" xfId="0" applyFont="1" applyBorder="1"/>
    <xf numFmtId="0" fontId="3" fillId="0" borderId="11" xfId="0" applyFont="1" applyBorder="1"/>
    <xf numFmtId="0" fontId="3" fillId="0" borderId="12" xfId="0" applyFont="1" applyBorder="1"/>
    <xf numFmtId="0" fontId="8" fillId="0" borderId="0" xfId="0" applyFont="1"/>
    <xf numFmtId="0" fontId="3" fillId="0" borderId="6" xfId="0" applyFont="1" applyBorder="1"/>
    <xf numFmtId="0" fontId="3" fillId="0" borderId="7" xfId="0" applyFont="1" applyBorder="1"/>
    <xf numFmtId="0" fontId="3" fillId="0" borderId="19" xfId="0" applyFont="1" applyBorder="1"/>
    <xf numFmtId="0" fontId="4" fillId="0" borderId="1" xfId="0" applyFont="1" applyBorder="1"/>
    <xf numFmtId="0" fontId="4" fillId="0" borderId="2" xfId="0" applyFont="1" applyBorder="1"/>
    <xf numFmtId="0" fontId="4" fillId="0" borderId="0" xfId="0" applyFont="1" applyBorder="1"/>
    <xf numFmtId="0" fontId="3" fillId="0" borderId="0" xfId="0" applyFont="1" applyBorder="1"/>
    <xf numFmtId="0" fontId="3" fillId="0" borderId="13" xfId="0" applyFont="1" applyBorder="1"/>
    <xf numFmtId="0" fontId="3" fillId="0" borderId="14" xfId="0" applyFont="1" applyBorder="1"/>
    <xf numFmtId="0" fontId="4" fillId="0" borderId="12" xfId="0" applyFont="1" applyBorder="1" applyAlignment="1"/>
    <xf numFmtId="0" fontId="4" fillId="0" borderId="17" xfId="0" applyFont="1" applyBorder="1" applyAlignment="1"/>
    <xf numFmtId="0" fontId="3" fillId="0" borderId="0" xfId="0" applyFont="1" applyBorder="1" applyAlignment="1">
      <alignment horizontal="center"/>
    </xf>
    <xf numFmtId="14" fontId="4" fillId="0" borderId="27" xfId="0" applyNumberFormat="1" applyFont="1" applyBorder="1"/>
    <xf numFmtId="0" fontId="4" fillId="0" borderId="0" xfId="0" applyFont="1" applyBorder="1" applyAlignment="1">
      <alignment horizontal="right"/>
    </xf>
    <xf numFmtId="0" fontId="4" fillId="0" borderId="27" xfId="0" applyFont="1" applyBorder="1"/>
    <xf numFmtId="0" fontId="4" fillId="0" borderId="10" xfId="0" applyFont="1" applyBorder="1"/>
    <xf numFmtId="0" fontId="4" fillId="0" borderId="28" xfId="0" applyFont="1" applyBorder="1"/>
    <xf numFmtId="0" fontId="4" fillId="0" borderId="16" xfId="0" applyFont="1" applyBorder="1" applyAlignment="1">
      <alignment horizontal="left"/>
    </xf>
    <xf numFmtId="0" fontId="4" fillId="0" borderId="17" xfId="0" applyFont="1" applyBorder="1" applyAlignment="1">
      <alignment horizontal="left"/>
    </xf>
    <xf numFmtId="164" fontId="4" fillId="0" borderId="29" xfId="0" applyNumberFormat="1" applyFont="1" applyBorder="1"/>
    <xf numFmtId="0" fontId="4" fillId="0" borderId="10" xfId="0" applyFont="1" applyBorder="1" applyAlignment="1">
      <alignment horizontal="center"/>
    </xf>
    <xf numFmtId="0" fontId="4" fillId="0" borderId="14" xfId="0" applyFont="1" applyBorder="1"/>
    <xf numFmtId="0" fontId="4" fillId="0" borderId="30" xfId="0" applyFont="1" applyBorder="1"/>
    <xf numFmtId="0" fontId="4" fillId="0" borderId="13" xfId="0" applyFont="1" applyBorder="1"/>
    <xf numFmtId="0" fontId="4" fillId="0" borderId="31" xfId="0" applyFont="1" applyBorder="1"/>
    <xf numFmtId="0" fontId="4" fillId="0" borderId="32" xfId="0" applyFont="1" applyBorder="1"/>
    <xf numFmtId="0" fontId="4" fillId="0" borderId="24" xfId="0" applyFont="1" applyBorder="1"/>
    <xf numFmtId="0" fontId="4" fillId="0" borderId="33" xfId="0" applyFont="1" applyBorder="1"/>
    <xf numFmtId="0" fontId="4" fillId="0" borderId="34" xfId="0" applyFont="1" applyBorder="1" applyAlignment="1">
      <alignment horizontal="center"/>
    </xf>
    <xf numFmtId="49" fontId="4" fillId="0" borderId="27" xfId="0" applyNumberFormat="1" applyFont="1" applyBorder="1" applyAlignment="1">
      <alignment horizontal="center"/>
    </xf>
    <xf numFmtId="0" fontId="4" fillId="0" borderId="16" xfId="0" applyFont="1" applyBorder="1"/>
    <xf numFmtId="0" fontId="4" fillId="0" borderId="28" xfId="0" applyFont="1" applyBorder="1" applyAlignment="1">
      <alignment horizontal="center"/>
    </xf>
    <xf numFmtId="0" fontId="4" fillId="0" borderId="31" xfId="0" applyFont="1" applyBorder="1" applyAlignment="1">
      <alignment horizontal="center"/>
    </xf>
    <xf numFmtId="0" fontId="4" fillId="0" borderId="35" xfId="0" applyFont="1" applyBorder="1" applyAlignment="1">
      <alignment horizontal="center"/>
    </xf>
    <xf numFmtId="0" fontId="3" fillId="0" borderId="36" xfId="0" applyFont="1" applyBorder="1" applyAlignment="1">
      <alignment horizontal="center"/>
    </xf>
    <xf numFmtId="0" fontId="4" fillId="0" borderId="6" xfId="0" applyFont="1" applyBorder="1"/>
    <xf numFmtId="0" fontId="4" fillId="0" borderId="7" xfId="0" applyFont="1" applyBorder="1"/>
    <xf numFmtId="0" fontId="4" fillId="0" borderId="19" xfId="0" applyFont="1" applyBorder="1"/>
    <xf numFmtId="14" fontId="4" fillId="0" borderId="7" xfId="0" applyNumberFormat="1" applyFont="1" applyBorder="1"/>
    <xf numFmtId="16" fontId="4" fillId="0" borderId="19" xfId="0" applyNumberFormat="1" applyFont="1" applyBorder="1"/>
    <xf numFmtId="0" fontId="4" fillId="0" borderId="9" xfId="0" applyFont="1" applyBorder="1"/>
    <xf numFmtId="0" fontId="4" fillId="0" borderId="5" xfId="0" applyFont="1" applyBorder="1"/>
    <xf numFmtId="43" fontId="0" fillId="0" borderId="0" xfId="1" applyFont="1"/>
    <xf numFmtId="0" fontId="12" fillId="0" borderId="0" xfId="0" applyFont="1"/>
    <xf numFmtId="43" fontId="0" fillId="0" borderId="0" xfId="1" applyFont="1" applyAlignment="1">
      <alignment horizontal="left"/>
    </xf>
    <xf numFmtId="0" fontId="0" fillId="0" borderId="0" xfId="0" applyBorder="1"/>
    <xf numFmtId="0" fontId="3" fillId="0" borderId="27" xfId="0" applyFont="1" applyBorder="1"/>
    <xf numFmtId="0" fontId="3" fillId="0" borderId="0" xfId="0" applyFont="1" applyFill="1" applyBorder="1" applyAlignment="1">
      <alignment horizontal="center"/>
    </xf>
    <xf numFmtId="0" fontId="3" fillId="0" borderId="27" xfId="0" applyFont="1" applyBorder="1" applyAlignment="1">
      <alignment horizontal="left" vertical="top"/>
    </xf>
    <xf numFmtId="165" fontId="3" fillId="0" borderId="16" xfId="1" applyNumberFormat="1" applyFont="1" applyBorder="1" applyAlignment="1">
      <alignment horizontal="right" vertical="top"/>
    </xf>
    <xf numFmtId="43" fontId="3" fillId="0" borderId="27" xfId="1" applyFont="1" applyBorder="1" applyAlignment="1">
      <alignment horizontal="right" vertical="top"/>
    </xf>
    <xf numFmtId="43" fontId="0" fillId="0" borderId="0" xfId="0" applyNumberFormat="1"/>
    <xf numFmtId="0" fontId="2" fillId="0" borderId="0" xfId="0" applyFont="1"/>
    <xf numFmtId="0" fontId="13" fillId="0" borderId="0" xfId="0" applyFont="1"/>
    <xf numFmtId="0" fontId="14" fillId="0" borderId="0" xfId="0" applyFont="1"/>
    <xf numFmtId="0" fontId="13" fillId="0" borderId="0" xfId="0" applyFont="1" applyBorder="1"/>
    <xf numFmtId="0" fontId="6" fillId="0" borderId="0" xfId="0" applyFont="1"/>
    <xf numFmtId="0" fontId="6" fillId="0" borderId="0" xfId="0" applyFont="1" applyBorder="1" applyAlignment="1">
      <alignment horizontal="left"/>
    </xf>
    <xf numFmtId="0" fontId="6" fillId="0" borderId="0" xfId="0" applyFont="1" applyBorder="1"/>
    <xf numFmtId="0" fontId="2" fillId="0" borderId="37" xfId="0" applyFont="1" applyFill="1" applyBorder="1" applyAlignment="1">
      <alignment horizontal="center"/>
    </xf>
    <xf numFmtId="0" fontId="2" fillId="0" borderId="0" xfId="0" applyFont="1" applyBorder="1"/>
    <xf numFmtId="0" fontId="2" fillId="0" borderId="0" xfId="0" applyFont="1" applyFill="1" applyBorder="1" applyAlignment="1">
      <alignment horizontal="center"/>
    </xf>
    <xf numFmtId="0" fontId="3" fillId="0" borderId="27" xfId="0" applyFont="1" applyBorder="1" applyAlignment="1">
      <alignment horizontal="right"/>
    </xf>
    <xf numFmtId="0" fontId="3" fillId="0" borderId="0" xfId="0" applyFont="1" applyBorder="1" applyAlignment="1">
      <alignment horizontal="right"/>
    </xf>
    <xf numFmtId="0" fontId="3" fillId="0" borderId="0" xfId="0" applyFont="1" applyBorder="1" applyAlignment="1">
      <alignment horizontal="left" vertical="top"/>
    </xf>
    <xf numFmtId="165" fontId="3" fillId="0" borderId="0" xfId="1" applyNumberFormat="1" applyFont="1" applyBorder="1" applyAlignment="1">
      <alignment horizontal="right" vertical="top"/>
    </xf>
    <xf numFmtId="0" fontId="4" fillId="0" borderId="12" xfId="0" applyFont="1" applyBorder="1" applyAlignment="1">
      <alignment horizontal="center"/>
    </xf>
    <xf numFmtId="0" fontId="4" fillId="0" borderId="18" xfId="0" applyFont="1" applyBorder="1" applyAlignment="1">
      <alignment horizontal="center"/>
    </xf>
    <xf numFmtId="0" fontId="4" fillId="0" borderId="16" xfId="0" applyFont="1" applyBorder="1" applyAlignment="1">
      <alignment horizontal="center"/>
    </xf>
    <xf numFmtId="0" fontId="4" fillId="0" borderId="0" xfId="0" applyFont="1" applyBorder="1" applyAlignment="1">
      <alignment horizontal="center"/>
    </xf>
    <xf numFmtId="0" fontId="4" fillId="0" borderId="26" xfId="0" applyFont="1" applyBorder="1" applyAlignment="1">
      <alignment horizontal="center"/>
    </xf>
    <xf numFmtId="0" fontId="4" fillId="0" borderId="30" xfId="0" applyFont="1" applyBorder="1" applyAlignment="1">
      <alignment horizontal="center"/>
    </xf>
    <xf numFmtId="0" fontId="2" fillId="0" borderId="25" xfId="0" applyFont="1" applyBorder="1" applyAlignment="1">
      <alignment horizontal="center"/>
    </xf>
    <xf numFmtId="0" fontId="16" fillId="0" borderId="14" xfId="0" applyFont="1" applyBorder="1"/>
    <xf numFmtId="0" fontId="2" fillId="0" borderId="14" xfId="0" applyFont="1" applyBorder="1"/>
    <xf numFmtId="0" fontId="16" fillId="0" borderId="30" xfId="0" applyFont="1" applyBorder="1"/>
    <xf numFmtId="0" fontId="16" fillId="0" borderId="1" xfId="0" applyFont="1" applyBorder="1"/>
    <xf numFmtId="0" fontId="16" fillId="0" borderId="4" xfId="0" applyFont="1" applyBorder="1"/>
    <xf numFmtId="0" fontId="2" fillId="3" borderId="27" xfId="0" applyFont="1" applyFill="1" applyBorder="1"/>
    <xf numFmtId="0" fontId="3" fillId="3" borderId="27" xfId="0" applyFont="1" applyFill="1" applyBorder="1" applyAlignment="1">
      <alignment horizontal="center"/>
    </xf>
    <xf numFmtId="0" fontId="3" fillId="3" borderId="16" xfId="0" applyFont="1" applyFill="1" applyBorder="1" applyAlignment="1">
      <alignment horizontal="center"/>
    </xf>
    <xf numFmtId="0" fontId="2" fillId="2" borderId="27" xfId="0" applyFont="1" applyFill="1" applyBorder="1" applyAlignment="1">
      <alignment horizontal="center"/>
    </xf>
    <xf numFmtId="0" fontId="2" fillId="2" borderId="16" xfId="0" applyFont="1" applyFill="1" applyBorder="1" applyAlignment="1">
      <alignment horizontal="center"/>
    </xf>
    <xf numFmtId="43" fontId="15" fillId="4" borderId="27" xfId="1" applyFont="1" applyFill="1" applyBorder="1" applyAlignment="1">
      <alignment horizontal="left" vertical="top"/>
    </xf>
    <xf numFmtId="0" fontId="3" fillId="4" borderId="27" xfId="0" applyFont="1" applyFill="1" applyBorder="1"/>
    <xf numFmtId="14" fontId="4" fillId="0" borderId="0" xfId="0" applyNumberFormat="1" applyFont="1" applyBorder="1"/>
    <xf numFmtId="0" fontId="2" fillId="4" borderId="27" xfId="0" applyFont="1" applyFill="1" applyBorder="1"/>
    <xf numFmtId="0" fontId="4" fillId="5" borderId="38" xfId="0" applyFont="1" applyFill="1" applyBorder="1"/>
    <xf numFmtId="0" fontId="16" fillId="5" borderId="39" xfId="0" applyFont="1" applyFill="1" applyBorder="1" applyAlignment="1">
      <alignment horizontal="right"/>
    </xf>
    <xf numFmtId="0" fontId="3" fillId="0" borderId="0" xfId="0" applyFont="1" applyBorder="1" applyAlignment="1">
      <alignment horizontal="left"/>
    </xf>
    <xf numFmtId="49" fontId="3" fillId="0" borderId="0" xfId="0" applyNumberFormat="1" applyFont="1" applyBorder="1" applyAlignment="1">
      <alignment horizontal="left"/>
    </xf>
    <xf numFmtId="49" fontId="12" fillId="0" borderId="18" xfId="0" applyNumberFormat="1" applyFont="1" applyBorder="1" applyAlignment="1"/>
    <xf numFmtId="49" fontId="12" fillId="0" borderId="17" xfId="0" applyNumberFormat="1" applyFont="1" applyBorder="1" applyAlignment="1"/>
    <xf numFmtId="0" fontId="2" fillId="0" borderId="11" xfId="0" applyFont="1" applyBorder="1" applyAlignment="1"/>
    <xf numFmtId="0" fontId="2" fillId="0" borderId="12" xfId="0" applyFont="1" applyBorder="1" applyAlignment="1"/>
    <xf numFmtId="0" fontId="2" fillId="0" borderId="17" xfId="0" applyFont="1" applyBorder="1" applyAlignment="1"/>
    <xf numFmtId="49" fontId="12" fillId="0" borderId="18" xfId="0" applyNumberFormat="1" applyFont="1" applyBorder="1" applyAlignment="1">
      <alignment horizontal="left"/>
    </xf>
    <xf numFmtId="49" fontId="12" fillId="0" borderId="12" xfId="0" applyNumberFormat="1" applyFont="1" applyBorder="1" applyAlignment="1">
      <alignment horizontal="left"/>
    </xf>
    <xf numFmtId="49" fontId="12" fillId="0" borderId="26" xfId="0" applyNumberFormat="1" applyFont="1" applyBorder="1" applyAlignment="1">
      <alignment horizontal="left"/>
    </xf>
    <xf numFmtId="0" fontId="0" fillId="6" borderId="0" xfId="0" applyFill="1"/>
    <xf numFmtId="14" fontId="3" fillId="0" borderId="0" xfId="0" applyNumberFormat="1" applyFont="1" applyAlignment="1">
      <alignment horizontal="left"/>
    </xf>
    <xf numFmtId="0" fontId="3" fillId="6" borderId="27" xfId="0" applyFont="1" applyFill="1" applyBorder="1" applyAlignment="1">
      <alignment horizontal="left" vertical="top"/>
    </xf>
    <xf numFmtId="43" fontId="18" fillId="0" borderId="0" xfId="2" applyNumberFormat="1" applyFont="1"/>
    <xf numFmtId="0" fontId="18" fillId="0" borderId="0" xfId="2" applyFont="1" applyBorder="1"/>
    <xf numFmtId="0" fontId="18" fillId="0" borderId="0" xfId="2" applyFont="1"/>
    <xf numFmtId="43" fontId="3" fillId="0" borderId="27" xfId="3" applyFont="1" applyBorder="1" applyAlignment="1">
      <alignment horizontal="right" vertical="top"/>
    </xf>
    <xf numFmtId="0" fontId="19" fillId="0" borderId="0" xfId="0" applyFont="1" applyAlignment="1">
      <alignment vertical="center"/>
    </xf>
    <xf numFmtId="0" fontId="19" fillId="0" borderId="0" xfId="0" applyFont="1" applyAlignment="1">
      <alignment horizontal="center" vertical="center"/>
    </xf>
    <xf numFmtId="0" fontId="22" fillId="0" borderId="0" xfId="0" applyFont="1" applyAlignment="1">
      <alignment horizontal="center" vertical="center"/>
    </xf>
    <xf numFmtId="0" fontId="22" fillId="0" borderId="0" xfId="0" applyFont="1" applyAlignment="1">
      <alignment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7" fillId="0" borderId="0" xfId="0" applyFont="1" applyAlignment="1">
      <alignment wrapText="1"/>
    </xf>
    <xf numFmtId="14" fontId="0" fillId="0" borderId="0" xfId="0" applyNumberFormat="1" applyFont="1" applyAlignment="1">
      <alignment horizontal="center" vertical="center" wrapText="1"/>
    </xf>
    <xf numFmtId="0" fontId="17" fillId="0" borderId="27" xfId="0" applyFont="1" applyBorder="1" applyAlignment="1">
      <alignment wrapText="1"/>
    </xf>
    <xf numFmtId="0" fontId="0" fillId="0" borderId="27" xfId="0" applyBorder="1" applyAlignment="1">
      <alignment wrapText="1"/>
    </xf>
    <xf numFmtId="0" fontId="0" fillId="0" borderId="27" xfId="0" applyBorder="1" applyAlignment="1">
      <alignment horizontal="center" vertical="center" wrapText="1"/>
    </xf>
    <xf numFmtId="166" fontId="0" fillId="0" borderId="27" xfId="0" applyNumberFormat="1" applyBorder="1" applyAlignment="1">
      <alignment horizontal="center" vertical="center"/>
    </xf>
    <xf numFmtId="0" fontId="17" fillId="0" borderId="0" xfId="0" applyFont="1" applyBorder="1" applyAlignment="1">
      <alignment horizontal="center" vertical="center" wrapText="1"/>
    </xf>
    <xf numFmtId="166" fontId="0" fillId="0" borderId="0" xfId="0" applyNumberFormat="1" applyBorder="1" applyAlignment="1">
      <alignment horizontal="center" vertical="center"/>
    </xf>
    <xf numFmtId="0" fontId="6" fillId="0" borderId="0" xfId="0" applyFont="1" applyBorder="1" applyAlignment="1">
      <alignment horizontal="left"/>
    </xf>
    <xf numFmtId="0" fontId="3" fillId="0" borderId="0" xfId="0" applyFont="1" applyBorder="1" applyAlignment="1">
      <alignment horizontal="left"/>
    </xf>
    <xf numFmtId="1" fontId="3" fillId="0" borderId="0" xfId="0" applyNumberFormat="1" applyFont="1" applyBorder="1" applyAlignment="1">
      <alignment horizontal="left"/>
    </xf>
    <xf numFmtId="0" fontId="13" fillId="0" borderId="0" xfId="0" applyFont="1" applyBorder="1" applyAlignment="1">
      <alignment horizontal="left"/>
    </xf>
    <xf numFmtId="0" fontId="3" fillId="0" borderId="0" xfId="0" applyFont="1" applyAlignment="1"/>
    <xf numFmtId="0" fontId="2" fillId="2" borderId="27" xfId="0" applyFont="1" applyFill="1" applyBorder="1" applyAlignment="1"/>
    <xf numFmtId="0" fontId="3" fillId="3" borderId="27" xfId="0" applyFont="1" applyFill="1" applyBorder="1" applyAlignment="1"/>
    <xf numFmtId="43" fontId="3" fillId="0" borderId="27" xfId="1" applyFont="1" applyBorder="1" applyAlignment="1">
      <alignment vertical="top"/>
    </xf>
    <xf numFmtId="43" fontId="12" fillId="4" borderId="27" xfId="1" applyFont="1" applyFill="1" applyBorder="1" applyAlignment="1">
      <alignment vertical="top"/>
    </xf>
    <xf numFmtId="43" fontId="3" fillId="4" borderId="27" xfId="1" applyFont="1" applyFill="1" applyBorder="1" applyAlignment="1"/>
    <xf numFmtId="43" fontId="15" fillId="4" borderId="27" xfId="1" applyFont="1" applyFill="1" applyBorder="1" applyAlignment="1"/>
    <xf numFmtId="43" fontId="3" fillId="0" borderId="0" xfId="1" applyFont="1" applyBorder="1" applyAlignment="1"/>
    <xf numFmtId="0" fontId="14" fillId="0" borderId="0" xfId="0" applyFont="1" applyAlignment="1"/>
    <xf numFmtId="0" fontId="0" fillId="0" borderId="0" xfId="0" applyAlignment="1"/>
    <xf numFmtId="0" fontId="17" fillId="0" borderId="27" xfId="0" applyFont="1" applyBorder="1" applyAlignment="1">
      <alignment horizontal="center" vertical="center" wrapText="1"/>
    </xf>
    <xf numFmtId="0" fontId="20" fillId="0" borderId="0" xfId="0" applyFont="1" applyAlignment="1">
      <alignment horizontal="center" vertical="center"/>
    </xf>
    <xf numFmtId="0" fontId="21" fillId="0" borderId="0" xfId="0" applyFont="1" applyAlignment="1">
      <alignment horizontal="center" vertical="center"/>
    </xf>
    <xf numFmtId="43" fontId="19" fillId="0" borderId="0" xfId="3" applyNumberFormat="1" applyFont="1" applyAlignment="1">
      <alignment horizontal="right" vertical="center"/>
    </xf>
    <xf numFmtId="43" fontId="19" fillId="0" borderId="0" xfId="3" applyNumberFormat="1" applyFont="1" applyAlignment="1">
      <alignment horizontal="left" vertical="center"/>
    </xf>
    <xf numFmtId="43" fontId="0" fillId="0" borderId="0" xfId="3" applyFont="1" applyAlignment="1">
      <alignment horizontal="center" vertical="center"/>
    </xf>
    <xf numFmtId="49" fontId="0" fillId="0" borderId="0" xfId="3" applyNumberFormat="1" applyFont="1" applyAlignment="1">
      <alignment horizontal="center" vertical="center"/>
    </xf>
    <xf numFmtId="49" fontId="0" fillId="0" borderId="0" xfId="3" applyNumberFormat="1" applyFont="1" applyAlignment="1">
      <alignment vertical="center"/>
    </xf>
    <xf numFmtId="0" fontId="0" fillId="0" borderId="0" xfId="0" applyFont="1" applyAlignment="1">
      <alignment horizontal="center" vertical="center" wrapText="1"/>
    </xf>
    <xf numFmtId="43" fontId="17" fillId="0" borderId="0" xfId="3" applyFont="1" applyAlignment="1">
      <alignment horizontal="left" vertical="center"/>
    </xf>
    <xf numFmtId="167" fontId="0" fillId="0" borderId="0" xfId="3" applyNumberFormat="1" applyFont="1" applyAlignment="1">
      <alignment horizontal="center" vertical="center"/>
    </xf>
    <xf numFmtId="43" fontId="17" fillId="0" borderId="27" xfId="3" applyFont="1" applyBorder="1" applyAlignment="1">
      <alignment horizontal="center" vertical="center"/>
    </xf>
    <xf numFmtId="43" fontId="0" fillId="0" borderId="27" xfId="3" applyFont="1" applyBorder="1" applyAlignment="1">
      <alignment horizontal="center" vertical="center"/>
    </xf>
    <xf numFmtId="43" fontId="17" fillId="0" borderId="27" xfId="3" applyFont="1" applyBorder="1" applyAlignment="1">
      <alignment horizontal="center" vertical="center" wrapText="1"/>
    </xf>
    <xf numFmtId="165" fontId="3" fillId="0" borderId="16" xfId="3" applyNumberFormat="1" applyFont="1" applyBorder="1" applyAlignment="1">
      <alignment horizontal="right" vertical="top"/>
    </xf>
    <xf numFmtId="0" fontId="2" fillId="0" borderId="27" xfId="0" applyFont="1" applyBorder="1" applyAlignment="1">
      <alignment horizontal="right"/>
    </xf>
    <xf numFmtId="0" fontId="0" fillId="0" borderId="27" xfId="0" applyBorder="1"/>
    <xf numFmtId="0" fontId="17" fillId="0" borderId="27" xfId="0" applyFont="1" applyBorder="1" applyAlignment="1">
      <alignment horizontal="center" vertical="center" wrapText="1"/>
    </xf>
    <xf numFmtId="0" fontId="20" fillId="0" borderId="0" xfId="0" applyFont="1" applyAlignment="1">
      <alignment horizontal="center" vertical="center"/>
    </xf>
    <xf numFmtId="0" fontId="21" fillId="0" borderId="0" xfId="0" applyFont="1" applyAlignment="1">
      <alignment horizontal="center" vertical="center"/>
    </xf>
    <xf numFmtId="0" fontId="0" fillId="0" borderId="0" xfId="0" applyAlignment="1">
      <alignment horizontal="center" vertical="center" wrapText="1"/>
    </xf>
    <xf numFmtId="20" fontId="1" fillId="0" borderId="0" xfId="3" applyNumberFormat="1" applyFont="1" applyAlignment="1">
      <alignment horizontal="left" vertical="center" wrapText="1"/>
    </xf>
    <xf numFmtId="43" fontId="24" fillId="0" borderId="0" xfId="3" applyFont="1" applyAlignment="1">
      <alignment vertical="center" wrapText="1"/>
    </xf>
    <xf numFmtId="43" fontId="25" fillId="0" borderId="0" xfId="3" applyFont="1" applyAlignment="1">
      <alignment horizontal="center" vertical="center" wrapText="1"/>
    </xf>
    <xf numFmtId="20" fontId="1" fillId="0" borderId="0" xfId="3" applyNumberFormat="1" applyFont="1" applyAlignment="1">
      <alignment horizontal="left" vertical="center"/>
    </xf>
    <xf numFmtId="167" fontId="0" fillId="0" borderId="27" xfId="3" applyNumberFormat="1" applyFont="1" applyBorder="1" applyAlignment="1">
      <alignment horizontal="center" vertical="center"/>
    </xf>
    <xf numFmtId="43" fontId="17" fillId="0" borderId="27" xfId="3" applyFont="1" applyBorder="1" applyAlignment="1">
      <alignment horizontal="center" wrapText="1"/>
    </xf>
    <xf numFmtId="43" fontId="0" fillId="0" borderId="0" xfId="3" applyFont="1" applyBorder="1" applyAlignment="1">
      <alignment horizontal="center" vertical="center"/>
    </xf>
    <xf numFmtId="167" fontId="0" fillId="0" borderId="0" xfId="3" applyNumberFormat="1" applyFont="1" applyBorder="1" applyAlignment="1">
      <alignment horizontal="center" vertical="center"/>
    </xf>
    <xf numFmtId="166" fontId="17" fillId="7" borderId="27" xfId="0" applyNumberFormat="1" applyFont="1" applyFill="1" applyBorder="1" applyAlignment="1">
      <alignment horizontal="center" vertical="center"/>
    </xf>
    <xf numFmtId="43" fontId="3" fillId="0" borderId="27" xfId="3" applyFont="1" applyBorder="1" applyAlignment="1">
      <alignment vertical="top"/>
    </xf>
    <xf numFmtId="0" fontId="0" fillId="0" borderId="0" xfId="0" applyAlignment="1">
      <alignment horizontal="center" vertical="center" wrapText="1"/>
    </xf>
    <xf numFmtId="4" fontId="0" fillId="0" borderId="27" xfId="3" applyNumberFormat="1" applyFont="1" applyFill="1" applyBorder="1" applyAlignment="1">
      <alignment horizontal="center" vertical="center"/>
    </xf>
    <xf numFmtId="4" fontId="0" fillId="0" borderId="27" xfId="3" applyNumberFormat="1" applyFont="1" applyBorder="1" applyAlignment="1">
      <alignment horizontal="center" vertical="center"/>
    </xf>
    <xf numFmtId="0" fontId="0" fillId="0" borderId="27" xfId="0" applyBorder="1" applyAlignment="1">
      <alignment horizontal="center" vertical="center"/>
    </xf>
    <xf numFmtId="0" fontId="8" fillId="0" borderId="24" xfId="0" applyFont="1" applyBorder="1" applyAlignment="1">
      <alignment horizontal="center"/>
    </xf>
    <xf numFmtId="0" fontId="8" fillId="0" borderId="23"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0" borderId="11" xfId="0" applyFont="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0" fontId="4" fillId="0" borderId="12" xfId="0" applyFont="1" applyBorder="1" applyAlignment="1">
      <alignment horizontal="center"/>
    </xf>
    <xf numFmtId="0" fontId="8" fillId="0" borderId="20" xfId="0" applyFont="1" applyBorder="1" applyAlignment="1">
      <alignment horizontal="center"/>
    </xf>
    <xf numFmtId="0" fontId="8" fillId="0" borderId="18" xfId="0" applyFont="1" applyBorder="1" applyAlignment="1">
      <alignment horizontal="center"/>
    </xf>
    <xf numFmtId="0" fontId="8" fillId="0" borderId="12" xfId="0" applyFont="1" applyBorder="1" applyAlignment="1">
      <alignment horizontal="center"/>
    </xf>
    <xf numFmtId="0" fontId="8" fillId="0" borderId="28" xfId="0" applyFont="1" applyBorder="1" applyAlignment="1">
      <alignment horizontal="center"/>
    </xf>
    <xf numFmtId="0" fontId="4" fillId="0" borderId="14" xfId="0" applyFont="1" applyBorder="1" applyAlignment="1">
      <alignment horizontal="center"/>
    </xf>
    <xf numFmtId="0" fontId="4" fillId="0" borderId="30" xfId="0" applyFont="1" applyBorder="1" applyAlignment="1">
      <alignment horizontal="center"/>
    </xf>
    <xf numFmtId="0" fontId="8" fillId="0" borderId="11" xfId="0" applyFont="1" applyBorder="1" applyAlignment="1">
      <alignment horizontal="center"/>
    </xf>
    <xf numFmtId="0" fontId="8" fillId="0" borderId="17" xfId="0" applyFont="1" applyBorder="1" applyAlignment="1">
      <alignment horizontal="center"/>
    </xf>
    <xf numFmtId="0" fontId="3" fillId="0" borderId="18" xfId="0" applyFont="1" applyBorder="1" applyAlignment="1">
      <alignment horizontal="center"/>
    </xf>
    <xf numFmtId="0" fontId="3" fillId="0" borderId="17" xfId="0" applyFont="1" applyBorder="1" applyAlignment="1">
      <alignment horizontal="center"/>
    </xf>
    <xf numFmtId="0" fontId="8" fillId="0" borderId="26" xfId="0" applyFont="1" applyBorder="1" applyAlignment="1">
      <alignment horizontal="center"/>
    </xf>
    <xf numFmtId="0" fontId="3" fillId="0" borderId="20" xfId="0" applyFont="1" applyBorder="1" applyAlignment="1">
      <alignment horizontal="center"/>
    </xf>
    <xf numFmtId="0" fontId="3" fillId="0" borderId="23" xfId="0" applyFont="1" applyBorder="1" applyAlignment="1">
      <alignment horizontal="center"/>
    </xf>
    <xf numFmtId="0" fontId="3" fillId="0" borderId="25" xfId="0" applyFont="1" applyBorder="1" applyAlignment="1">
      <alignment horizontal="center"/>
    </xf>
    <xf numFmtId="0" fontId="4" fillId="0" borderId="0" xfId="0" applyFont="1" applyBorder="1" applyAlignment="1">
      <alignment horizontal="center"/>
    </xf>
    <xf numFmtId="0" fontId="4" fillId="0" borderId="4" xfId="0" applyFont="1" applyBorder="1" applyAlignment="1">
      <alignment horizontal="center"/>
    </xf>
    <xf numFmtId="0" fontId="12" fillId="0" borderId="20" xfId="0" applyFont="1" applyBorder="1" applyAlignment="1">
      <alignment horizontal="center"/>
    </xf>
    <xf numFmtId="0" fontId="12" fillId="0" borderId="21" xfId="0" applyFont="1" applyBorder="1" applyAlignment="1">
      <alignment horizontal="center"/>
    </xf>
    <xf numFmtId="0" fontId="12" fillId="0" borderId="22" xfId="0" applyFont="1" applyBorder="1" applyAlignment="1">
      <alignment horizontal="center"/>
    </xf>
    <xf numFmtId="0" fontId="12" fillId="0" borderId="23" xfId="0" applyFont="1" applyBorder="1" applyAlignment="1">
      <alignment horizontal="center"/>
    </xf>
    <xf numFmtId="0" fontId="12" fillId="0" borderId="24" xfId="0" applyFont="1" applyBorder="1" applyAlignment="1">
      <alignment horizontal="center"/>
    </xf>
    <xf numFmtId="0" fontId="4" fillId="0" borderId="16" xfId="0" applyFont="1" applyBorder="1" applyAlignment="1">
      <alignment horizontal="center"/>
    </xf>
    <xf numFmtId="0" fontId="4" fillId="0" borderId="11" xfId="0" applyFont="1" applyBorder="1" applyAlignment="1">
      <alignment horizontal="left"/>
    </xf>
    <xf numFmtId="0" fontId="4" fillId="0" borderId="12" xfId="0" applyFont="1" applyBorder="1" applyAlignment="1">
      <alignment horizontal="left"/>
    </xf>
    <xf numFmtId="0" fontId="4" fillId="0" borderId="28" xfId="0" applyFont="1" applyBorder="1" applyAlignment="1">
      <alignment horizontal="left"/>
    </xf>
    <xf numFmtId="0" fontId="12" fillId="0" borderId="18" xfId="0" applyFont="1" applyBorder="1" applyAlignment="1">
      <alignment horizontal="center"/>
    </xf>
    <xf numFmtId="0" fontId="12" fillId="0" borderId="12" xfId="0" applyFont="1" applyBorder="1" applyAlignment="1">
      <alignment horizontal="center"/>
    </xf>
    <xf numFmtId="0" fontId="12" fillId="0" borderId="17" xfId="0" applyFont="1" applyBorder="1" applyAlignment="1">
      <alignment horizontal="center"/>
    </xf>
    <xf numFmtId="0" fontId="4" fillId="0" borderId="26"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26" xfId="0" applyFont="1" applyBorder="1" applyAlignment="1">
      <alignment horizontal="center"/>
    </xf>
    <xf numFmtId="49" fontId="6" fillId="0" borderId="13" xfId="0" applyNumberFormat="1" applyFont="1" applyBorder="1" applyAlignment="1">
      <alignment horizontal="center"/>
    </xf>
    <xf numFmtId="49" fontId="6" fillId="0" borderId="14" xfId="0" applyNumberFormat="1" applyFont="1" applyBorder="1" applyAlignment="1">
      <alignment horizontal="center"/>
    </xf>
    <xf numFmtId="49" fontId="6" fillId="0" borderId="15" xfId="0" applyNumberFormat="1" applyFont="1" applyBorder="1" applyAlignment="1">
      <alignment horizontal="center"/>
    </xf>
    <xf numFmtId="49" fontId="5" fillId="0" borderId="16" xfId="0" applyNumberFormat="1" applyFont="1" applyBorder="1" applyAlignment="1">
      <alignment horizontal="center"/>
    </xf>
    <xf numFmtId="49" fontId="7" fillId="0" borderId="12" xfId="0" applyNumberFormat="1" applyFont="1" applyBorder="1" applyAlignment="1">
      <alignment horizontal="center"/>
    </xf>
    <xf numFmtId="49" fontId="7" fillId="0" borderId="26" xfId="0" applyNumberFormat="1" applyFont="1" applyBorder="1" applyAlignment="1">
      <alignment horizontal="center"/>
    </xf>
    <xf numFmtId="0" fontId="6" fillId="0" borderId="0" xfId="0" applyFont="1" applyBorder="1" applyAlignment="1">
      <alignment horizontal="left"/>
    </xf>
    <xf numFmtId="0" fontId="10" fillId="0" borderId="0" xfId="0" applyFont="1" applyAlignment="1">
      <alignment horizontal="center"/>
    </xf>
    <xf numFmtId="0" fontId="11" fillId="0" borderId="0" xfId="0" applyFont="1" applyAlignment="1">
      <alignment horizontal="center"/>
    </xf>
    <xf numFmtId="0" fontId="3" fillId="0" borderId="0" xfId="0" applyFont="1" applyBorder="1" applyAlignment="1">
      <alignment horizontal="left"/>
    </xf>
    <xf numFmtId="0" fontId="13" fillId="0" borderId="0" xfId="0" applyFont="1" applyBorder="1" applyAlignment="1">
      <alignment horizontal="left"/>
    </xf>
    <xf numFmtId="0" fontId="6" fillId="0" borderId="0" xfId="0" applyFont="1" applyBorder="1" applyAlignment="1"/>
    <xf numFmtId="0" fontId="17" fillId="7" borderId="27" xfId="0" applyFont="1" applyFill="1" applyBorder="1" applyAlignment="1">
      <alignment horizontal="center" vertical="center" wrapText="1"/>
    </xf>
    <xf numFmtId="0" fontId="20" fillId="0" borderId="0" xfId="0" applyFont="1" applyAlignment="1">
      <alignment horizontal="center" vertical="center"/>
    </xf>
    <xf numFmtId="0" fontId="21" fillId="0" borderId="0" xfId="0" applyFont="1" applyAlignment="1">
      <alignment horizontal="center" vertical="center"/>
    </xf>
    <xf numFmtId="0" fontId="23" fillId="0" borderId="4" xfId="0" applyFont="1" applyBorder="1" applyAlignment="1">
      <alignment horizontal="center" vertical="center" wrapText="1"/>
    </xf>
    <xf numFmtId="0" fontId="23" fillId="0" borderId="0" xfId="0" applyFont="1" applyBorder="1" applyAlignment="1">
      <alignment horizontal="center" vertical="center" wrapText="1"/>
    </xf>
    <xf numFmtId="0" fontId="0" fillId="0" borderId="0" xfId="0" applyAlignment="1">
      <alignment horizontal="left" vertical="center" wrapText="1"/>
    </xf>
    <xf numFmtId="0" fontId="17" fillId="0" borderId="27" xfId="0" applyFont="1" applyBorder="1" applyAlignment="1">
      <alignment horizontal="center" vertical="center" wrapText="1"/>
    </xf>
    <xf numFmtId="0" fontId="23" fillId="0" borderId="38" xfId="0" applyFont="1" applyBorder="1" applyAlignment="1">
      <alignment horizontal="center" vertical="center" wrapText="1"/>
    </xf>
    <xf numFmtId="0" fontId="23" fillId="0" borderId="40" xfId="0" applyFont="1" applyBorder="1" applyAlignment="1">
      <alignment horizontal="center" vertical="center" wrapText="1"/>
    </xf>
    <xf numFmtId="0" fontId="23" fillId="0" borderId="39" xfId="0" applyFont="1" applyBorder="1" applyAlignment="1">
      <alignment horizontal="center" vertical="center" wrapText="1"/>
    </xf>
    <xf numFmtId="0" fontId="0" fillId="0" borderId="0" xfId="0" applyAlignment="1">
      <alignment horizontal="center" vertical="center" wrapText="1"/>
    </xf>
    <xf numFmtId="0" fontId="3" fillId="0" borderId="27" xfId="0" applyFont="1" applyFill="1" applyBorder="1" applyAlignment="1">
      <alignment horizontal="right"/>
    </xf>
  </cellXfs>
  <cellStyles count="4">
    <cellStyle name="Millares" xfId="1" builtinId="3"/>
    <cellStyle name="Millares 2" xfId="3"/>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4</xdr:col>
      <xdr:colOff>257175</xdr:colOff>
      <xdr:row>33</xdr:row>
      <xdr:rowOff>19049</xdr:rowOff>
    </xdr:from>
    <xdr:to>
      <xdr:col>4</xdr:col>
      <xdr:colOff>514350</xdr:colOff>
      <xdr:row>34</xdr:row>
      <xdr:rowOff>95249</xdr:rowOff>
    </xdr:to>
    <xdr:sp macro="" textlink="">
      <xdr:nvSpPr>
        <xdr:cNvPr id="2" name="Text Box 1"/>
        <xdr:cNvSpPr txBox="1">
          <a:spLocks noChangeArrowheads="1"/>
        </xdr:cNvSpPr>
      </xdr:nvSpPr>
      <xdr:spPr bwMode="auto">
        <a:xfrm>
          <a:off x="3295650" y="5457824"/>
          <a:ext cx="257175" cy="238125"/>
        </a:xfrm>
        <a:prstGeom prst="rect">
          <a:avLst/>
        </a:prstGeom>
        <a:solidFill>
          <a:srgbClr val="FFFFFF"/>
        </a:solidFill>
        <a:ln w="9525">
          <a:solidFill>
            <a:srgbClr val="000000"/>
          </a:solidFill>
          <a:miter lim="800000"/>
          <a:headEnd/>
          <a:tailEnd/>
        </a:ln>
      </xdr:spPr>
      <xdr:txBody>
        <a:bodyPr/>
        <a:lstStyle/>
        <a:p>
          <a:r>
            <a:rPr lang="es-ES" b="1"/>
            <a:t>X</a:t>
          </a:r>
        </a:p>
      </xdr:txBody>
    </xdr:sp>
    <xdr:clientData/>
  </xdr:twoCellAnchor>
  <xdr:twoCellAnchor editAs="oneCell">
    <xdr:from>
      <xdr:col>4</xdr:col>
      <xdr:colOff>47625</xdr:colOff>
      <xdr:row>44</xdr:row>
      <xdr:rowOff>123825</xdr:rowOff>
    </xdr:from>
    <xdr:to>
      <xdr:col>4</xdr:col>
      <xdr:colOff>152400</xdr:colOff>
      <xdr:row>46</xdr:row>
      <xdr:rowOff>9525</xdr:rowOff>
    </xdr:to>
    <xdr:sp macro="" textlink="">
      <xdr:nvSpPr>
        <xdr:cNvPr id="3" name="Text Box 2"/>
        <xdr:cNvSpPr txBox="1">
          <a:spLocks noChangeArrowheads="1"/>
        </xdr:cNvSpPr>
      </xdr:nvSpPr>
      <xdr:spPr bwMode="auto">
        <a:xfrm>
          <a:off x="3086100" y="7038975"/>
          <a:ext cx="104775" cy="209550"/>
        </a:xfrm>
        <a:prstGeom prst="rect">
          <a:avLst/>
        </a:prstGeom>
        <a:noFill/>
        <a:ln w="9525">
          <a:noFill/>
          <a:miter lim="800000"/>
          <a:headEnd/>
          <a:tailEnd/>
        </a:ln>
      </xdr:spPr>
    </xdr:sp>
    <xdr:clientData/>
  </xdr:twoCellAnchor>
  <xdr:twoCellAnchor>
    <xdr:from>
      <xdr:col>7</xdr:col>
      <xdr:colOff>76200</xdr:colOff>
      <xdr:row>33</xdr:row>
      <xdr:rowOff>85725</xdr:rowOff>
    </xdr:from>
    <xdr:to>
      <xdr:col>8</xdr:col>
      <xdr:colOff>495299</xdr:colOff>
      <xdr:row>36</xdr:row>
      <xdr:rowOff>0</xdr:rowOff>
    </xdr:to>
    <xdr:sp macro="" textlink="">
      <xdr:nvSpPr>
        <xdr:cNvPr id="4" name="Text Box 4"/>
        <xdr:cNvSpPr txBox="1">
          <a:spLocks noChangeArrowheads="1"/>
        </xdr:cNvSpPr>
      </xdr:nvSpPr>
      <xdr:spPr bwMode="auto">
        <a:xfrm>
          <a:off x="5705475" y="5505450"/>
          <a:ext cx="1181099" cy="4000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ES_tradnl" sz="800" b="0" i="0" strike="noStrike">
              <a:solidFill>
                <a:sysClr val="windowText" lastClr="000000"/>
              </a:solidFill>
              <a:latin typeface="Arial"/>
              <a:cs typeface="Arial"/>
            </a:rPr>
            <a:t>Placa   del Vehículo</a:t>
          </a:r>
        </a:p>
        <a:p>
          <a:pPr algn="ctr" rtl="0">
            <a:defRPr sz="1000"/>
          </a:pPr>
          <a:r>
            <a:rPr lang="es-ES_tradnl" sz="800" b="1" i="0" strike="noStrike">
              <a:solidFill>
                <a:sysClr val="windowText" lastClr="000000"/>
              </a:solidFill>
              <a:latin typeface="Arial"/>
              <a:cs typeface="Arial"/>
            </a:rPr>
            <a:t>HU659D</a:t>
          </a:r>
        </a:p>
      </xdr:txBody>
    </xdr:sp>
    <xdr:clientData/>
  </xdr:twoCellAnchor>
  <xdr:twoCellAnchor>
    <xdr:from>
      <xdr:col>8</xdr:col>
      <xdr:colOff>704850</xdr:colOff>
      <xdr:row>33</xdr:row>
      <xdr:rowOff>114300</xdr:rowOff>
    </xdr:from>
    <xdr:to>
      <xdr:col>10</xdr:col>
      <xdr:colOff>466725</xdr:colOff>
      <xdr:row>35</xdr:row>
      <xdr:rowOff>9525</xdr:rowOff>
    </xdr:to>
    <xdr:sp macro="" textlink="">
      <xdr:nvSpPr>
        <xdr:cNvPr id="5" name="Text Box 5"/>
        <xdr:cNvSpPr txBox="1">
          <a:spLocks noChangeArrowheads="1"/>
        </xdr:cNvSpPr>
      </xdr:nvSpPr>
      <xdr:spPr bwMode="auto">
        <a:xfrm>
          <a:off x="7096125" y="5534025"/>
          <a:ext cx="1162050" cy="219075"/>
        </a:xfrm>
        <a:prstGeom prst="rect">
          <a:avLst/>
        </a:prstGeom>
        <a:solidFill>
          <a:srgbClr val="FFFFFF"/>
        </a:solidFill>
        <a:ln w="9525">
          <a:solidFill>
            <a:srgbClr val="000000"/>
          </a:solidFill>
          <a:miter lim="800000"/>
          <a:headEnd/>
          <a:tailEnd/>
        </a:ln>
      </xdr:spPr>
      <xdr:txBody>
        <a:bodyPr/>
        <a:lstStyle/>
        <a:p>
          <a:pPr algn="ctr"/>
          <a:r>
            <a:rPr lang="es-ES" b="1"/>
            <a:t>11072413022</a:t>
          </a:r>
        </a:p>
      </xdr:txBody>
    </xdr:sp>
    <xdr:clientData/>
  </xdr:twoCellAnchor>
  <xdr:twoCellAnchor>
    <xdr:from>
      <xdr:col>8</xdr:col>
      <xdr:colOff>704850</xdr:colOff>
      <xdr:row>35</xdr:row>
      <xdr:rowOff>9525</xdr:rowOff>
    </xdr:from>
    <xdr:to>
      <xdr:col>10</xdr:col>
      <xdr:colOff>466725</xdr:colOff>
      <xdr:row>37</xdr:row>
      <xdr:rowOff>38100</xdr:rowOff>
    </xdr:to>
    <xdr:sp macro="" textlink="">
      <xdr:nvSpPr>
        <xdr:cNvPr id="6" name="Text Box 6"/>
        <xdr:cNvSpPr txBox="1">
          <a:spLocks noChangeArrowheads="1"/>
        </xdr:cNvSpPr>
      </xdr:nvSpPr>
      <xdr:spPr bwMode="auto">
        <a:xfrm>
          <a:off x="7096125" y="5753100"/>
          <a:ext cx="1162050" cy="2571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ES_tradnl" sz="800" b="0" i="0" strike="noStrike">
              <a:solidFill>
                <a:sysClr val="windowText" lastClr="000000"/>
              </a:solidFill>
              <a:latin typeface="Arial"/>
              <a:cs typeface="Arial"/>
            </a:rPr>
            <a:t>No. Certificación SOAT</a:t>
          </a:r>
        </a:p>
      </xdr:txBody>
    </xdr:sp>
    <xdr:clientData/>
  </xdr:twoCellAnchor>
  <xdr:twoCellAnchor>
    <xdr:from>
      <xdr:col>1</xdr:col>
      <xdr:colOff>504824</xdr:colOff>
      <xdr:row>49</xdr:row>
      <xdr:rowOff>12700</xdr:rowOff>
    </xdr:from>
    <xdr:to>
      <xdr:col>3</xdr:col>
      <xdr:colOff>121227</xdr:colOff>
      <xdr:row>51</xdr:row>
      <xdr:rowOff>38100</xdr:rowOff>
    </xdr:to>
    <xdr:sp macro="" textlink="">
      <xdr:nvSpPr>
        <xdr:cNvPr id="7" name="Text Box 7"/>
        <xdr:cNvSpPr txBox="1">
          <a:spLocks noChangeArrowheads="1"/>
        </xdr:cNvSpPr>
      </xdr:nvSpPr>
      <xdr:spPr bwMode="auto">
        <a:xfrm>
          <a:off x="1266824" y="7961745"/>
          <a:ext cx="1365539" cy="354446"/>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s-ES_tradnl" sz="1000" b="1" i="0" strike="noStrike">
              <a:solidFill>
                <a:sysClr val="windowText" lastClr="000000"/>
              </a:solidFill>
              <a:latin typeface="Arial"/>
              <a:cs typeface="Arial"/>
            </a:rPr>
            <a:t>2014</a:t>
          </a:r>
          <a:r>
            <a:rPr lang="es-ES_tradnl" sz="1000" b="1" i="0" strike="noStrike" baseline="0">
              <a:solidFill>
                <a:sysClr val="windowText" lastClr="000000"/>
              </a:solidFill>
              <a:latin typeface="Arial"/>
              <a:cs typeface="Arial"/>
            </a:rPr>
            <a:t>          07          26</a:t>
          </a:r>
        </a:p>
        <a:p>
          <a:pPr algn="l" rtl="0">
            <a:defRPr sz="1000"/>
          </a:pPr>
          <a:r>
            <a:rPr lang="es-ES_tradnl" sz="1000" b="1" i="0" strike="noStrike" baseline="0">
              <a:solidFill>
                <a:sysClr val="windowText" lastClr="000000"/>
              </a:solidFill>
              <a:latin typeface="Arial"/>
              <a:cs typeface="Arial"/>
            </a:rPr>
            <a:t> </a:t>
          </a:r>
          <a:r>
            <a:rPr lang="es-ES_tradnl" sz="1000" b="0" i="0">
              <a:solidFill>
                <a:sysClr val="windowText" lastClr="000000"/>
              </a:solidFill>
              <a:latin typeface="+mn-lt"/>
              <a:ea typeface="+mn-ea"/>
              <a:cs typeface="+mn-cs"/>
            </a:rPr>
            <a:t>Año            Mes           Día</a:t>
          </a:r>
        </a:p>
        <a:p>
          <a:pPr algn="l" rtl="0">
            <a:defRPr sz="1000"/>
          </a:pPr>
          <a:endParaRPr lang="es-ES_tradnl" sz="800" b="0" i="0" strike="noStrike">
            <a:solidFill>
              <a:schemeClr val="tx1">
                <a:lumMod val="75000"/>
                <a:lumOff val="25000"/>
              </a:schemeClr>
            </a:solidFill>
            <a:latin typeface="Arial"/>
            <a:cs typeface="Arial"/>
          </a:endParaRPr>
        </a:p>
      </xdr:txBody>
    </xdr:sp>
    <xdr:clientData/>
  </xdr:twoCellAnchor>
  <xdr:twoCellAnchor>
    <xdr:from>
      <xdr:col>4</xdr:col>
      <xdr:colOff>596900</xdr:colOff>
      <xdr:row>47</xdr:row>
      <xdr:rowOff>69850</xdr:rowOff>
    </xdr:from>
    <xdr:to>
      <xdr:col>5</xdr:col>
      <xdr:colOff>676275</xdr:colOff>
      <xdr:row>49</xdr:row>
      <xdr:rowOff>101600</xdr:rowOff>
    </xdr:to>
    <xdr:sp macro="" textlink="">
      <xdr:nvSpPr>
        <xdr:cNvPr id="8" name="Text Box 8"/>
        <xdr:cNvSpPr txBox="1">
          <a:spLocks noChangeArrowheads="1"/>
        </xdr:cNvSpPr>
      </xdr:nvSpPr>
      <xdr:spPr bwMode="auto">
        <a:xfrm>
          <a:off x="3635375" y="7480300"/>
          <a:ext cx="898525" cy="3556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s-ES_tradnl" sz="1000" b="0" i="0" strike="noStrike">
              <a:solidFill>
                <a:sysClr val="windowText" lastClr="000000"/>
              </a:solidFill>
              <a:latin typeface="Arial"/>
              <a:cs typeface="Arial"/>
            </a:rPr>
            <a:t>        Hora:   </a:t>
          </a:r>
        </a:p>
        <a:p>
          <a:pPr algn="ctr" rtl="0">
            <a:defRPr sz="1000"/>
          </a:pPr>
          <a:r>
            <a:rPr lang="es-ES_tradnl" sz="1000" b="0" i="0" strike="noStrike" baseline="0">
              <a:solidFill>
                <a:sysClr val="windowText" lastClr="000000"/>
              </a:solidFill>
              <a:latin typeface="Arial"/>
              <a:cs typeface="Arial"/>
            </a:rPr>
            <a:t>12:25</a:t>
          </a:r>
        </a:p>
        <a:p>
          <a:pPr algn="l" rtl="0">
            <a:defRPr sz="1000"/>
          </a:pPr>
          <a:endParaRPr lang="es-ES_tradnl" sz="1000" b="0" i="0" strike="noStrike" baseline="0">
            <a:solidFill>
              <a:sysClr val="windowText" lastClr="000000"/>
            </a:solidFill>
            <a:latin typeface="Arial"/>
            <a:cs typeface="Arial"/>
          </a:endParaRPr>
        </a:p>
        <a:p>
          <a:pPr algn="l" rtl="0">
            <a:defRPr sz="1000"/>
          </a:pPr>
          <a:endParaRPr lang="es-ES_tradnl" sz="1000" b="0" i="0" strike="noStrike" baseline="0">
            <a:solidFill>
              <a:sysClr val="windowText" lastClr="000000"/>
            </a:solidFill>
            <a:latin typeface="Arial"/>
            <a:cs typeface="Arial"/>
          </a:endParaRPr>
        </a:p>
        <a:p>
          <a:pPr algn="l" rtl="0">
            <a:defRPr sz="1000"/>
          </a:pPr>
          <a:endParaRPr lang="es-ES_tradnl" sz="1000" b="0" i="0" strike="noStrike" baseline="0">
            <a:solidFill>
              <a:sysClr val="windowText" lastClr="000000"/>
            </a:solidFill>
            <a:latin typeface="Arial"/>
            <a:cs typeface="Arial"/>
          </a:endParaRPr>
        </a:p>
        <a:p>
          <a:pPr algn="l" rtl="0">
            <a:defRPr sz="1000"/>
          </a:pPr>
          <a:endParaRPr lang="es-ES_tradnl" sz="1000" b="0" i="0" strike="noStrike" baseline="0">
            <a:solidFill>
              <a:sysClr val="windowText" lastClr="000000"/>
            </a:solidFill>
            <a:latin typeface="Arial"/>
            <a:cs typeface="Arial"/>
          </a:endParaRPr>
        </a:p>
        <a:p>
          <a:pPr algn="l" rtl="0">
            <a:defRPr sz="1000"/>
          </a:pPr>
          <a:endParaRPr lang="es-ES_tradnl" sz="1000" b="0" i="0" strike="noStrike" baseline="0">
            <a:solidFill>
              <a:sysClr val="windowText" lastClr="000000"/>
            </a:solidFill>
            <a:latin typeface="Arial"/>
            <a:cs typeface="Arial"/>
          </a:endParaRPr>
        </a:p>
        <a:p>
          <a:pPr algn="l" rtl="0">
            <a:defRPr sz="1000"/>
          </a:pPr>
          <a:endParaRPr lang="es-ES_tradnl" sz="1000" b="0" i="0" strike="noStrike" baseline="0">
            <a:solidFill>
              <a:sysClr val="windowText" lastClr="000000"/>
            </a:solidFill>
            <a:latin typeface="Arial"/>
            <a:cs typeface="Arial"/>
          </a:endParaRPr>
        </a:p>
        <a:p>
          <a:pPr algn="l" rtl="0">
            <a:defRPr sz="1000"/>
          </a:pPr>
          <a:endParaRPr lang="es-ES_tradnl" sz="1000" b="0" i="0" strike="noStrike" baseline="0">
            <a:solidFill>
              <a:sysClr val="windowText" lastClr="000000"/>
            </a:solidFill>
            <a:latin typeface="Arial"/>
            <a:cs typeface="Arial"/>
          </a:endParaRPr>
        </a:p>
        <a:p>
          <a:pPr algn="l" rtl="0">
            <a:defRPr sz="1000"/>
          </a:pPr>
          <a:endParaRPr lang="es-ES_tradnl" sz="1000" b="0" i="0" strike="noStrike">
            <a:solidFill>
              <a:sysClr val="windowText" lastClr="000000"/>
            </a:solidFill>
            <a:latin typeface="Arial"/>
            <a:cs typeface="Arial"/>
          </a:endParaRPr>
        </a:p>
      </xdr:txBody>
    </xdr:sp>
    <xdr:clientData/>
  </xdr:twoCellAnchor>
  <xdr:twoCellAnchor>
    <xdr:from>
      <xdr:col>7</xdr:col>
      <xdr:colOff>431800</xdr:colOff>
      <xdr:row>47</xdr:row>
      <xdr:rowOff>92075</xdr:rowOff>
    </xdr:from>
    <xdr:to>
      <xdr:col>10</xdr:col>
      <xdr:colOff>111125</xdr:colOff>
      <xdr:row>49</xdr:row>
      <xdr:rowOff>152400</xdr:rowOff>
    </xdr:to>
    <xdr:sp macro="" textlink="">
      <xdr:nvSpPr>
        <xdr:cNvPr id="9" name="Text Box 9"/>
        <xdr:cNvSpPr txBox="1">
          <a:spLocks noChangeArrowheads="1"/>
        </xdr:cNvSpPr>
      </xdr:nvSpPr>
      <xdr:spPr bwMode="auto">
        <a:xfrm>
          <a:off x="6061075" y="7502525"/>
          <a:ext cx="1841500" cy="38417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s-ES_tradnl" sz="1000" b="0" i="0" strike="noStrike">
              <a:solidFill>
                <a:sysClr val="windowText" lastClr="000000"/>
              </a:solidFill>
              <a:latin typeface="Arial"/>
              <a:cs typeface="Arial"/>
            </a:rPr>
            <a:t>      </a:t>
          </a:r>
          <a:r>
            <a:rPr lang="es-ES_tradnl" sz="800" b="0" i="0" strike="noStrike">
              <a:solidFill>
                <a:sysClr val="windowText" lastClr="000000"/>
              </a:solidFill>
              <a:latin typeface="Arial"/>
              <a:cs typeface="Arial"/>
            </a:rPr>
            <a:t>Historia Clí nica No0</a:t>
          </a:r>
          <a:r>
            <a:rPr lang="es-ES_tradnl" sz="1000" b="0" i="0" strike="noStrike">
              <a:solidFill>
                <a:sysClr val="windowText" lastClr="000000"/>
              </a:solidFill>
              <a:latin typeface="Arial"/>
              <a:cs typeface="Arial"/>
            </a:rPr>
            <a:t>.  </a:t>
          </a:r>
        </a:p>
        <a:p>
          <a:pPr algn="ctr" rtl="0">
            <a:defRPr sz="1000"/>
          </a:pPr>
          <a:r>
            <a:rPr lang="es-ES_tradnl" sz="1000" b="0" i="0" strike="noStrike">
              <a:solidFill>
                <a:sysClr val="windowText" lastClr="000000"/>
              </a:solidFill>
              <a:latin typeface="Arial"/>
              <a:cs typeface="Arial"/>
            </a:rPr>
            <a:t>346006     </a:t>
          </a:r>
        </a:p>
      </xdr:txBody>
    </xdr:sp>
    <xdr:clientData/>
  </xdr:twoCellAnchor>
  <xdr:twoCellAnchor>
    <xdr:from>
      <xdr:col>1</xdr:col>
      <xdr:colOff>523875</xdr:colOff>
      <xdr:row>51</xdr:row>
      <xdr:rowOff>123825</xdr:rowOff>
    </xdr:from>
    <xdr:to>
      <xdr:col>3</xdr:col>
      <xdr:colOff>129886</xdr:colOff>
      <xdr:row>54</xdr:row>
      <xdr:rowOff>28575</xdr:rowOff>
    </xdr:to>
    <xdr:sp macro="" textlink="">
      <xdr:nvSpPr>
        <xdr:cNvPr id="10" name="Text Box 10"/>
        <xdr:cNvSpPr txBox="1">
          <a:spLocks noChangeArrowheads="1"/>
        </xdr:cNvSpPr>
      </xdr:nvSpPr>
      <xdr:spPr bwMode="auto">
        <a:xfrm>
          <a:off x="1285875" y="8401916"/>
          <a:ext cx="1355147" cy="398318"/>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s-ES_tradnl" sz="1000" b="1" i="0" strike="noStrike">
              <a:solidFill>
                <a:sysClr val="windowText" lastClr="000000"/>
              </a:solidFill>
              <a:latin typeface="Arial"/>
              <a:cs typeface="Arial"/>
            </a:rPr>
            <a:t>2014</a:t>
          </a:r>
          <a:r>
            <a:rPr lang="es-ES_tradnl" sz="1000" b="1" i="0" strike="noStrike" baseline="0">
              <a:solidFill>
                <a:sysClr val="windowText" lastClr="000000"/>
              </a:solidFill>
              <a:latin typeface="Arial"/>
              <a:cs typeface="Arial"/>
            </a:rPr>
            <a:t>         08          04</a:t>
          </a:r>
        </a:p>
        <a:p>
          <a:pPr algn="l" rtl="0">
            <a:defRPr sz="1000"/>
          </a:pPr>
          <a:r>
            <a:rPr lang="es-ES_tradnl" sz="1000" b="0" i="0" strike="noStrike">
              <a:solidFill>
                <a:sysClr val="windowText" lastClr="000000"/>
              </a:solidFill>
              <a:latin typeface="Arial"/>
              <a:cs typeface="Arial"/>
            </a:rPr>
            <a:t>Año         Mes       Día</a:t>
          </a:r>
        </a:p>
        <a:p>
          <a:pPr algn="l" rtl="0">
            <a:defRPr sz="1000"/>
          </a:pPr>
          <a:endParaRPr lang="es-ES_tradnl" sz="1000" b="0" i="0" strike="noStrike">
            <a:solidFill>
              <a:schemeClr val="tx1">
                <a:lumMod val="75000"/>
                <a:lumOff val="25000"/>
              </a:schemeClr>
            </a:solidFill>
            <a:latin typeface="Arial"/>
            <a:cs typeface="Arial"/>
          </a:endParaRPr>
        </a:p>
      </xdr:txBody>
    </xdr:sp>
    <xdr:clientData/>
  </xdr:twoCellAnchor>
  <xdr:twoCellAnchor>
    <xdr:from>
      <xdr:col>5</xdr:col>
      <xdr:colOff>736600</xdr:colOff>
      <xdr:row>50</xdr:row>
      <xdr:rowOff>127000</xdr:rowOff>
    </xdr:from>
    <xdr:to>
      <xdr:col>10</xdr:col>
      <xdr:colOff>584200</xdr:colOff>
      <xdr:row>54</xdr:row>
      <xdr:rowOff>139700</xdr:rowOff>
    </xdr:to>
    <xdr:sp macro="" textlink="">
      <xdr:nvSpPr>
        <xdr:cNvPr id="11" name="Text Box 11"/>
        <xdr:cNvSpPr txBox="1">
          <a:spLocks noChangeArrowheads="1"/>
        </xdr:cNvSpPr>
      </xdr:nvSpPr>
      <xdr:spPr bwMode="auto">
        <a:xfrm>
          <a:off x="4598555" y="8223250"/>
          <a:ext cx="3787486" cy="670791"/>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s-ES_tradnl" sz="1000" b="1" i="0" strike="noStrike">
              <a:solidFill>
                <a:srgbClr val="000000"/>
              </a:solidFill>
              <a:latin typeface="Arial"/>
              <a:cs typeface="Arial"/>
            </a:rPr>
            <a:t>                                                                                      X     </a:t>
          </a:r>
        </a:p>
        <a:p>
          <a:pPr algn="ctr" rtl="0">
            <a:defRPr sz="1000"/>
          </a:pPr>
          <a:endParaRPr lang="es-ES_tradnl" sz="1000" b="1" i="0" strike="noStrike">
            <a:solidFill>
              <a:srgbClr val="000000"/>
            </a:solidFill>
            <a:latin typeface="Arial"/>
            <a:cs typeface="Arial"/>
          </a:endParaRPr>
        </a:p>
        <a:p>
          <a:pPr algn="l" rtl="0">
            <a:defRPr sz="1000"/>
          </a:pPr>
          <a:r>
            <a:rPr lang="es-ES_tradnl" sz="1000" b="0" i="0" strike="noStrike">
              <a:solidFill>
                <a:sysClr val="windowText" lastClr="000000"/>
              </a:solidFill>
              <a:latin typeface="Arial"/>
              <a:cs typeface="Arial"/>
            </a:rPr>
            <a:t> Observación                        </a:t>
          </a:r>
          <a:r>
            <a:rPr lang="es-ES_tradnl" sz="1000" b="0" i="0" strike="noStrike" baseline="0">
              <a:solidFill>
                <a:sysClr val="windowText" lastClr="000000"/>
              </a:solidFill>
              <a:latin typeface="Arial"/>
              <a:cs typeface="Arial"/>
            </a:rPr>
            <a:t> </a:t>
          </a:r>
          <a:r>
            <a:rPr lang="es-ES_tradnl" sz="1000" b="0" i="0" strike="noStrike">
              <a:solidFill>
                <a:sysClr val="windowText" lastClr="000000"/>
              </a:solidFill>
              <a:latin typeface="Arial"/>
              <a:cs typeface="Arial"/>
            </a:rPr>
            <a:t>Ambulatorio        </a:t>
          </a:r>
          <a:r>
            <a:rPr lang="es-ES_tradnl" sz="1000" b="0" i="0" strike="noStrike" baseline="0">
              <a:solidFill>
                <a:sysClr val="windowText" lastClr="000000"/>
              </a:solidFill>
              <a:latin typeface="Arial"/>
              <a:cs typeface="Arial"/>
            </a:rPr>
            <a:t>           </a:t>
          </a:r>
          <a:r>
            <a:rPr lang="es-ES_tradnl" sz="1000" b="0" i="0" strike="noStrike">
              <a:solidFill>
                <a:sysClr val="windowText" lastClr="000000"/>
              </a:solidFill>
              <a:latin typeface="Arial"/>
              <a:cs typeface="Arial"/>
            </a:rPr>
            <a:t>  Hospitalario</a:t>
          </a:r>
        </a:p>
        <a:p>
          <a:pPr algn="ctr" rtl="0">
            <a:defRPr sz="1000"/>
          </a:pPr>
          <a:r>
            <a:rPr lang="es-ES_tradnl" sz="1000" b="0" i="0" strike="noStrike">
              <a:solidFill>
                <a:sysClr val="windowText" lastClr="000000"/>
              </a:solidFill>
              <a:latin typeface="Arial"/>
              <a:cs typeface="Arial"/>
            </a:rPr>
            <a:t>Días de Estadía                            </a:t>
          </a:r>
        </a:p>
      </xdr:txBody>
    </xdr:sp>
    <xdr:clientData/>
  </xdr:twoCellAnchor>
  <xdr:twoCellAnchor>
    <xdr:from>
      <xdr:col>1</xdr:col>
      <xdr:colOff>371475</xdr:colOff>
      <xdr:row>75</xdr:row>
      <xdr:rowOff>9525</xdr:rowOff>
    </xdr:from>
    <xdr:to>
      <xdr:col>9</xdr:col>
      <xdr:colOff>571500</xdr:colOff>
      <xdr:row>77</xdr:row>
      <xdr:rowOff>9525</xdr:rowOff>
    </xdr:to>
    <xdr:sp macro="" textlink="">
      <xdr:nvSpPr>
        <xdr:cNvPr id="12" name="Text Box 12"/>
        <xdr:cNvSpPr txBox="1">
          <a:spLocks noChangeArrowheads="1"/>
        </xdr:cNvSpPr>
      </xdr:nvSpPr>
      <xdr:spPr bwMode="auto">
        <a:xfrm>
          <a:off x="1133475" y="11991975"/>
          <a:ext cx="6591300" cy="323850"/>
        </a:xfrm>
        <a:prstGeom prst="rect">
          <a:avLst/>
        </a:prstGeom>
        <a:solidFill>
          <a:srgbClr val="FFFFFF"/>
        </a:solidFill>
        <a:ln w="9525">
          <a:solidFill>
            <a:srgbClr val="000000"/>
          </a:solidFill>
          <a:miter lim="800000"/>
          <a:headEnd/>
          <a:tailEnd/>
        </a:ln>
      </xdr:spPr>
    </xdr:sp>
    <xdr:clientData/>
  </xdr:twoCellAnchor>
  <xdr:twoCellAnchor>
    <xdr:from>
      <xdr:col>7</xdr:col>
      <xdr:colOff>228600</xdr:colOff>
      <xdr:row>50</xdr:row>
      <xdr:rowOff>142875</xdr:rowOff>
    </xdr:from>
    <xdr:to>
      <xdr:col>7</xdr:col>
      <xdr:colOff>228600</xdr:colOff>
      <xdr:row>52</xdr:row>
      <xdr:rowOff>0</xdr:rowOff>
    </xdr:to>
    <xdr:sp macro="" textlink="">
      <xdr:nvSpPr>
        <xdr:cNvPr id="13" name="Line 14"/>
        <xdr:cNvSpPr>
          <a:spLocks noChangeShapeType="1"/>
        </xdr:cNvSpPr>
      </xdr:nvSpPr>
      <xdr:spPr bwMode="auto">
        <a:xfrm>
          <a:off x="5857875" y="8039100"/>
          <a:ext cx="0" cy="180975"/>
        </a:xfrm>
        <a:prstGeom prst="line">
          <a:avLst/>
        </a:prstGeom>
        <a:noFill/>
        <a:ln w="9525">
          <a:solidFill>
            <a:srgbClr val="000000"/>
          </a:solidFill>
          <a:round/>
          <a:headEnd/>
          <a:tailEnd/>
        </a:ln>
      </xdr:spPr>
    </xdr:sp>
    <xdr:clientData/>
  </xdr:twoCellAnchor>
  <xdr:twoCellAnchor>
    <xdr:from>
      <xdr:col>5</xdr:col>
      <xdr:colOff>742950</xdr:colOff>
      <xdr:row>52</xdr:row>
      <xdr:rowOff>9525</xdr:rowOff>
    </xdr:from>
    <xdr:to>
      <xdr:col>7</xdr:col>
      <xdr:colOff>219075</xdr:colOff>
      <xdr:row>52</xdr:row>
      <xdr:rowOff>9525</xdr:rowOff>
    </xdr:to>
    <xdr:sp macro="" textlink="">
      <xdr:nvSpPr>
        <xdr:cNvPr id="14" name="Line 15"/>
        <xdr:cNvSpPr>
          <a:spLocks noChangeShapeType="1"/>
        </xdr:cNvSpPr>
      </xdr:nvSpPr>
      <xdr:spPr bwMode="auto">
        <a:xfrm>
          <a:off x="4600575" y="8229600"/>
          <a:ext cx="1247775" cy="0"/>
        </a:xfrm>
        <a:prstGeom prst="line">
          <a:avLst/>
        </a:prstGeom>
        <a:noFill/>
        <a:ln w="9525">
          <a:solidFill>
            <a:srgbClr val="000000"/>
          </a:solidFill>
          <a:round/>
          <a:headEnd/>
          <a:tailEnd/>
        </a:ln>
      </xdr:spPr>
    </xdr:sp>
    <xdr:clientData/>
  </xdr:twoCellAnchor>
  <xdr:twoCellAnchor>
    <xdr:from>
      <xdr:col>7</xdr:col>
      <xdr:colOff>609600</xdr:colOff>
      <xdr:row>50</xdr:row>
      <xdr:rowOff>142875</xdr:rowOff>
    </xdr:from>
    <xdr:to>
      <xdr:col>7</xdr:col>
      <xdr:colOff>609600</xdr:colOff>
      <xdr:row>51</xdr:row>
      <xdr:rowOff>142875</xdr:rowOff>
    </xdr:to>
    <xdr:sp macro="" textlink="">
      <xdr:nvSpPr>
        <xdr:cNvPr id="15" name="Line 16"/>
        <xdr:cNvSpPr>
          <a:spLocks noChangeShapeType="1"/>
        </xdr:cNvSpPr>
      </xdr:nvSpPr>
      <xdr:spPr bwMode="auto">
        <a:xfrm>
          <a:off x="6238875" y="8039100"/>
          <a:ext cx="0" cy="161925"/>
        </a:xfrm>
        <a:prstGeom prst="line">
          <a:avLst/>
        </a:prstGeom>
        <a:noFill/>
        <a:ln w="9525">
          <a:solidFill>
            <a:srgbClr val="000000"/>
          </a:solidFill>
          <a:round/>
          <a:headEnd/>
          <a:tailEnd/>
        </a:ln>
      </xdr:spPr>
    </xdr:sp>
    <xdr:clientData/>
  </xdr:twoCellAnchor>
  <xdr:twoCellAnchor>
    <xdr:from>
      <xdr:col>8</xdr:col>
      <xdr:colOff>542925</xdr:colOff>
      <xdr:row>50</xdr:row>
      <xdr:rowOff>133350</xdr:rowOff>
    </xdr:from>
    <xdr:to>
      <xdr:col>8</xdr:col>
      <xdr:colOff>542925</xdr:colOff>
      <xdr:row>51</xdr:row>
      <xdr:rowOff>142875</xdr:rowOff>
    </xdr:to>
    <xdr:sp macro="" textlink="">
      <xdr:nvSpPr>
        <xdr:cNvPr id="16" name="Line 17"/>
        <xdr:cNvSpPr>
          <a:spLocks noChangeShapeType="1"/>
        </xdr:cNvSpPr>
      </xdr:nvSpPr>
      <xdr:spPr bwMode="auto">
        <a:xfrm>
          <a:off x="6934200" y="8029575"/>
          <a:ext cx="0" cy="171450"/>
        </a:xfrm>
        <a:prstGeom prst="line">
          <a:avLst/>
        </a:prstGeom>
        <a:noFill/>
        <a:ln w="9525">
          <a:solidFill>
            <a:srgbClr val="000000"/>
          </a:solidFill>
          <a:round/>
          <a:headEnd/>
          <a:tailEnd/>
        </a:ln>
      </xdr:spPr>
    </xdr:sp>
    <xdr:clientData/>
  </xdr:twoCellAnchor>
  <xdr:twoCellAnchor>
    <xdr:from>
      <xdr:col>9</xdr:col>
      <xdr:colOff>590550</xdr:colOff>
      <xdr:row>50</xdr:row>
      <xdr:rowOff>133350</xdr:rowOff>
    </xdr:from>
    <xdr:to>
      <xdr:col>9</xdr:col>
      <xdr:colOff>590550</xdr:colOff>
      <xdr:row>52</xdr:row>
      <xdr:rowOff>0</xdr:rowOff>
    </xdr:to>
    <xdr:sp macro="" textlink="">
      <xdr:nvSpPr>
        <xdr:cNvPr id="17" name="Line 18"/>
        <xdr:cNvSpPr>
          <a:spLocks noChangeShapeType="1"/>
        </xdr:cNvSpPr>
      </xdr:nvSpPr>
      <xdr:spPr bwMode="auto">
        <a:xfrm>
          <a:off x="7743825" y="8029575"/>
          <a:ext cx="0" cy="190500"/>
        </a:xfrm>
        <a:prstGeom prst="line">
          <a:avLst/>
        </a:prstGeom>
        <a:noFill/>
        <a:ln w="9525">
          <a:solidFill>
            <a:srgbClr val="000000"/>
          </a:solidFill>
          <a:round/>
          <a:headEnd/>
          <a:tailEnd/>
        </a:ln>
      </xdr:spPr>
    </xdr:sp>
    <xdr:clientData/>
  </xdr:twoCellAnchor>
  <xdr:twoCellAnchor>
    <xdr:from>
      <xdr:col>9</xdr:col>
      <xdr:colOff>609600</xdr:colOff>
      <xdr:row>52</xdr:row>
      <xdr:rowOff>0</xdr:rowOff>
    </xdr:from>
    <xdr:to>
      <xdr:col>10</xdr:col>
      <xdr:colOff>571500</xdr:colOff>
      <xdr:row>52</xdr:row>
      <xdr:rowOff>0</xdr:rowOff>
    </xdr:to>
    <xdr:sp macro="" textlink="">
      <xdr:nvSpPr>
        <xdr:cNvPr id="18" name="Line 19"/>
        <xdr:cNvSpPr>
          <a:spLocks noChangeShapeType="1"/>
        </xdr:cNvSpPr>
      </xdr:nvSpPr>
      <xdr:spPr bwMode="auto">
        <a:xfrm>
          <a:off x="7770668" y="8425295"/>
          <a:ext cx="602673" cy="0"/>
        </a:xfrm>
        <a:prstGeom prst="line">
          <a:avLst/>
        </a:prstGeom>
        <a:noFill/>
        <a:ln w="9525">
          <a:solidFill>
            <a:srgbClr val="000000"/>
          </a:solidFill>
          <a:round/>
          <a:headEnd/>
          <a:tailEnd/>
        </a:ln>
      </xdr:spPr>
    </xdr:sp>
    <xdr:clientData/>
  </xdr:twoCellAnchor>
  <xdr:twoCellAnchor>
    <xdr:from>
      <xdr:col>6</xdr:col>
      <xdr:colOff>140278</xdr:colOff>
      <xdr:row>53</xdr:row>
      <xdr:rowOff>83993</xdr:rowOff>
    </xdr:from>
    <xdr:to>
      <xdr:col>10</xdr:col>
      <xdr:colOff>559378</xdr:colOff>
      <xdr:row>53</xdr:row>
      <xdr:rowOff>93518</xdr:rowOff>
    </xdr:to>
    <xdr:sp macro="" textlink="">
      <xdr:nvSpPr>
        <xdr:cNvPr id="19" name="Line 20"/>
        <xdr:cNvSpPr>
          <a:spLocks noChangeShapeType="1"/>
        </xdr:cNvSpPr>
      </xdr:nvSpPr>
      <xdr:spPr bwMode="auto">
        <a:xfrm flipV="1">
          <a:off x="4963392" y="8691129"/>
          <a:ext cx="3397827" cy="9525"/>
        </a:xfrm>
        <a:prstGeom prst="line">
          <a:avLst/>
        </a:prstGeom>
        <a:noFill/>
        <a:ln w="9525">
          <a:solidFill>
            <a:srgbClr val="000000"/>
          </a:solidFill>
          <a:round/>
          <a:headEnd/>
          <a:tailEnd/>
        </a:ln>
      </xdr:spPr>
    </xdr:sp>
    <xdr:clientData/>
  </xdr:twoCellAnchor>
  <xdr:twoCellAnchor>
    <xdr:from>
      <xdr:col>7</xdr:col>
      <xdr:colOff>438150</xdr:colOff>
      <xdr:row>48</xdr:row>
      <xdr:rowOff>104775</xdr:rowOff>
    </xdr:from>
    <xdr:to>
      <xdr:col>10</xdr:col>
      <xdr:colOff>114300</xdr:colOff>
      <xdr:row>48</xdr:row>
      <xdr:rowOff>104775</xdr:rowOff>
    </xdr:to>
    <xdr:sp macro="" textlink="">
      <xdr:nvSpPr>
        <xdr:cNvPr id="20" name="Line 22"/>
        <xdr:cNvSpPr>
          <a:spLocks noChangeShapeType="1"/>
        </xdr:cNvSpPr>
      </xdr:nvSpPr>
      <xdr:spPr bwMode="auto">
        <a:xfrm>
          <a:off x="6067425" y="7677150"/>
          <a:ext cx="1838325" cy="0"/>
        </a:xfrm>
        <a:prstGeom prst="line">
          <a:avLst/>
        </a:prstGeom>
        <a:noFill/>
        <a:ln w="9525">
          <a:solidFill>
            <a:srgbClr val="000000"/>
          </a:solidFill>
          <a:round/>
          <a:headEnd/>
          <a:tailEnd/>
        </a:ln>
      </xdr:spPr>
    </xdr:sp>
    <xdr:clientData/>
  </xdr:twoCellAnchor>
  <xdr:twoCellAnchor>
    <xdr:from>
      <xdr:col>2</xdr:col>
      <xdr:colOff>371475</xdr:colOff>
      <xdr:row>59</xdr:row>
      <xdr:rowOff>76200</xdr:rowOff>
    </xdr:from>
    <xdr:to>
      <xdr:col>5</xdr:col>
      <xdr:colOff>533400</xdr:colOff>
      <xdr:row>60</xdr:row>
      <xdr:rowOff>142875</xdr:rowOff>
    </xdr:to>
    <xdr:sp macro="" textlink="">
      <xdr:nvSpPr>
        <xdr:cNvPr id="21" name="Text Box 23"/>
        <xdr:cNvSpPr txBox="1">
          <a:spLocks noChangeArrowheads="1"/>
        </xdr:cNvSpPr>
      </xdr:nvSpPr>
      <xdr:spPr bwMode="auto">
        <a:xfrm>
          <a:off x="2009775" y="9429750"/>
          <a:ext cx="2381250" cy="228600"/>
        </a:xfrm>
        <a:prstGeom prst="rect">
          <a:avLst/>
        </a:prstGeom>
        <a:solidFill>
          <a:srgbClr val="FFFFFF"/>
        </a:solidFill>
        <a:ln w="9525">
          <a:solidFill>
            <a:srgbClr val="000000"/>
          </a:solidFill>
          <a:miter lim="800000"/>
          <a:headEnd/>
          <a:tailEnd/>
        </a:ln>
      </xdr:spPr>
      <xdr:txBody>
        <a:bodyPr/>
        <a:lstStyle/>
        <a:p>
          <a:pPr algn="ctr"/>
          <a:r>
            <a:rPr lang="es-ES" sz="800" b="1"/>
            <a:t>CLINICA BERMUDEZ</a:t>
          </a:r>
        </a:p>
      </xdr:txBody>
    </xdr:sp>
    <xdr:clientData/>
  </xdr:twoCellAnchor>
  <xdr:twoCellAnchor>
    <xdr:from>
      <xdr:col>6</xdr:col>
      <xdr:colOff>123825</xdr:colOff>
      <xdr:row>59</xdr:row>
      <xdr:rowOff>66675</xdr:rowOff>
    </xdr:from>
    <xdr:to>
      <xdr:col>8</xdr:col>
      <xdr:colOff>200025</xdr:colOff>
      <xdr:row>61</xdr:row>
      <xdr:rowOff>9525</xdr:rowOff>
    </xdr:to>
    <xdr:sp macro="" textlink="">
      <xdr:nvSpPr>
        <xdr:cNvPr id="22" name="Text Box 24"/>
        <xdr:cNvSpPr txBox="1">
          <a:spLocks noChangeArrowheads="1"/>
        </xdr:cNvSpPr>
      </xdr:nvSpPr>
      <xdr:spPr bwMode="auto">
        <a:xfrm>
          <a:off x="4943475" y="9420225"/>
          <a:ext cx="1647825" cy="266700"/>
        </a:xfrm>
        <a:prstGeom prst="rect">
          <a:avLst/>
        </a:prstGeom>
        <a:solidFill>
          <a:srgbClr val="FFFFFF"/>
        </a:solidFill>
        <a:ln w="9525">
          <a:solidFill>
            <a:srgbClr val="000000"/>
          </a:solidFill>
          <a:miter lim="800000"/>
          <a:headEnd/>
          <a:tailEnd/>
        </a:ln>
      </xdr:spPr>
      <xdr:txBody>
        <a:bodyPr/>
        <a:lstStyle/>
        <a:p>
          <a:pPr algn="ctr"/>
          <a:r>
            <a:rPr lang="es-ES"/>
            <a:t>SANTO DOMINGO</a:t>
          </a:r>
        </a:p>
      </xdr:txBody>
    </xdr:sp>
    <xdr:clientData/>
  </xdr:twoCellAnchor>
  <xdr:twoCellAnchor>
    <xdr:from>
      <xdr:col>8</xdr:col>
      <xdr:colOff>723900</xdr:colOff>
      <xdr:row>59</xdr:row>
      <xdr:rowOff>57150</xdr:rowOff>
    </xdr:from>
    <xdr:to>
      <xdr:col>10</xdr:col>
      <xdr:colOff>685800</xdr:colOff>
      <xdr:row>61</xdr:row>
      <xdr:rowOff>9525</xdr:rowOff>
    </xdr:to>
    <xdr:sp macro="" textlink="">
      <xdr:nvSpPr>
        <xdr:cNvPr id="23" name="Text Box 25"/>
        <xdr:cNvSpPr txBox="1">
          <a:spLocks noChangeArrowheads="1"/>
        </xdr:cNvSpPr>
      </xdr:nvSpPr>
      <xdr:spPr bwMode="auto">
        <a:xfrm>
          <a:off x="7115175" y="9410700"/>
          <a:ext cx="1362075" cy="276225"/>
        </a:xfrm>
        <a:prstGeom prst="rect">
          <a:avLst/>
        </a:prstGeom>
        <a:solidFill>
          <a:srgbClr val="FFFFFF"/>
        </a:solidFill>
        <a:ln w="9525">
          <a:solidFill>
            <a:srgbClr val="000000"/>
          </a:solidFill>
          <a:miter lim="800000"/>
          <a:headEnd/>
          <a:tailEnd/>
        </a:ln>
      </xdr:spPr>
      <xdr:txBody>
        <a:bodyPr/>
        <a:lstStyle/>
        <a:p>
          <a:r>
            <a:rPr lang="es-ES"/>
            <a:t>2014       07        24</a:t>
          </a:r>
        </a:p>
      </xdr:txBody>
    </xdr:sp>
    <xdr:clientData/>
  </xdr:twoCellAnchor>
  <xdr:twoCellAnchor>
    <xdr:from>
      <xdr:col>1</xdr:col>
      <xdr:colOff>723900</xdr:colOff>
      <xdr:row>34</xdr:row>
      <xdr:rowOff>38099</xdr:rowOff>
    </xdr:from>
    <xdr:to>
      <xdr:col>2</xdr:col>
      <xdr:colOff>123825</xdr:colOff>
      <xdr:row>35</xdr:row>
      <xdr:rowOff>152399</xdr:rowOff>
    </xdr:to>
    <xdr:sp macro="" textlink="">
      <xdr:nvSpPr>
        <xdr:cNvPr id="24" name="Text Box 26"/>
        <xdr:cNvSpPr txBox="1">
          <a:spLocks noChangeArrowheads="1"/>
        </xdr:cNvSpPr>
      </xdr:nvSpPr>
      <xdr:spPr bwMode="auto">
        <a:xfrm>
          <a:off x="1485900" y="5638799"/>
          <a:ext cx="276225" cy="276225"/>
        </a:xfrm>
        <a:prstGeom prst="rect">
          <a:avLst/>
        </a:prstGeom>
        <a:solidFill>
          <a:srgbClr val="FFFFFF"/>
        </a:solidFill>
        <a:ln w="9525">
          <a:solidFill>
            <a:srgbClr val="000000"/>
          </a:solidFill>
          <a:miter lim="800000"/>
          <a:headEnd/>
          <a:tailEnd/>
        </a:ln>
      </xdr:spPr>
      <xdr:txBody>
        <a:bodyPr/>
        <a:lstStyle/>
        <a:p>
          <a:endParaRPr lang="es-ES" b="1"/>
        </a:p>
      </xdr:txBody>
    </xdr:sp>
    <xdr:clientData/>
  </xdr:twoCellAnchor>
  <xdr:twoCellAnchor>
    <xdr:from>
      <xdr:col>7</xdr:col>
      <xdr:colOff>104775</xdr:colOff>
      <xdr:row>23</xdr:row>
      <xdr:rowOff>95249</xdr:rowOff>
    </xdr:from>
    <xdr:to>
      <xdr:col>7</xdr:col>
      <xdr:colOff>390525</xdr:colOff>
      <xdr:row>25</xdr:row>
      <xdr:rowOff>76199</xdr:rowOff>
    </xdr:to>
    <xdr:sp macro="" textlink="">
      <xdr:nvSpPr>
        <xdr:cNvPr id="25" name="Text Box 28"/>
        <xdr:cNvSpPr txBox="1">
          <a:spLocks noChangeArrowheads="1"/>
        </xdr:cNvSpPr>
      </xdr:nvSpPr>
      <xdr:spPr bwMode="auto">
        <a:xfrm>
          <a:off x="5734050" y="3952874"/>
          <a:ext cx="285750" cy="238125"/>
        </a:xfrm>
        <a:prstGeom prst="rect">
          <a:avLst/>
        </a:prstGeom>
        <a:solidFill>
          <a:srgbClr val="FFFFFF"/>
        </a:solidFill>
        <a:ln w="9525">
          <a:solidFill>
            <a:srgbClr val="000000"/>
          </a:solidFill>
          <a:miter lim="800000"/>
          <a:headEnd/>
          <a:tailEnd/>
        </a:ln>
      </xdr:spPr>
      <xdr:txBody>
        <a:bodyPr/>
        <a:lstStyle/>
        <a:p>
          <a:r>
            <a:rPr lang="es-ES" b="1"/>
            <a:t>X</a:t>
          </a:r>
        </a:p>
      </xdr:txBody>
    </xdr:sp>
    <xdr:clientData/>
  </xdr:twoCellAnchor>
  <xdr:twoCellAnchor>
    <xdr:from>
      <xdr:col>7</xdr:col>
      <xdr:colOff>609600</xdr:colOff>
      <xdr:row>51</xdr:row>
      <xdr:rowOff>152400</xdr:rowOff>
    </xdr:from>
    <xdr:to>
      <xdr:col>8</xdr:col>
      <xdr:colOff>533400</xdr:colOff>
      <xdr:row>51</xdr:row>
      <xdr:rowOff>152400</xdr:rowOff>
    </xdr:to>
    <xdr:sp macro="" textlink="">
      <xdr:nvSpPr>
        <xdr:cNvPr id="26" name="Line 30"/>
        <xdr:cNvSpPr>
          <a:spLocks noChangeShapeType="1"/>
        </xdr:cNvSpPr>
      </xdr:nvSpPr>
      <xdr:spPr bwMode="auto">
        <a:xfrm>
          <a:off x="6246668" y="8413173"/>
          <a:ext cx="685800" cy="0"/>
        </a:xfrm>
        <a:prstGeom prst="line">
          <a:avLst/>
        </a:prstGeom>
        <a:noFill/>
        <a:ln w="9525">
          <a:solidFill>
            <a:srgbClr val="000000"/>
          </a:solidFill>
          <a:round/>
          <a:headEnd/>
          <a:tailEnd/>
        </a:ln>
      </xdr:spPr>
    </xdr:sp>
    <xdr:clientData/>
  </xdr:twoCellAnchor>
  <xdr:twoCellAnchor>
    <xdr:from>
      <xdr:col>9</xdr:col>
      <xdr:colOff>28575</xdr:colOff>
      <xdr:row>23</xdr:row>
      <xdr:rowOff>66675</xdr:rowOff>
    </xdr:from>
    <xdr:to>
      <xdr:col>9</xdr:col>
      <xdr:colOff>304800</xdr:colOff>
      <xdr:row>25</xdr:row>
      <xdr:rowOff>57150</xdr:rowOff>
    </xdr:to>
    <xdr:sp macro="" textlink="">
      <xdr:nvSpPr>
        <xdr:cNvPr id="27" name="Text Box 32"/>
        <xdr:cNvSpPr txBox="1">
          <a:spLocks noChangeArrowheads="1"/>
        </xdr:cNvSpPr>
      </xdr:nvSpPr>
      <xdr:spPr bwMode="auto">
        <a:xfrm>
          <a:off x="7181850" y="3924300"/>
          <a:ext cx="276225" cy="247650"/>
        </a:xfrm>
        <a:prstGeom prst="rect">
          <a:avLst/>
        </a:prstGeom>
        <a:solidFill>
          <a:srgbClr val="FFFFFF"/>
        </a:solidFill>
        <a:ln w="9525">
          <a:solidFill>
            <a:srgbClr val="000000"/>
          </a:solidFill>
          <a:miter lim="800000"/>
          <a:headEnd/>
          <a:tailEnd/>
        </a:ln>
      </xdr:spPr>
      <xdr:txBody>
        <a:bodyPr/>
        <a:lstStyle/>
        <a:p>
          <a:endParaRPr lang="es-ES" b="1"/>
        </a:p>
      </xdr:txBody>
    </xdr:sp>
    <xdr:clientData/>
  </xdr:twoCellAnchor>
  <xdr:twoCellAnchor>
    <xdr:from>
      <xdr:col>7</xdr:col>
      <xdr:colOff>742950</xdr:colOff>
      <xdr:row>26</xdr:row>
      <xdr:rowOff>0</xdr:rowOff>
    </xdr:from>
    <xdr:to>
      <xdr:col>7</xdr:col>
      <xdr:colOff>742950</xdr:colOff>
      <xdr:row>26</xdr:row>
      <xdr:rowOff>152400</xdr:rowOff>
    </xdr:to>
    <xdr:sp macro="" textlink="">
      <xdr:nvSpPr>
        <xdr:cNvPr id="28" name="Line 33"/>
        <xdr:cNvSpPr>
          <a:spLocks noChangeShapeType="1"/>
        </xdr:cNvSpPr>
      </xdr:nvSpPr>
      <xdr:spPr bwMode="auto">
        <a:xfrm>
          <a:off x="6372225" y="4257675"/>
          <a:ext cx="0" cy="152400"/>
        </a:xfrm>
        <a:prstGeom prst="line">
          <a:avLst/>
        </a:prstGeom>
        <a:noFill/>
        <a:ln w="9525">
          <a:solidFill>
            <a:srgbClr val="000000"/>
          </a:solidFill>
          <a:round/>
          <a:headEnd/>
          <a:tailEnd/>
        </a:ln>
      </xdr:spPr>
    </xdr:sp>
    <xdr:clientData/>
  </xdr:twoCellAnchor>
  <xdr:twoCellAnchor>
    <xdr:from>
      <xdr:col>8</xdr:col>
      <xdr:colOff>323850</xdr:colOff>
      <xdr:row>25</xdr:row>
      <xdr:rowOff>152400</xdr:rowOff>
    </xdr:from>
    <xdr:to>
      <xdr:col>8</xdr:col>
      <xdr:colOff>323850</xdr:colOff>
      <xdr:row>26</xdr:row>
      <xdr:rowOff>142875</xdr:rowOff>
    </xdr:to>
    <xdr:sp macro="" textlink="">
      <xdr:nvSpPr>
        <xdr:cNvPr id="29" name="Line 34"/>
        <xdr:cNvSpPr>
          <a:spLocks noChangeShapeType="1"/>
        </xdr:cNvSpPr>
      </xdr:nvSpPr>
      <xdr:spPr bwMode="auto">
        <a:xfrm>
          <a:off x="6715125" y="4248150"/>
          <a:ext cx="0" cy="152400"/>
        </a:xfrm>
        <a:prstGeom prst="line">
          <a:avLst/>
        </a:prstGeom>
        <a:noFill/>
        <a:ln w="9525">
          <a:solidFill>
            <a:srgbClr val="000000"/>
          </a:solidFill>
          <a:round/>
          <a:headEnd/>
          <a:tailEnd/>
        </a:ln>
      </xdr:spPr>
    </xdr:sp>
    <xdr:clientData/>
  </xdr:twoCellAnchor>
  <xdr:twoCellAnchor>
    <xdr:from>
      <xdr:col>5</xdr:col>
      <xdr:colOff>9525</xdr:colOff>
      <xdr:row>38</xdr:row>
      <xdr:rowOff>0</xdr:rowOff>
    </xdr:from>
    <xdr:to>
      <xdr:col>5</xdr:col>
      <xdr:colOff>9525</xdr:colOff>
      <xdr:row>39</xdr:row>
      <xdr:rowOff>152400</xdr:rowOff>
    </xdr:to>
    <xdr:sp macro="" textlink="">
      <xdr:nvSpPr>
        <xdr:cNvPr id="30" name="Line 36"/>
        <xdr:cNvSpPr>
          <a:spLocks noChangeShapeType="1"/>
        </xdr:cNvSpPr>
      </xdr:nvSpPr>
      <xdr:spPr bwMode="auto">
        <a:xfrm flipV="1">
          <a:off x="3867150" y="6134100"/>
          <a:ext cx="0" cy="314325"/>
        </a:xfrm>
        <a:prstGeom prst="line">
          <a:avLst/>
        </a:prstGeom>
        <a:noFill/>
        <a:ln w="9525">
          <a:solidFill>
            <a:srgbClr val="000000"/>
          </a:solidFill>
          <a:round/>
          <a:headEnd/>
          <a:tailEnd/>
        </a:ln>
      </xdr:spPr>
    </xdr:sp>
    <xdr:clientData/>
  </xdr:twoCellAnchor>
  <xdr:twoCellAnchor>
    <xdr:from>
      <xdr:col>4</xdr:col>
      <xdr:colOff>476250</xdr:colOff>
      <xdr:row>38</xdr:row>
      <xdr:rowOff>9525</xdr:rowOff>
    </xdr:from>
    <xdr:to>
      <xdr:col>4</xdr:col>
      <xdr:colOff>476250</xdr:colOff>
      <xdr:row>40</xdr:row>
      <xdr:rowOff>0</xdr:rowOff>
    </xdr:to>
    <xdr:sp macro="" textlink="">
      <xdr:nvSpPr>
        <xdr:cNvPr id="31" name="Line 37"/>
        <xdr:cNvSpPr>
          <a:spLocks noChangeShapeType="1"/>
        </xdr:cNvSpPr>
      </xdr:nvSpPr>
      <xdr:spPr bwMode="auto">
        <a:xfrm>
          <a:off x="3514725" y="6143625"/>
          <a:ext cx="0" cy="32385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104775</xdr:colOff>
      <xdr:row>0</xdr:row>
      <xdr:rowOff>200025</xdr:rowOff>
    </xdr:to>
    <xdr:sp macro="" textlink="">
      <xdr:nvSpPr>
        <xdr:cNvPr id="2" name="Text Box 2"/>
        <xdr:cNvSpPr txBox="1">
          <a:spLocks noChangeArrowheads="1"/>
        </xdr:cNvSpPr>
      </xdr:nvSpPr>
      <xdr:spPr bwMode="auto">
        <a:xfrm>
          <a:off x="2095500" y="0"/>
          <a:ext cx="104775" cy="200025"/>
        </a:xfrm>
        <a:prstGeom prst="rect">
          <a:avLst/>
        </a:prstGeom>
        <a:noFill/>
        <a:ln w="9525">
          <a:noFill/>
          <a:miter lim="800000"/>
          <a:headEnd/>
          <a:tailEnd/>
        </a:ln>
      </xdr:spPr>
    </xdr:sp>
    <xdr:clientData/>
  </xdr:twoCellAnchor>
  <xdr:twoCellAnchor editAs="oneCell">
    <xdr:from>
      <xdr:col>7</xdr:col>
      <xdr:colOff>0</xdr:colOff>
      <xdr:row>0</xdr:row>
      <xdr:rowOff>0</xdr:rowOff>
    </xdr:from>
    <xdr:to>
      <xdr:col>7</xdr:col>
      <xdr:colOff>104775</xdr:colOff>
      <xdr:row>0</xdr:row>
      <xdr:rowOff>200025</xdr:rowOff>
    </xdr:to>
    <xdr:sp macro="" textlink="">
      <xdr:nvSpPr>
        <xdr:cNvPr id="3" name="Text Box 38"/>
        <xdr:cNvSpPr txBox="1">
          <a:spLocks noChangeArrowheads="1"/>
        </xdr:cNvSpPr>
      </xdr:nvSpPr>
      <xdr:spPr bwMode="auto">
        <a:xfrm>
          <a:off x="2095500" y="0"/>
          <a:ext cx="104775" cy="200025"/>
        </a:xfrm>
        <a:prstGeom prst="rect">
          <a:avLst/>
        </a:prstGeom>
        <a:noFill/>
        <a:ln w="9525">
          <a:noFill/>
          <a:miter lim="800000"/>
          <a:headEnd/>
          <a:tailEnd/>
        </a:ln>
      </xdr:spPr>
    </xdr:sp>
    <xdr:clientData/>
  </xdr:twoCellAnchor>
  <xdr:twoCellAnchor editAs="oneCell">
    <xdr:from>
      <xdr:col>7</xdr:col>
      <xdr:colOff>0</xdr:colOff>
      <xdr:row>0</xdr:row>
      <xdr:rowOff>0</xdr:rowOff>
    </xdr:from>
    <xdr:to>
      <xdr:col>7</xdr:col>
      <xdr:colOff>104775</xdr:colOff>
      <xdr:row>0</xdr:row>
      <xdr:rowOff>200025</xdr:rowOff>
    </xdr:to>
    <xdr:sp macro="" textlink="">
      <xdr:nvSpPr>
        <xdr:cNvPr id="4" name="Text Box 39"/>
        <xdr:cNvSpPr txBox="1">
          <a:spLocks noChangeArrowheads="1"/>
        </xdr:cNvSpPr>
      </xdr:nvSpPr>
      <xdr:spPr bwMode="auto">
        <a:xfrm>
          <a:off x="2095500" y="0"/>
          <a:ext cx="104775" cy="200025"/>
        </a:xfrm>
        <a:prstGeom prst="rect">
          <a:avLst/>
        </a:prstGeom>
        <a:noFill/>
        <a:ln w="9525">
          <a:noFill/>
          <a:miter lim="800000"/>
          <a:headEnd/>
          <a:tailEnd/>
        </a:ln>
      </xdr:spPr>
    </xdr:sp>
    <xdr:clientData/>
  </xdr:twoCellAnchor>
  <xdr:twoCellAnchor editAs="oneCell">
    <xdr:from>
      <xdr:col>7</xdr:col>
      <xdr:colOff>0</xdr:colOff>
      <xdr:row>0</xdr:row>
      <xdr:rowOff>0</xdr:rowOff>
    </xdr:from>
    <xdr:to>
      <xdr:col>7</xdr:col>
      <xdr:colOff>104775</xdr:colOff>
      <xdr:row>0</xdr:row>
      <xdr:rowOff>209550</xdr:rowOff>
    </xdr:to>
    <xdr:sp macro="" textlink="">
      <xdr:nvSpPr>
        <xdr:cNvPr id="5" name="Text Box 2"/>
        <xdr:cNvSpPr txBox="1">
          <a:spLocks noChangeArrowheads="1"/>
        </xdr:cNvSpPr>
      </xdr:nvSpPr>
      <xdr:spPr bwMode="auto">
        <a:xfrm>
          <a:off x="2095500" y="0"/>
          <a:ext cx="104775" cy="209550"/>
        </a:xfrm>
        <a:prstGeom prst="rect">
          <a:avLst/>
        </a:prstGeom>
        <a:noFill/>
        <a:ln w="9525">
          <a:noFill/>
          <a:miter lim="800000"/>
          <a:headEnd/>
          <a:tailEnd/>
        </a:ln>
      </xdr:spPr>
    </xdr:sp>
    <xdr:clientData/>
  </xdr:twoCellAnchor>
  <xdr:twoCellAnchor editAs="oneCell">
    <xdr:from>
      <xdr:col>6</xdr:col>
      <xdr:colOff>35719</xdr:colOff>
      <xdr:row>0</xdr:row>
      <xdr:rowOff>71438</xdr:rowOff>
    </xdr:from>
    <xdr:to>
      <xdr:col>7</xdr:col>
      <xdr:colOff>473400</xdr:colOff>
      <xdr:row>4</xdr:row>
      <xdr:rowOff>23813</xdr:rowOff>
    </xdr:to>
    <xdr:pic>
      <xdr:nvPicPr>
        <xdr:cNvPr id="7" name="6 Imagen" descr="LOGO MSP.jpg"/>
        <xdr:cNvPicPr>
          <a:picLocks noChangeAspect="1"/>
        </xdr:cNvPicPr>
      </xdr:nvPicPr>
      <xdr:blipFill>
        <a:blip xmlns:r="http://schemas.openxmlformats.org/officeDocument/2006/relationships" r:embed="rId1"/>
        <a:srcRect l="7022" t="14849" r="2937" b="21706"/>
        <a:stretch>
          <a:fillRect/>
        </a:stretch>
      </xdr:blipFill>
      <xdr:spPr>
        <a:xfrm>
          <a:off x="35719" y="71438"/>
          <a:ext cx="2926087"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2</xdr:rowOff>
    </xdr:from>
    <xdr:to>
      <xdr:col>2</xdr:col>
      <xdr:colOff>219075</xdr:colOff>
      <xdr:row>5</xdr:row>
      <xdr:rowOff>123825</xdr:rowOff>
    </xdr:to>
    <xdr:pic>
      <xdr:nvPicPr>
        <xdr:cNvPr id="5" name="8 Imagen" descr="logo msp.jpg"/>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blip>
        <a:srcRect l="1099" t="18095" r="6960" b="11429"/>
        <a:stretch>
          <a:fillRect/>
        </a:stretch>
      </xdr:blipFill>
      <xdr:spPr bwMode="auto">
        <a:xfrm>
          <a:off x="0" y="447677"/>
          <a:ext cx="2124075" cy="723898"/>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9520</xdr:colOff>
      <xdr:row>1</xdr:row>
      <xdr:rowOff>114301</xdr:rowOff>
    </xdr:from>
    <xdr:to>
      <xdr:col>1</xdr:col>
      <xdr:colOff>838200</xdr:colOff>
      <xdr:row>4</xdr:row>
      <xdr:rowOff>142875</xdr:rowOff>
    </xdr:to>
    <xdr:pic>
      <xdr:nvPicPr>
        <xdr:cNvPr id="2" name="8 Imagen" descr="logo msp.jpg"/>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blip>
        <a:srcRect l="1099" t="18095" r="6960" b="11429"/>
        <a:stretch>
          <a:fillRect/>
        </a:stretch>
      </xdr:blipFill>
      <xdr:spPr bwMode="auto">
        <a:xfrm>
          <a:off x="9520" y="276226"/>
          <a:ext cx="1905005" cy="714374"/>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4-1023%20QUI&#209;ONEZ%20MIGUEL%20AMBULANCIA%20-%20OXIGEN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IENTE"/>
      <sheetName val="PLANILLA"/>
      <sheetName val="OXIGENO"/>
      <sheetName val="AMBULANCIA "/>
    </sheetNames>
    <sheetDataSet>
      <sheetData sheetId="0"/>
      <sheetData sheetId="1">
        <row r="7">
          <cell r="H7" t="str">
            <v xml:space="preserve">QUIÑONEZ DELGADO MGUEL ANGEL </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71"/>
  <sheetViews>
    <sheetView topLeftCell="A44" zoomScale="110" zoomScaleNormal="110" workbookViewId="0">
      <selection activeCell="C57" sqref="C57"/>
    </sheetView>
  </sheetViews>
  <sheetFormatPr baseColWidth="10" defaultRowHeight="12.75" x14ac:dyDescent="0.2"/>
  <cols>
    <col min="2" max="3" width="13.140625" customWidth="1"/>
    <col min="4" max="4" width="7.85546875" customWidth="1"/>
    <col min="5" max="5" width="12.28515625" customWidth="1"/>
    <col min="6" max="6" width="14.42578125" customWidth="1"/>
    <col min="7" max="7" width="12.140625" customWidth="1"/>
    <col min="10" max="10" width="9.5703125" customWidth="1"/>
    <col min="11" max="11" width="12.140625" bestFit="1" customWidth="1"/>
  </cols>
  <sheetData>
    <row r="1" spans="1:12" x14ac:dyDescent="0.2">
      <c r="A1" s="219" t="s">
        <v>0</v>
      </c>
      <c r="B1" s="220"/>
      <c r="C1" s="220"/>
      <c r="D1" s="220"/>
      <c r="E1" s="220"/>
      <c r="F1" s="220"/>
      <c r="G1" s="220"/>
      <c r="H1" s="220"/>
      <c r="I1" s="220"/>
      <c r="J1" s="220"/>
      <c r="K1" s="221"/>
    </row>
    <row r="2" spans="1:12" x14ac:dyDescent="0.2">
      <c r="A2" s="222" t="s">
        <v>1</v>
      </c>
      <c r="B2" s="223"/>
      <c r="C2" s="223"/>
      <c r="D2" s="223"/>
      <c r="E2" s="223"/>
      <c r="F2" s="223"/>
      <c r="G2" s="223"/>
      <c r="H2" s="223"/>
      <c r="I2" s="223"/>
      <c r="J2" s="223"/>
      <c r="K2" s="224"/>
    </row>
    <row r="3" spans="1:12" ht="13.5" thickBot="1" x14ac:dyDescent="0.25">
      <c r="A3" s="225" t="s">
        <v>2</v>
      </c>
      <c r="B3" s="226"/>
      <c r="C3" s="226"/>
      <c r="D3" s="226"/>
      <c r="E3" s="226"/>
      <c r="F3" s="226"/>
      <c r="G3" s="226"/>
      <c r="H3" s="226"/>
      <c r="I3" s="226"/>
      <c r="J3" s="226"/>
      <c r="K3" s="227"/>
    </row>
    <row r="4" spans="1:12" ht="6" customHeight="1" thickBot="1" x14ac:dyDescent="0.25">
      <c r="A4" s="1"/>
      <c r="B4" s="1"/>
      <c r="C4" s="1"/>
      <c r="D4" s="1"/>
      <c r="E4" s="1"/>
      <c r="F4" s="1"/>
      <c r="G4" s="1"/>
      <c r="H4" s="1"/>
      <c r="I4" s="1"/>
      <c r="J4" s="1"/>
      <c r="K4" s="1"/>
    </row>
    <row r="5" spans="1:12" x14ac:dyDescent="0.2">
      <c r="A5" s="2"/>
      <c r="B5" s="3"/>
      <c r="C5" s="3"/>
      <c r="D5" s="3"/>
      <c r="E5" s="3"/>
      <c r="F5" s="3"/>
      <c r="G5" s="3"/>
      <c r="H5" s="3"/>
      <c r="I5" s="3"/>
      <c r="J5" s="3"/>
      <c r="K5" s="4"/>
    </row>
    <row r="6" spans="1:12" x14ac:dyDescent="0.2">
      <c r="A6" s="89" t="s">
        <v>3</v>
      </c>
      <c r="B6" s="17"/>
      <c r="C6" s="17"/>
      <c r="D6" s="17"/>
      <c r="E6" s="18"/>
      <c r="F6" s="18"/>
      <c r="G6" s="18"/>
      <c r="H6" s="18"/>
      <c r="I6" s="18"/>
      <c r="J6" s="18"/>
      <c r="K6" s="7"/>
    </row>
    <row r="7" spans="1:12" x14ac:dyDescent="0.2">
      <c r="A7" s="8"/>
      <c r="B7" s="18"/>
      <c r="C7" s="18"/>
      <c r="D7" s="18"/>
      <c r="E7" s="18"/>
      <c r="F7" s="18"/>
      <c r="G7" s="18"/>
      <c r="H7" s="18"/>
      <c r="I7" s="18"/>
      <c r="J7" s="18"/>
      <c r="K7" s="7"/>
    </row>
    <row r="8" spans="1:12" ht="20.25" x14ac:dyDescent="0.3">
      <c r="A8" s="228" t="s">
        <v>4</v>
      </c>
      <c r="B8" s="229"/>
      <c r="C8" s="229"/>
      <c r="D8" s="229"/>
      <c r="E8" s="229"/>
      <c r="F8" s="229"/>
      <c r="G8" s="229"/>
      <c r="H8" s="229"/>
      <c r="I8" s="229"/>
      <c r="J8" s="229"/>
      <c r="K8" s="230"/>
    </row>
    <row r="9" spans="1:12" ht="11.25" customHeight="1" x14ac:dyDescent="0.2">
      <c r="A9" s="186" t="s">
        <v>5</v>
      </c>
      <c r="B9" s="189"/>
      <c r="C9" s="189"/>
      <c r="D9" s="189"/>
      <c r="E9" s="189"/>
      <c r="F9" s="189"/>
      <c r="G9" s="189"/>
      <c r="H9" s="189"/>
      <c r="I9" s="189"/>
      <c r="J9" s="189"/>
      <c r="K9" s="218"/>
    </row>
    <row r="10" spans="1:12" x14ac:dyDescent="0.2">
      <c r="A10" s="9"/>
      <c r="B10" s="10"/>
      <c r="C10" s="10"/>
      <c r="D10" s="10"/>
      <c r="E10" s="18"/>
      <c r="F10" s="18"/>
      <c r="G10" s="18"/>
      <c r="H10" s="18"/>
      <c r="I10" s="18"/>
      <c r="J10" s="18"/>
      <c r="K10" s="7"/>
    </row>
    <row r="11" spans="1:12" ht="20.25" x14ac:dyDescent="0.3">
      <c r="A11" s="231" t="s">
        <v>6</v>
      </c>
      <c r="B11" s="232"/>
      <c r="C11" s="232"/>
      <c r="D11" s="233"/>
      <c r="E11" s="18"/>
      <c r="F11" s="18"/>
      <c r="G11" s="18"/>
      <c r="H11" s="234" t="s">
        <v>111</v>
      </c>
      <c r="I11" s="235"/>
      <c r="J11" s="235"/>
      <c r="K11" s="236"/>
    </row>
    <row r="12" spans="1:12" ht="12.75" customHeight="1" x14ac:dyDescent="0.2">
      <c r="A12" s="186" t="s">
        <v>7</v>
      </c>
      <c r="B12" s="189"/>
      <c r="C12" s="189"/>
      <c r="D12" s="187"/>
      <c r="E12" s="18"/>
      <c r="F12" s="18"/>
      <c r="G12" s="18"/>
      <c r="H12" s="211" t="s">
        <v>84</v>
      </c>
      <c r="I12" s="189"/>
      <c r="J12" s="189"/>
      <c r="K12" s="218"/>
    </row>
    <row r="13" spans="1:12" x14ac:dyDescent="0.2">
      <c r="A13" s="8"/>
      <c r="B13" s="18"/>
      <c r="C13" s="18"/>
      <c r="D13" s="18"/>
      <c r="E13" s="18"/>
      <c r="F13" s="18"/>
      <c r="G13" s="18"/>
      <c r="H13" s="18"/>
      <c r="I13" s="18"/>
      <c r="J13" s="18"/>
      <c r="K13" s="7"/>
    </row>
    <row r="14" spans="1:12" ht="15" x14ac:dyDescent="0.2">
      <c r="A14" s="196" t="s">
        <v>8</v>
      </c>
      <c r="B14" s="192"/>
      <c r="C14" s="192"/>
      <c r="D14" s="197"/>
      <c r="E14" s="191" t="s">
        <v>9</v>
      </c>
      <c r="F14" s="192"/>
      <c r="G14" s="192"/>
      <c r="H14" s="197"/>
      <c r="I14" s="191">
        <v>22754635</v>
      </c>
      <c r="J14" s="192"/>
      <c r="K14" s="200"/>
      <c r="L14" s="11"/>
    </row>
    <row r="15" spans="1:12" ht="11.25" customHeight="1" x14ac:dyDescent="0.2">
      <c r="A15" s="186" t="s">
        <v>10</v>
      </c>
      <c r="B15" s="189"/>
      <c r="C15" s="189"/>
      <c r="D15" s="187"/>
      <c r="E15" s="188" t="s">
        <v>11</v>
      </c>
      <c r="F15" s="189"/>
      <c r="G15" s="189"/>
      <c r="H15" s="187"/>
      <c r="I15" s="188" t="s">
        <v>12</v>
      </c>
      <c r="J15" s="189"/>
      <c r="K15" s="218"/>
    </row>
    <row r="16" spans="1:12" ht="15" customHeight="1" thickBot="1" x14ac:dyDescent="0.25">
      <c r="A16" s="12"/>
      <c r="B16" s="13"/>
      <c r="C16" s="13"/>
      <c r="D16" s="13"/>
      <c r="E16" s="13"/>
      <c r="F16" s="13"/>
      <c r="G16" s="13"/>
      <c r="H16" s="13"/>
      <c r="I16" s="13"/>
      <c r="J16" s="13"/>
      <c r="K16" s="14"/>
    </row>
    <row r="17" spans="1:14" ht="17.25" customHeight="1" x14ac:dyDescent="0.2">
      <c r="A17" s="88" t="s">
        <v>13</v>
      </c>
      <c r="B17" s="16"/>
      <c r="C17" s="16"/>
      <c r="D17" s="16"/>
      <c r="E17" s="3"/>
      <c r="F17" s="3"/>
      <c r="G17" s="3"/>
      <c r="H17" s="3"/>
      <c r="I17" s="3"/>
      <c r="J17" s="3"/>
      <c r="K17" s="4"/>
      <c r="N17" s="1" t="s">
        <v>82</v>
      </c>
    </row>
    <row r="18" spans="1:14" x14ac:dyDescent="0.2">
      <c r="A18" s="5" t="s">
        <v>102</v>
      </c>
      <c r="B18" s="17"/>
      <c r="C18" s="17"/>
      <c r="D18" s="17"/>
      <c r="E18" s="18"/>
      <c r="F18" s="18"/>
      <c r="G18" s="18"/>
      <c r="H18" s="18"/>
      <c r="I18" s="18"/>
      <c r="J18" s="18"/>
      <c r="K18" s="7"/>
    </row>
    <row r="19" spans="1:14" ht="15.75" x14ac:dyDescent="0.25">
      <c r="A19" s="206" t="s">
        <v>112</v>
      </c>
      <c r="B19" s="207"/>
      <c r="C19" s="208" t="s">
        <v>113</v>
      </c>
      <c r="D19" s="209"/>
      <c r="E19" s="209"/>
      <c r="F19" s="210" t="s">
        <v>114</v>
      </c>
      <c r="G19" s="209"/>
      <c r="H19" s="207"/>
      <c r="I19" s="103" t="s">
        <v>115</v>
      </c>
      <c r="J19" s="104"/>
      <c r="K19" s="84" t="s">
        <v>116</v>
      </c>
    </row>
    <row r="20" spans="1:14" x14ac:dyDescent="0.2">
      <c r="A20" s="186" t="s">
        <v>14</v>
      </c>
      <c r="B20" s="187"/>
      <c r="C20" s="188" t="s">
        <v>15</v>
      </c>
      <c r="D20" s="189"/>
      <c r="E20" s="189"/>
      <c r="F20" s="211" t="s">
        <v>16</v>
      </c>
      <c r="G20" s="189"/>
      <c r="H20" s="187"/>
      <c r="I20" s="188" t="s">
        <v>17</v>
      </c>
      <c r="J20" s="187"/>
      <c r="K20" s="82" t="s">
        <v>18</v>
      </c>
    </row>
    <row r="21" spans="1:14" ht="4.5" customHeight="1" x14ac:dyDescent="0.2">
      <c r="A21" s="19"/>
      <c r="B21" s="20"/>
      <c r="C21" s="20"/>
      <c r="D21" s="20"/>
      <c r="E21" s="18"/>
      <c r="F21" s="18"/>
      <c r="G21" s="18"/>
      <c r="H21" s="18"/>
      <c r="I21" s="18"/>
      <c r="J21" s="18"/>
      <c r="K21" s="7"/>
    </row>
    <row r="22" spans="1:14" ht="15.75" x14ac:dyDescent="0.25">
      <c r="A22" s="105" t="s">
        <v>118</v>
      </c>
      <c r="B22" s="106"/>
      <c r="C22" s="106"/>
      <c r="D22" s="107"/>
      <c r="E22" s="215" t="s">
        <v>104</v>
      </c>
      <c r="F22" s="216"/>
      <c r="G22" s="216"/>
      <c r="H22" s="217"/>
      <c r="I22" s="108" t="s">
        <v>117</v>
      </c>
      <c r="J22" s="109"/>
      <c r="K22" s="110"/>
    </row>
    <row r="23" spans="1:14" ht="10.5" customHeight="1" x14ac:dyDescent="0.2">
      <c r="A23" s="186" t="s">
        <v>19</v>
      </c>
      <c r="B23" s="189"/>
      <c r="C23" s="189"/>
      <c r="D23" s="187"/>
      <c r="E23" s="79" t="s">
        <v>20</v>
      </c>
      <c r="F23" s="78"/>
      <c r="G23" s="21"/>
      <c r="H23" s="22"/>
      <c r="I23" s="188" t="s">
        <v>87</v>
      </c>
      <c r="J23" s="189"/>
      <c r="K23" s="218"/>
    </row>
    <row r="24" spans="1:14" ht="7.5" customHeight="1" x14ac:dyDescent="0.2">
      <c r="A24" s="8"/>
      <c r="B24" s="18"/>
      <c r="C24" s="18"/>
      <c r="D24" s="18"/>
      <c r="E24" s="18"/>
      <c r="F24" s="18"/>
      <c r="G24" s="18"/>
      <c r="H24" s="18"/>
      <c r="I24" s="23"/>
      <c r="J24" s="18"/>
      <c r="K24" s="7"/>
    </row>
    <row r="25" spans="1:14" x14ac:dyDescent="0.2">
      <c r="A25" s="5" t="s">
        <v>21</v>
      </c>
      <c r="B25" s="17"/>
      <c r="C25" s="24">
        <v>35940</v>
      </c>
      <c r="D25" s="25" t="s">
        <v>22</v>
      </c>
      <c r="E25" s="26">
        <v>16</v>
      </c>
      <c r="F25" s="17" t="s">
        <v>23</v>
      </c>
      <c r="G25" s="17"/>
      <c r="H25" s="17"/>
      <c r="I25" s="81" t="s">
        <v>24</v>
      </c>
      <c r="J25" s="17"/>
      <c r="K25" s="27"/>
    </row>
    <row r="26" spans="1:14" x14ac:dyDescent="0.2">
      <c r="A26" s="5" t="s">
        <v>101</v>
      </c>
      <c r="B26" s="17"/>
      <c r="C26" s="17"/>
      <c r="D26" s="17"/>
      <c r="E26" s="17"/>
      <c r="F26" s="17"/>
      <c r="G26" s="17"/>
      <c r="H26" s="17"/>
      <c r="I26" s="17"/>
      <c r="J26" s="17"/>
      <c r="K26" s="27"/>
    </row>
    <row r="27" spans="1:14" x14ac:dyDescent="0.2">
      <c r="A27" s="212" t="s">
        <v>119</v>
      </c>
      <c r="B27" s="213"/>
      <c r="C27" s="213"/>
      <c r="D27" s="213"/>
      <c r="E27" s="213"/>
      <c r="F27" s="214"/>
      <c r="G27" s="17"/>
      <c r="H27" s="29">
        <v>2014</v>
      </c>
      <c r="I27" s="30" t="s">
        <v>120</v>
      </c>
      <c r="J27" s="17"/>
      <c r="K27" s="31">
        <v>0.59722222222222221</v>
      </c>
    </row>
    <row r="28" spans="1:14" x14ac:dyDescent="0.2">
      <c r="A28" s="205" t="s">
        <v>45</v>
      </c>
      <c r="B28" s="204"/>
      <c r="C28" s="204"/>
      <c r="D28" s="204"/>
      <c r="E28" s="204"/>
      <c r="F28" s="17" t="s">
        <v>45</v>
      </c>
      <c r="G28" s="17"/>
      <c r="H28" s="17" t="s">
        <v>25</v>
      </c>
      <c r="I28" s="17"/>
      <c r="J28" s="17"/>
      <c r="K28" s="32"/>
    </row>
    <row r="29" spans="1:14" x14ac:dyDescent="0.2">
      <c r="A29" s="8"/>
      <c r="B29" s="18"/>
      <c r="C29" s="18"/>
      <c r="D29" s="18"/>
      <c r="E29" s="18"/>
      <c r="F29" s="18"/>
      <c r="G29" s="18"/>
      <c r="H29" s="17"/>
      <c r="I29" s="17"/>
      <c r="J29" s="194"/>
      <c r="K29" s="195"/>
    </row>
    <row r="30" spans="1:14" ht="15" x14ac:dyDescent="0.2">
      <c r="A30" s="196" t="s">
        <v>89</v>
      </c>
      <c r="B30" s="192"/>
      <c r="C30" s="192"/>
      <c r="D30" s="197"/>
      <c r="E30" s="191" t="s">
        <v>104</v>
      </c>
      <c r="F30" s="192"/>
      <c r="G30" s="197"/>
      <c r="H30" s="198"/>
      <c r="I30" s="199"/>
      <c r="J30" s="191"/>
      <c r="K30" s="200"/>
    </row>
    <row r="31" spans="1:14" x14ac:dyDescent="0.2">
      <c r="A31" s="201" t="s">
        <v>26</v>
      </c>
      <c r="B31" s="202"/>
      <c r="C31" s="202"/>
      <c r="D31" s="202"/>
      <c r="E31" s="202" t="s">
        <v>27</v>
      </c>
      <c r="F31" s="202"/>
      <c r="G31" s="23"/>
      <c r="H31" s="202" t="s">
        <v>28</v>
      </c>
      <c r="I31" s="202"/>
      <c r="J31" s="202" t="s">
        <v>29</v>
      </c>
      <c r="K31" s="203"/>
    </row>
    <row r="32" spans="1:14" x14ac:dyDescent="0.2">
      <c r="A32" s="5" t="s">
        <v>30</v>
      </c>
      <c r="B32" s="17"/>
      <c r="C32" s="17"/>
      <c r="D32" s="85" t="s">
        <v>121</v>
      </c>
      <c r="E32" s="86"/>
      <c r="F32" s="85"/>
      <c r="G32" s="85"/>
      <c r="H32" s="85"/>
      <c r="I32" s="85"/>
      <c r="J32" s="85"/>
      <c r="K32" s="87"/>
    </row>
    <row r="33" spans="1:14" x14ac:dyDescent="0.2">
      <c r="A33" s="35"/>
      <c r="B33" s="33"/>
      <c r="C33" s="33"/>
      <c r="D33" s="85" t="s">
        <v>122</v>
      </c>
      <c r="E33" s="33"/>
      <c r="F33" s="33"/>
      <c r="G33" s="33"/>
      <c r="H33" s="33"/>
      <c r="I33" s="33"/>
      <c r="J33" s="33"/>
      <c r="K33" s="34"/>
    </row>
    <row r="34" spans="1:14" x14ac:dyDescent="0.2">
      <c r="A34" s="5" t="s">
        <v>98</v>
      </c>
      <c r="B34" s="17"/>
      <c r="C34" s="17"/>
      <c r="D34" s="17"/>
      <c r="E34" s="17"/>
      <c r="F34" s="17"/>
      <c r="G34" s="17"/>
      <c r="H34" s="17"/>
      <c r="I34" s="17"/>
      <c r="J34" s="17"/>
      <c r="K34" s="27"/>
    </row>
    <row r="35" spans="1:14" x14ac:dyDescent="0.2">
      <c r="A35" s="5" t="s">
        <v>31</v>
      </c>
      <c r="B35" s="17"/>
      <c r="C35" s="17"/>
      <c r="D35" s="18"/>
      <c r="E35" s="204"/>
      <c r="F35" s="204"/>
      <c r="G35" s="17"/>
      <c r="H35" s="17"/>
      <c r="I35" s="17"/>
      <c r="J35" s="17"/>
      <c r="K35" s="27"/>
    </row>
    <row r="36" spans="1:14" x14ac:dyDescent="0.2">
      <c r="A36" s="5" t="s">
        <v>32</v>
      </c>
      <c r="B36" s="17"/>
      <c r="C36" s="17" t="s">
        <v>33</v>
      </c>
      <c r="D36" s="18"/>
      <c r="E36" s="42" t="s">
        <v>34</v>
      </c>
      <c r="F36" s="28"/>
      <c r="G36" s="17"/>
      <c r="H36" s="17"/>
      <c r="I36" s="17"/>
      <c r="J36" s="17"/>
      <c r="K36" s="27"/>
    </row>
    <row r="37" spans="1:14" ht="12" customHeight="1" x14ac:dyDescent="0.2">
      <c r="A37" s="5"/>
      <c r="B37" s="17"/>
      <c r="C37" s="17"/>
      <c r="D37" s="17"/>
      <c r="E37" s="36"/>
      <c r="F37" s="37"/>
      <c r="G37" s="17"/>
      <c r="H37" s="17"/>
      <c r="I37" s="17"/>
      <c r="J37" s="17"/>
      <c r="K37" s="27"/>
    </row>
    <row r="38" spans="1:14" ht="13.5" thickBot="1" x14ac:dyDescent="0.25">
      <c r="A38" s="5"/>
      <c r="B38" s="17"/>
      <c r="C38" s="17"/>
      <c r="D38" s="17"/>
      <c r="E38" s="17"/>
      <c r="F38" s="17"/>
      <c r="G38" s="17"/>
      <c r="H38" s="17"/>
      <c r="I38" s="17"/>
      <c r="J38" s="17"/>
      <c r="K38" s="27"/>
    </row>
    <row r="39" spans="1:14" ht="13.5" thickBot="1" x14ac:dyDescent="0.25">
      <c r="A39" s="99"/>
      <c r="B39" s="100" t="s">
        <v>123</v>
      </c>
      <c r="C39" s="17"/>
      <c r="D39" s="38" t="s">
        <v>35</v>
      </c>
      <c r="E39" s="39" t="s">
        <v>124</v>
      </c>
      <c r="F39" s="40">
        <v>14</v>
      </c>
      <c r="G39" s="17"/>
      <c r="H39" s="25" t="s">
        <v>36</v>
      </c>
      <c r="I39" s="80">
        <v>2015</v>
      </c>
      <c r="J39" s="41" t="s">
        <v>125</v>
      </c>
      <c r="K39" s="82">
        <v>14</v>
      </c>
    </row>
    <row r="40" spans="1:14" ht="13.5" customHeight="1" x14ac:dyDescent="0.2">
      <c r="A40" s="5" t="s">
        <v>37</v>
      </c>
      <c r="B40" s="17"/>
      <c r="C40" s="17"/>
      <c r="D40" s="42"/>
      <c r="E40" s="80" t="s">
        <v>38</v>
      </c>
      <c r="F40" s="43" t="s">
        <v>39</v>
      </c>
      <c r="G40" s="81"/>
      <c r="H40" s="23"/>
      <c r="I40" s="44" t="s">
        <v>40</v>
      </c>
      <c r="J40" s="45" t="s">
        <v>41</v>
      </c>
      <c r="K40" s="83" t="s">
        <v>39</v>
      </c>
    </row>
    <row r="41" spans="1:14" ht="5.25" customHeight="1" x14ac:dyDescent="0.2">
      <c r="A41" s="5"/>
      <c r="B41" s="17"/>
      <c r="C41" s="17"/>
      <c r="D41" s="17"/>
      <c r="E41" s="17"/>
      <c r="F41" s="17"/>
      <c r="G41" s="17"/>
      <c r="H41" s="17"/>
      <c r="I41" s="17"/>
      <c r="J41" s="17"/>
      <c r="K41" s="27"/>
    </row>
    <row r="42" spans="1:14" ht="5.25" customHeight="1" x14ac:dyDescent="0.2">
      <c r="A42" s="5"/>
      <c r="B42" s="17"/>
      <c r="C42" s="17"/>
      <c r="D42" s="17"/>
      <c r="E42" s="17"/>
      <c r="F42" s="17"/>
      <c r="G42" s="17"/>
      <c r="H42" s="17"/>
      <c r="I42" s="17"/>
      <c r="J42" s="17"/>
      <c r="K42" s="27"/>
    </row>
    <row r="43" spans="1:14" ht="9.75" customHeight="1" x14ac:dyDescent="0.2">
      <c r="A43" s="5" t="s">
        <v>42</v>
      </c>
      <c r="B43" s="17"/>
      <c r="C43" s="17"/>
      <c r="D43" s="17"/>
      <c r="E43" s="17"/>
      <c r="F43" s="17"/>
      <c r="G43" s="17"/>
      <c r="H43" s="17"/>
      <c r="I43" s="17"/>
      <c r="J43" s="17"/>
      <c r="K43" s="27"/>
    </row>
    <row r="44" spans="1:14" ht="15" x14ac:dyDescent="0.2">
      <c r="A44" s="190"/>
      <c r="B44" s="184"/>
      <c r="C44" s="191"/>
      <c r="D44" s="192"/>
      <c r="E44" s="193"/>
      <c r="F44" s="182"/>
      <c r="G44" s="183"/>
      <c r="H44" s="184"/>
      <c r="I44" s="185"/>
      <c r="J44" s="184"/>
      <c r="K44" s="46"/>
    </row>
    <row r="45" spans="1:14" x14ac:dyDescent="0.2">
      <c r="A45" s="186" t="s">
        <v>14</v>
      </c>
      <c r="B45" s="187"/>
      <c r="C45" s="188" t="s">
        <v>43</v>
      </c>
      <c r="D45" s="189"/>
      <c r="E45" s="187"/>
      <c r="F45" s="188" t="s">
        <v>16</v>
      </c>
      <c r="G45" s="189"/>
      <c r="H45" s="187"/>
      <c r="I45" s="188" t="s">
        <v>44</v>
      </c>
      <c r="J45" s="187"/>
      <c r="K45" s="83" t="s">
        <v>83</v>
      </c>
      <c r="N45" t="s">
        <v>45</v>
      </c>
    </row>
    <row r="46" spans="1:14" x14ac:dyDescent="0.2">
      <c r="A46" s="5" t="s">
        <v>46</v>
      </c>
      <c r="B46" s="17"/>
      <c r="C46" s="17"/>
      <c r="D46" s="17"/>
      <c r="E46" s="17"/>
      <c r="F46" s="17"/>
      <c r="G46" s="17"/>
      <c r="H46" s="17"/>
      <c r="I46" s="17"/>
      <c r="J46" s="17"/>
      <c r="K46" s="27"/>
      <c r="M46" t="s">
        <v>47</v>
      </c>
    </row>
    <row r="47" spans="1:14" ht="13.5" thickBot="1" x14ac:dyDescent="0.25">
      <c r="A47" s="47"/>
      <c r="B47" s="48"/>
      <c r="C47" s="48"/>
      <c r="D47" s="48"/>
      <c r="E47" s="48"/>
      <c r="F47" s="48"/>
      <c r="G47" s="48"/>
      <c r="H47" s="48"/>
      <c r="I47" s="48"/>
      <c r="J47" s="48"/>
      <c r="K47" s="49"/>
    </row>
    <row r="48" spans="1:14" x14ac:dyDescent="0.2">
      <c r="A48" s="88" t="s">
        <v>48</v>
      </c>
      <c r="B48" s="16"/>
      <c r="C48" s="16"/>
      <c r="D48" s="16"/>
      <c r="E48" s="16"/>
      <c r="F48" s="16"/>
      <c r="G48" s="16"/>
      <c r="H48" s="16"/>
      <c r="I48" s="16"/>
      <c r="J48" s="16"/>
      <c r="K48" s="52"/>
    </row>
    <row r="49" spans="1:11" x14ac:dyDescent="0.2">
      <c r="A49" s="5" t="s">
        <v>100</v>
      </c>
      <c r="B49" s="17"/>
      <c r="C49" s="17"/>
      <c r="D49" s="17"/>
      <c r="E49" s="17"/>
      <c r="F49" s="17"/>
      <c r="G49" s="17"/>
      <c r="H49" s="17"/>
      <c r="I49" s="17"/>
      <c r="J49" s="17"/>
      <c r="K49" s="27"/>
    </row>
    <row r="50" spans="1:11" x14ac:dyDescent="0.2">
      <c r="A50" s="5" t="s">
        <v>49</v>
      </c>
      <c r="B50" s="18"/>
      <c r="C50" s="18"/>
      <c r="D50" s="18"/>
      <c r="E50" s="18"/>
      <c r="F50" s="17"/>
      <c r="G50" s="17"/>
      <c r="H50" s="17"/>
      <c r="I50" s="17"/>
      <c r="J50" s="17"/>
      <c r="K50" s="27"/>
    </row>
    <row r="51" spans="1:11" x14ac:dyDescent="0.2">
      <c r="A51" s="5"/>
      <c r="B51" s="18"/>
      <c r="C51" s="18"/>
      <c r="D51" s="18"/>
      <c r="E51" s="18"/>
      <c r="F51" s="17"/>
      <c r="G51" s="17"/>
      <c r="H51" s="17"/>
      <c r="I51" s="17"/>
      <c r="J51" s="17"/>
      <c r="K51" s="27"/>
    </row>
    <row r="52" spans="1:11" x14ac:dyDescent="0.2">
      <c r="A52" s="5"/>
      <c r="B52" s="18"/>
      <c r="C52" s="18"/>
      <c r="D52" s="18"/>
      <c r="E52" s="18"/>
      <c r="F52" s="17"/>
      <c r="G52" s="17"/>
      <c r="H52" s="17"/>
      <c r="I52" s="17"/>
      <c r="J52" s="17"/>
      <c r="K52" s="27"/>
    </row>
    <row r="53" spans="1:11" x14ac:dyDescent="0.2">
      <c r="A53" s="5" t="s">
        <v>50</v>
      </c>
      <c r="B53" s="17"/>
      <c r="C53" s="18"/>
      <c r="D53" s="18"/>
      <c r="E53" s="18"/>
      <c r="F53" s="17"/>
      <c r="G53" s="17"/>
      <c r="H53" s="17"/>
      <c r="I53" s="17"/>
      <c r="J53" s="17"/>
      <c r="K53" s="27"/>
    </row>
    <row r="54" spans="1:11" x14ac:dyDescent="0.2">
      <c r="A54" s="5"/>
      <c r="B54" s="18"/>
      <c r="C54" s="18"/>
      <c r="D54" s="18"/>
      <c r="E54" s="18"/>
      <c r="F54" s="17"/>
      <c r="G54" s="17"/>
      <c r="H54" s="17"/>
      <c r="I54" s="17"/>
      <c r="J54" s="17"/>
      <c r="K54" s="27"/>
    </row>
    <row r="55" spans="1:11" x14ac:dyDescent="0.2">
      <c r="A55" s="5"/>
      <c r="B55" s="18"/>
      <c r="C55" s="18"/>
      <c r="D55" s="18"/>
      <c r="E55" s="18"/>
      <c r="F55" s="17"/>
      <c r="G55" s="17"/>
      <c r="H55" s="17"/>
      <c r="I55" s="17"/>
      <c r="J55" s="17"/>
      <c r="K55" s="27"/>
    </row>
    <row r="56" spans="1:11" x14ac:dyDescent="0.2">
      <c r="A56" s="5" t="s">
        <v>107</v>
      </c>
      <c r="B56" s="17"/>
      <c r="C56" s="72"/>
      <c r="D56" s="18"/>
      <c r="E56" s="18"/>
      <c r="F56" s="17"/>
      <c r="G56" s="17"/>
      <c r="H56" s="17"/>
      <c r="I56" s="17"/>
      <c r="J56" s="17"/>
      <c r="K56" s="27"/>
    </row>
    <row r="57" spans="1:11" x14ac:dyDescent="0.2">
      <c r="A57" s="35"/>
      <c r="B57" s="33"/>
      <c r="C57" s="86" t="s">
        <v>127</v>
      </c>
      <c r="D57" s="33"/>
      <c r="E57" s="20"/>
      <c r="F57" s="33"/>
      <c r="G57" s="33"/>
      <c r="H57" s="33"/>
      <c r="I57" s="33"/>
      <c r="J57" s="33"/>
      <c r="K57" s="34"/>
    </row>
    <row r="58" spans="1:11" x14ac:dyDescent="0.2">
      <c r="A58" s="5" t="s">
        <v>108</v>
      </c>
      <c r="B58" s="17"/>
      <c r="C58" s="17"/>
      <c r="D58" s="17"/>
      <c r="E58" s="17"/>
      <c r="F58" s="17"/>
      <c r="G58" s="17"/>
      <c r="H58" s="17"/>
      <c r="I58" s="17"/>
      <c r="J58" s="17"/>
      <c r="K58" s="27"/>
    </row>
    <row r="59" spans="1:11" x14ac:dyDescent="0.2">
      <c r="A59" s="35"/>
      <c r="B59" s="33"/>
      <c r="C59" s="86" t="s">
        <v>128</v>
      </c>
      <c r="D59" s="33"/>
      <c r="E59" s="33"/>
      <c r="F59" s="33"/>
      <c r="G59" s="33"/>
      <c r="H59" s="33"/>
      <c r="I59" s="33"/>
      <c r="J59" s="33"/>
      <c r="K59" s="34"/>
    </row>
    <row r="60" spans="1:11" x14ac:dyDescent="0.2">
      <c r="A60" s="5" t="s">
        <v>99</v>
      </c>
      <c r="B60" s="17"/>
      <c r="C60" s="17"/>
      <c r="D60" s="17"/>
      <c r="E60" s="17"/>
      <c r="F60" s="17"/>
      <c r="G60" s="17"/>
      <c r="H60" s="17"/>
      <c r="I60" s="17"/>
      <c r="J60" s="17"/>
      <c r="K60" s="27"/>
    </row>
    <row r="61" spans="1:11" x14ac:dyDescent="0.2">
      <c r="A61" s="5" t="s">
        <v>51</v>
      </c>
      <c r="B61" s="17"/>
      <c r="C61" s="17"/>
      <c r="D61" s="17"/>
      <c r="E61" s="17"/>
      <c r="F61" s="17"/>
      <c r="G61" s="17"/>
      <c r="H61" s="17"/>
      <c r="I61" s="17"/>
      <c r="J61" s="17"/>
      <c r="K61" s="27"/>
    </row>
    <row r="62" spans="1:11" x14ac:dyDescent="0.2">
      <c r="A62" s="5"/>
      <c r="B62" s="17"/>
      <c r="C62" s="17"/>
      <c r="D62" s="17" t="s">
        <v>52</v>
      </c>
      <c r="E62" s="17"/>
      <c r="F62" s="17"/>
      <c r="G62" s="17"/>
      <c r="H62" s="17" t="s">
        <v>11</v>
      </c>
      <c r="I62" s="17"/>
      <c r="J62" s="17" t="s">
        <v>53</v>
      </c>
      <c r="K62" s="27"/>
    </row>
    <row r="63" spans="1:11" ht="13.5" thickBot="1" x14ac:dyDescent="0.25">
      <c r="A63" s="47" t="s">
        <v>54</v>
      </c>
      <c r="B63" s="48"/>
      <c r="C63" s="48" t="s">
        <v>129</v>
      </c>
      <c r="D63" s="13"/>
      <c r="E63" s="48"/>
      <c r="F63" s="13"/>
      <c r="G63" s="48"/>
      <c r="H63" s="48"/>
      <c r="I63" s="48"/>
      <c r="J63" s="50"/>
      <c r="K63" s="51"/>
    </row>
    <row r="64" spans="1:11" ht="13.5" thickBot="1" x14ac:dyDescent="0.25">
      <c r="A64" s="5"/>
      <c r="B64" s="17"/>
      <c r="C64" s="17" t="s">
        <v>45</v>
      </c>
      <c r="D64" s="17"/>
      <c r="E64" s="17"/>
      <c r="F64" s="17"/>
      <c r="G64" s="17"/>
      <c r="H64" s="17"/>
      <c r="I64" s="17"/>
      <c r="J64" s="17"/>
      <c r="K64" s="27"/>
    </row>
    <row r="65" spans="1:11" x14ac:dyDescent="0.2">
      <c r="A65" s="15"/>
      <c r="B65" s="16"/>
      <c r="C65" s="16"/>
      <c r="D65" s="16"/>
      <c r="E65" s="16"/>
      <c r="F65" s="16"/>
      <c r="G65" s="16"/>
      <c r="H65" s="16"/>
      <c r="I65" s="16"/>
      <c r="J65" s="16"/>
      <c r="K65" s="52"/>
    </row>
    <row r="66" spans="1:11" x14ac:dyDescent="0.2">
      <c r="A66" s="89" t="s">
        <v>55</v>
      </c>
      <c r="B66" s="17"/>
      <c r="C66" s="17"/>
      <c r="D66" s="17"/>
      <c r="E66" s="17"/>
      <c r="F66" s="17"/>
      <c r="G66" s="17"/>
      <c r="H66" s="17"/>
      <c r="I66" s="17"/>
      <c r="J66" s="17"/>
      <c r="K66" s="27"/>
    </row>
    <row r="67" spans="1:11" x14ac:dyDescent="0.2">
      <c r="A67" s="5" t="s">
        <v>56</v>
      </c>
      <c r="B67" s="17"/>
      <c r="C67" s="18"/>
      <c r="D67" s="17"/>
      <c r="E67" s="17"/>
      <c r="F67" s="17"/>
      <c r="G67" s="17"/>
      <c r="H67" s="17"/>
      <c r="I67" s="17"/>
      <c r="J67" s="17"/>
      <c r="K67" s="27"/>
    </row>
    <row r="68" spans="1:11" x14ac:dyDescent="0.2">
      <c r="A68" s="5" t="s">
        <v>57</v>
      </c>
      <c r="B68" s="17"/>
      <c r="C68" s="18"/>
      <c r="D68" s="97"/>
      <c r="E68" s="97"/>
      <c r="F68" s="17"/>
      <c r="G68" s="17"/>
      <c r="H68" s="17"/>
      <c r="I68" s="17"/>
      <c r="J68" s="17"/>
      <c r="K68" s="27"/>
    </row>
    <row r="69" spans="1:11" x14ac:dyDescent="0.2">
      <c r="A69" s="5"/>
      <c r="B69" s="17"/>
      <c r="C69" s="17"/>
      <c r="D69" s="17"/>
      <c r="E69" s="17"/>
      <c r="F69" s="17"/>
      <c r="G69" s="17"/>
      <c r="H69" s="17"/>
      <c r="I69" s="17"/>
      <c r="J69" s="17"/>
      <c r="K69" s="27"/>
    </row>
    <row r="70" spans="1:11" ht="13.5" thickBot="1" x14ac:dyDescent="0.25">
      <c r="A70" s="47" t="s">
        <v>58</v>
      </c>
      <c r="B70" s="48"/>
      <c r="C70" s="48"/>
      <c r="D70" s="48"/>
      <c r="E70" s="48"/>
      <c r="F70" s="48"/>
      <c r="G70" s="48"/>
      <c r="H70" s="48"/>
      <c r="I70" s="48"/>
      <c r="J70" s="48"/>
      <c r="K70" s="49"/>
    </row>
    <row r="71" spans="1:11" ht="13.5" thickBot="1" x14ac:dyDescent="0.25">
      <c r="A71" s="6"/>
      <c r="B71" s="6"/>
      <c r="C71" s="6"/>
      <c r="D71" s="6"/>
      <c r="E71" s="6"/>
      <c r="F71" s="6"/>
      <c r="G71" s="6"/>
      <c r="H71" s="6"/>
      <c r="I71" s="6"/>
      <c r="J71" s="6"/>
      <c r="K71" s="6"/>
    </row>
    <row r="72" spans="1:11" x14ac:dyDescent="0.2">
      <c r="A72" s="88" t="s">
        <v>59</v>
      </c>
      <c r="B72" s="16"/>
      <c r="C72" s="16"/>
      <c r="D72" s="16"/>
      <c r="E72" s="16"/>
      <c r="F72" s="16"/>
      <c r="G72" s="16"/>
      <c r="H72" s="16"/>
      <c r="I72" s="16"/>
      <c r="J72" s="16"/>
      <c r="K72" s="52"/>
    </row>
    <row r="73" spans="1:11" x14ac:dyDescent="0.2">
      <c r="A73" s="5" t="s">
        <v>60</v>
      </c>
      <c r="B73" s="6"/>
      <c r="C73" s="6"/>
      <c r="D73" s="6"/>
      <c r="E73" s="6"/>
      <c r="F73" s="6"/>
      <c r="G73" s="6"/>
      <c r="H73" s="6"/>
      <c r="I73" s="6"/>
      <c r="J73" s="6"/>
      <c r="K73" s="53"/>
    </row>
    <row r="74" spans="1:11" x14ac:dyDescent="0.2">
      <c r="A74" s="5" t="s">
        <v>61</v>
      </c>
      <c r="B74" s="6"/>
      <c r="C74" s="6"/>
      <c r="D74" s="6"/>
      <c r="E74" s="6"/>
      <c r="F74" s="6"/>
      <c r="G74" s="6"/>
      <c r="H74" s="6"/>
      <c r="I74" s="6"/>
      <c r="J74" s="6"/>
      <c r="K74" s="27"/>
    </row>
    <row r="75" spans="1:11" x14ac:dyDescent="0.2">
      <c r="A75" s="5"/>
      <c r="B75" s="6"/>
      <c r="C75" s="6"/>
      <c r="D75" s="6"/>
      <c r="E75" s="6"/>
      <c r="F75" s="6"/>
      <c r="G75" s="6"/>
      <c r="H75" s="6"/>
      <c r="I75" s="6"/>
      <c r="J75" s="6"/>
      <c r="K75" s="27"/>
    </row>
    <row r="76" spans="1:11" x14ac:dyDescent="0.2">
      <c r="A76" s="5"/>
      <c r="B76" s="6"/>
      <c r="C76" s="6"/>
      <c r="D76" s="6"/>
      <c r="E76" s="6"/>
      <c r="F76" s="6"/>
      <c r="G76" s="6"/>
      <c r="H76" s="6"/>
      <c r="I76" s="6"/>
      <c r="J76" s="6"/>
      <c r="K76" s="27"/>
    </row>
    <row r="77" spans="1:11" x14ac:dyDescent="0.2">
      <c r="A77" s="5"/>
      <c r="B77" s="6"/>
      <c r="C77" s="6"/>
      <c r="D77" s="6"/>
      <c r="E77" s="6"/>
      <c r="F77" s="6"/>
      <c r="G77" s="6"/>
      <c r="H77" s="6"/>
      <c r="I77" s="6"/>
      <c r="J77" s="6"/>
      <c r="K77" s="27"/>
    </row>
    <row r="78" spans="1:11" ht="13.5" thickBot="1" x14ac:dyDescent="0.25">
      <c r="A78" s="47"/>
      <c r="B78" s="48"/>
      <c r="C78" s="48"/>
      <c r="D78" s="48"/>
      <c r="E78" s="48" t="s">
        <v>62</v>
      </c>
      <c r="F78" s="48"/>
      <c r="G78" s="48"/>
      <c r="H78" s="48"/>
      <c r="I78" s="48"/>
      <c r="J78" s="48"/>
      <c r="K78" s="49"/>
    </row>
    <row r="79" spans="1:11" x14ac:dyDescent="0.2">
      <c r="A79" s="6"/>
      <c r="B79" s="6"/>
      <c r="C79" s="6"/>
      <c r="D79" s="6"/>
      <c r="E79" s="6"/>
      <c r="F79" s="6"/>
      <c r="G79" s="6"/>
      <c r="H79" s="6"/>
      <c r="I79" s="6"/>
      <c r="J79" s="6"/>
      <c r="K79" s="6"/>
    </row>
    <row r="80" spans="1:11" x14ac:dyDescent="0.2">
      <c r="A80" s="6"/>
      <c r="B80" s="6"/>
      <c r="C80" s="6"/>
      <c r="D80" s="6"/>
      <c r="E80" s="6"/>
      <c r="F80" s="6"/>
      <c r="G80" s="6"/>
      <c r="H80" s="6"/>
      <c r="I80" s="6"/>
      <c r="J80" s="6"/>
      <c r="K80" s="6"/>
    </row>
    <row r="81" spans="1:11" x14ac:dyDescent="0.2">
      <c r="A81" s="6"/>
      <c r="B81" s="6"/>
      <c r="C81" s="6"/>
      <c r="D81" s="6"/>
      <c r="E81" s="6"/>
      <c r="F81" s="6"/>
      <c r="G81" s="6"/>
      <c r="H81" s="6"/>
      <c r="I81" s="6"/>
      <c r="J81" s="6"/>
      <c r="K81" s="6"/>
    </row>
    <row r="82" spans="1:11" x14ac:dyDescent="0.2">
      <c r="A82" s="6"/>
      <c r="B82" s="6"/>
      <c r="C82" s="6"/>
      <c r="D82" s="6"/>
      <c r="E82" s="6"/>
      <c r="F82" s="6"/>
      <c r="G82" s="6"/>
      <c r="H82" s="6"/>
      <c r="I82" s="6"/>
      <c r="J82" s="6"/>
      <c r="K82" s="6"/>
    </row>
    <row r="83" spans="1:11" x14ac:dyDescent="0.2">
      <c r="A83" s="6"/>
      <c r="B83" s="6"/>
      <c r="C83" s="6"/>
      <c r="D83" s="6"/>
      <c r="E83" s="6"/>
      <c r="F83" s="6"/>
      <c r="G83" s="6"/>
      <c r="H83" s="6"/>
      <c r="I83" s="6"/>
      <c r="J83" s="6"/>
      <c r="K83" s="6"/>
    </row>
    <row r="84" spans="1:11" x14ac:dyDescent="0.2">
      <c r="A84" s="6"/>
      <c r="B84" s="6"/>
      <c r="C84" s="6"/>
      <c r="D84" s="6"/>
      <c r="E84" s="6"/>
      <c r="F84" s="6"/>
      <c r="G84" s="6"/>
      <c r="H84" s="6"/>
      <c r="I84" s="6"/>
      <c r="J84" s="6"/>
      <c r="K84" s="6"/>
    </row>
    <row r="85" spans="1:11" x14ac:dyDescent="0.2">
      <c r="A85" s="6"/>
      <c r="B85" s="6"/>
      <c r="C85" s="6"/>
      <c r="D85" s="6"/>
      <c r="E85" s="6"/>
      <c r="F85" s="6"/>
      <c r="G85" s="6"/>
      <c r="H85" s="6"/>
      <c r="I85" s="6"/>
      <c r="J85" s="6"/>
      <c r="K85" s="6"/>
    </row>
    <row r="86" spans="1:11" x14ac:dyDescent="0.2">
      <c r="A86" s="6"/>
      <c r="B86" s="6"/>
      <c r="C86" s="6"/>
      <c r="D86" s="6"/>
      <c r="E86" s="6"/>
      <c r="F86" s="6"/>
      <c r="G86" s="6"/>
      <c r="H86" s="6"/>
      <c r="I86" s="6"/>
      <c r="J86" s="6"/>
      <c r="K86" s="6"/>
    </row>
    <row r="87" spans="1:11" x14ac:dyDescent="0.2">
      <c r="A87" s="6"/>
      <c r="B87" s="6"/>
      <c r="C87" s="6"/>
      <c r="D87" s="6"/>
      <c r="E87" s="6"/>
      <c r="F87" s="6"/>
      <c r="G87" s="6"/>
      <c r="H87" s="6"/>
      <c r="I87" s="6"/>
      <c r="J87" s="6"/>
      <c r="K87" s="6"/>
    </row>
    <row r="88" spans="1:11" x14ac:dyDescent="0.2">
      <c r="A88" s="6"/>
      <c r="B88" s="6"/>
      <c r="C88" s="6"/>
      <c r="D88" s="6"/>
      <c r="E88" s="6"/>
      <c r="F88" s="6"/>
      <c r="G88" s="6"/>
      <c r="H88" s="6"/>
      <c r="I88" s="6"/>
      <c r="J88" s="6"/>
      <c r="K88" s="6"/>
    </row>
    <row r="89" spans="1:11" x14ac:dyDescent="0.2">
      <c r="A89" s="6"/>
      <c r="B89" s="6"/>
      <c r="C89" s="6"/>
      <c r="D89" s="6"/>
      <c r="E89" s="6"/>
      <c r="F89" s="6"/>
      <c r="G89" s="6"/>
      <c r="H89" s="6"/>
      <c r="I89" s="6"/>
      <c r="J89" s="6"/>
      <c r="K89" s="6"/>
    </row>
    <row r="90" spans="1:11" x14ac:dyDescent="0.2">
      <c r="A90" s="6"/>
      <c r="B90" s="6"/>
      <c r="C90" s="6"/>
      <c r="D90" s="6"/>
      <c r="E90" s="6"/>
      <c r="F90" s="6"/>
      <c r="G90" s="6"/>
      <c r="H90" s="6"/>
      <c r="I90" s="6"/>
      <c r="J90" s="6"/>
      <c r="K90" s="6"/>
    </row>
    <row r="91" spans="1:11" x14ac:dyDescent="0.2">
      <c r="A91" s="6"/>
      <c r="B91" s="6"/>
      <c r="C91" s="6"/>
      <c r="D91" s="6"/>
      <c r="E91" s="6"/>
      <c r="F91" s="6"/>
      <c r="G91" s="6"/>
      <c r="H91" s="6"/>
      <c r="I91" s="6"/>
      <c r="J91" s="6"/>
      <c r="K91" s="6"/>
    </row>
    <row r="92" spans="1:11" x14ac:dyDescent="0.2">
      <c r="A92" s="6"/>
      <c r="B92" s="6"/>
      <c r="C92" s="6"/>
      <c r="D92" s="6"/>
      <c r="E92" s="6"/>
      <c r="F92" s="6"/>
      <c r="G92" s="6"/>
      <c r="H92" s="6"/>
      <c r="I92" s="6"/>
      <c r="J92" s="6"/>
      <c r="K92" s="6"/>
    </row>
    <row r="93" spans="1:11" x14ac:dyDescent="0.2">
      <c r="A93" s="6"/>
      <c r="B93" s="6"/>
      <c r="C93" s="6"/>
      <c r="D93" s="6"/>
      <c r="E93" s="6"/>
      <c r="F93" s="6"/>
      <c r="G93" s="6"/>
      <c r="H93" s="6"/>
      <c r="I93" s="6"/>
      <c r="J93" s="6"/>
      <c r="K93" s="6"/>
    </row>
    <row r="94" spans="1:11" x14ac:dyDescent="0.2">
      <c r="A94" s="6"/>
      <c r="B94" s="6"/>
      <c r="C94" s="6"/>
      <c r="D94" s="6"/>
      <c r="E94" s="6"/>
      <c r="F94" s="6"/>
      <c r="G94" s="6"/>
      <c r="H94" s="6"/>
      <c r="I94" s="6"/>
      <c r="J94" s="6"/>
      <c r="K94" s="6"/>
    </row>
    <row r="95" spans="1:11" x14ac:dyDescent="0.2">
      <c r="A95" s="6"/>
      <c r="B95" s="6"/>
      <c r="C95" s="6"/>
      <c r="D95" s="6"/>
      <c r="E95" s="6"/>
      <c r="F95" s="6"/>
      <c r="G95" s="6"/>
      <c r="H95" s="6"/>
      <c r="I95" s="6"/>
      <c r="J95" s="6"/>
      <c r="K95" s="6"/>
    </row>
    <row r="96" spans="1:11" x14ac:dyDescent="0.2">
      <c r="A96" s="6"/>
      <c r="B96" s="6"/>
      <c r="C96" s="6"/>
      <c r="D96" s="6"/>
      <c r="E96" s="6"/>
      <c r="F96" s="6"/>
      <c r="G96" s="6"/>
      <c r="H96" s="6"/>
      <c r="I96" s="6"/>
      <c r="J96" s="6"/>
      <c r="K96" s="6"/>
    </row>
    <row r="97" spans="1:11" x14ac:dyDescent="0.2">
      <c r="A97" s="6"/>
      <c r="B97" s="6"/>
      <c r="C97" s="6"/>
      <c r="D97" s="6"/>
      <c r="E97" s="6"/>
      <c r="F97" s="6"/>
      <c r="G97" s="6"/>
      <c r="H97" s="6"/>
      <c r="I97" s="6"/>
      <c r="J97" s="6"/>
      <c r="K97" s="6"/>
    </row>
    <row r="98" spans="1:11" x14ac:dyDescent="0.2">
      <c r="A98" s="6"/>
      <c r="B98" s="6"/>
      <c r="C98" s="6"/>
      <c r="D98" s="6"/>
      <c r="E98" s="6"/>
      <c r="F98" s="6"/>
      <c r="G98" s="6"/>
      <c r="H98" s="6"/>
      <c r="I98" s="6"/>
      <c r="J98" s="6"/>
      <c r="K98" s="6"/>
    </row>
    <row r="99" spans="1:11" x14ac:dyDescent="0.2">
      <c r="A99" s="6"/>
      <c r="B99" s="6"/>
      <c r="C99" s="6"/>
      <c r="D99" s="6"/>
      <c r="E99" s="6"/>
      <c r="F99" s="6"/>
      <c r="G99" s="6"/>
      <c r="H99" s="6"/>
      <c r="I99" s="6"/>
      <c r="J99" s="6"/>
      <c r="K99" s="6"/>
    </row>
    <row r="100" spans="1:11" x14ac:dyDescent="0.2">
      <c r="A100" s="6"/>
      <c r="B100" s="6"/>
      <c r="C100" s="6"/>
      <c r="D100" s="6"/>
      <c r="E100" s="6"/>
      <c r="F100" s="6"/>
      <c r="G100" s="6"/>
      <c r="H100" s="6"/>
      <c r="I100" s="6"/>
      <c r="J100" s="6"/>
      <c r="K100" s="6"/>
    </row>
    <row r="101" spans="1:11" x14ac:dyDescent="0.2">
      <c r="A101" s="6"/>
      <c r="B101" s="6"/>
      <c r="C101" s="6"/>
      <c r="D101" s="6"/>
      <c r="E101" s="6"/>
      <c r="F101" s="6"/>
      <c r="G101" s="6"/>
      <c r="H101" s="6"/>
      <c r="I101" s="6"/>
      <c r="J101" s="6"/>
      <c r="K101" s="6"/>
    </row>
    <row r="102" spans="1:11" x14ac:dyDescent="0.2">
      <c r="A102" s="6"/>
      <c r="B102" s="6"/>
      <c r="C102" s="6"/>
      <c r="D102" s="6"/>
      <c r="E102" s="6"/>
      <c r="F102" s="6"/>
      <c r="G102" s="6"/>
      <c r="H102" s="6"/>
      <c r="I102" s="6"/>
      <c r="J102" s="6"/>
      <c r="K102" s="6"/>
    </row>
    <row r="103" spans="1:11" x14ac:dyDescent="0.2">
      <c r="A103" s="6"/>
      <c r="B103" s="6"/>
      <c r="C103" s="6"/>
      <c r="D103" s="6"/>
      <c r="E103" s="6"/>
      <c r="F103" s="6"/>
      <c r="G103" s="6"/>
      <c r="H103" s="6"/>
      <c r="I103" s="6"/>
      <c r="J103" s="6"/>
      <c r="K103" s="6"/>
    </row>
    <row r="104" spans="1:11" x14ac:dyDescent="0.2">
      <c r="A104" s="6"/>
      <c r="B104" s="6"/>
      <c r="C104" s="6"/>
      <c r="D104" s="6"/>
      <c r="E104" s="6"/>
      <c r="F104" s="6"/>
      <c r="G104" s="6"/>
      <c r="H104" s="6"/>
      <c r="I104" s="6"/>
      <c r="J104" s="6"/>
      <c r="K104" s="6"/>
    </row>
    <row r="105" spans="1:11" x14ac:dyDescent="0.2">
      <c r="A105" s="6"/>
      <c r="B105" s="6"/>
      <c r="C105" s="6"/>
      <c r="D105" s="6"/>
      <c r="E105" s="6"/>
      <c r="F105" s="6"/>
      <c r="G105" s="6"/>
      <c r="H105" s="6"/>
      <c r="I105" s="6"/>
      <c r="J105" s="6"/>
      <c r="K105" s="6"/>
    </row>
    <row r="106" spans="1:11" x14ac:dyDescent="0.2">
      <c r="A106" s="6"/>
      <c r="B106" s="6"/>
      <c r="C106" s="6"/>
      <c r="D106" s="6"/>
      <c r="E106" s="6"/>
      <c r="F106" s="6"/>
      <c r="G106" s="6"/>
      <c r="H106" s="6"/>
      <c r="I106" s="6"/>
      <c r="J106" s="6"/>
      <c r="K106" s="6"/>
    </row>
    <row r="107" spans="1:11" x14ac:dyDescent="0.2">
      <c r="A107" s="6"/>
      <c r="B107" s="6"/>
      <c r="C107" s="6"/>
      <c r="D107" s="6"/>
      <c r="E107" s="6"/>
      <c r="F107" s="6"/>
      <c r="G107" s="6"/>
      <c r="H107" s="6"/>
      <c r="I107" s="6"/>
      <c r="J107" s="6"/>
      <c r="K107" s="6"/>
    </row>
    <row r="108" spans="1:11" x14ac:dyDescent="0.2">
      <c r="A108" s="6"/>
      <c r="B108" s="6"/>
      <c r="C108" s="6"/>
      <c r="D108" s="6"/>
      <c r="E108" s="6"/>
      <c r="F108" s="6"/>
      <c r="G108" s="6"/>
      <c r="H108" s="6"/>
      <c r="I108" s="6"/>
      <c r="J108" s="6"/>
      <c r="K108" s="6"/>
    </row>
    <row r="109" spans="1:11" x14ac:dyDescent="0.2">
      <c r="A109" s="6"/>
      <c r="B109" s="6"/>
      <c r="C109" s="6"/>
      <c r="D109" s="6"/>
      <c r="E109" s="6"/>
      <c r="F109" s="6"/>
      <c r="G109" s="6"/>
      <c r="H109" s="6"/>
      <c r="I109" s="6"/>
      <c r="J109" s="6"/>
      <c r="K109" s="6"/>
    </row>
    <row r="110" spans="1:11" x14ac:dyDescent="0.2">
      <c r="A110" s="6"/>
      <c r="B110" s="6"/>
      <c r="C110" s="6"/>
      <c r="D110" s="6"/>
      <c r="E110" s="6"/>
      <c r="F110" s="6"/>
      <c r="G110" s="6"/>
      <c r="H110" s="6"/>
      <c r="I110" s="6"/>
      <c r="J110" s="6"/>
      <c r="K110" s="6"/>
    </row>
    <row r="111" spans="1:11" x14ac:dyDescent="0.2">
      <c r="A111" s="6"/>
      <c r="B111" s="6"/>
      <c r="C111" s="6"/>
      <c r="D111" s="6"/>
      <c r="E111" s="6"/>
      <c r="F111" s="6"/>
      <c r="G111" s="6"/>
      <c r="H111" s="6"/>
      <c r="I111" s="6"/>
      <c r="J111" s="6"/>
      <c r="K111" s="6"/>
    </row>
    <row r="112" spans="1:11" x14ac:dyDescent="0.2">
      <c r="A112" s="6"/>
      <c r="B112" s="6"/>
      <c r="C112" s="6"/>
      <c r="D112" s="6"/>
      <c r="E112" s="6"/>
      <c r="F112" s="6"/>
      <c r="G112" s="6"/>
      <c r="H112" s="6"/>
      <c r="I112" s="6"/>
      <c r="J112" s="6"/>
      <c r="K112" s="6"/>
    </row>
    <row r="113" spans="1:11" x14ac:dyDescent="0.2">
      <c r="A113" s="6"/>
      <c r="B113" s="6"/>
      <c r="C113" s="6"/>
      <c r="D113" s="6"/>
      <c r="E113" s="6"/>
      <c r="F113" s="6"/>
      <c r="G113" s="6"/>
      <c r="H113" s="6"/>
      <c r="I113" s="6"/>
      <c r="J113" s="6"/>
      <c r="K113" s="6"/>
    </row>
    <row r="114" spans="1:11" x14ac:dyDescent="0.2">
      <c r="A114" s="6"/>
      <c r="B114" s="6"/>
      <c r="C114" s="6"/>
      <c r="D114" s="6"/>
      <c r="E114" s="6"/>
      <c r="F114" s="6"/>
      <c r="G114" s="6"/>
      <c r="H114" s="6"/>
      <c r="I114" s="6"/>
      <c r="J114" s="6"/>
      <c r="K114" s="6"/>
    </row>
    <row r="115" spans="1:11" x14ac:dyDescent="0.2">
      <c r="A115" s="6"/>
      <c r="B115" s="6"/>
      <c r="C115" s="6"/>
      <c r="D115" s="6"/>
      <c r="E115" s="6"/>
      <c r="F115" s="6"/>
      <c r="G115" s="6"/>
      <c r="H115" s="6"/>
      <c r="I115" s="6"/>
      <c r="J115" s="6"/>
      <c r="K115" s="6"/>
    </row>
    <row r="116" spans="1:11" x14ac:dyDescent="0.2">
      <c r="A116" s="6"/>
      <c r="B116" s="6"/>
      <c r="C116" s="6"/>
      <c r="D116" s="6"/>
      <c r="E116" s="6"/>
      <c r="F116" s="6"/>
      <c r="G116" s="6"/>
      <c r="H116" s="6"/>
      <c r="I116" s="6"/>
      <c r="J116" s="6"/>
      <c r="K116" s="6"/>
    </row>
    <row r="117" spans="1:11" x14ac:dyDescent="0.2">
      <c r="A117" s="6"/>
      <c r="B117" s="6"/>
      <c r="C117" s="6"/>
      <c r="D117" s="6"/>
      <c r="E117" s="6"/>
      <c r="F117" s="6"/>
      <c r="G117" s="6"/>
      <c r="H117" s="6"/>
      <c r="I117" s="6"/>
      <c r="J117" s="6"/>
      <c r="K117" s="6"/>
    </row>
    <row r="118" spans="1:11" x14ac:dyDescent="0.2">
      <c r="A118" s="6"/>
      <c r="B118" s="6"/>
      <c r="C118" s="6"/>
      <c r="D118" s="6"/>
      <c r="E118" s="6"/>
      <c r="F118" s="6"/>
      <c r="G118" s="6"/>
      <c r="H118" s="6"/>
      <c r="I118" s="6"/>
      <c r="J118" s="6"/>
      <c r="K118" s="6"/>
    </row>
    <row r="119" spans="1:11" x14ac:dyDescent="0.2">
      <c r="A119" s="6"/>
      <c r="B119" s="6"/>
      <c r="C119" s="6"/>
      <c r="D119" s="6"/>
      <c r="E119" s="6"/>
      <c r="F119" s="6"/>
      <c r="G119" s="6"/>
      <c r="H119" s="6"/>
      <c r="I119" s="6"/>
      <c r="J119" s="6"/>
      <c r="K119" s="6"/>
    </row>
    <row r="120" spans="1:11" x14ac:dyDescent="0.2">
      <c r="A120" s="6"/>
      <c r="B120" s="6"/>
      <c r="C120" s="6"/>
      <c r="D120" s="6"/>
      <c r="E120" s="6"/>
      <c r="F120" s="6"/>
      <c r="G120" s="6"/>
      <c r="H120" s="6"/>
      <c r="I120" s="6"/>
      <c r="J120" s="6"/>
      <c r="K120" s="6"/>
    </row>
    <row r="121" spans="1:11" x14ac:dyDescent="0.2">
      <c r="A121" s="6"/>
      <c r="B121" s="6"/>
      <c r="C121" s="6"/>
      <c r="D121" s="6"/>
      <c r="E121" s="6"/>
      <c r="F121" s="6"/>
      <c r="G121" s="6"/>
      <c r="H121" s="6"/>
      <c r="I121" s="6"/>
      <c r="J121" s="6"/>
      <c r="K121" s="6"/>
    </row>
    <row r="122" spans="1:11" x14ac:dyDescent="0.2">
      <c r="A122" s="6"/>
      <c r="B122" s="6"/>
      <c r="C122" s="6"/>
      <c r="D122" s="6"/>
      <c r="E122" s="6"/>
      <c r="F122" s="6"/>
      <c r="G122" s="6"/>
      <c r="H122" s="6"/>
      <c r="I122" s="6"/>
      <c r="J122" s="6"/>
      <c r="K122" s="6"/>
    </row>
    <row r="123" spans="1:11" x14ac:dyDescent="0.2">
      <c r="A123" s="6"/>
      <c r="B123" s="6"/>
      <c r="C123" s="6"/>
      <c r="D123" s="6"/>
      <c r="E123" s="6"/>
      <c r="F123" s="6"/>
      <c r="G123" s="6"/>
      <c r="H123" s="6"/>
      <c r="I123" s="6"/>
      <c r="J123" s="6"/>
      <c r="K123" s="6"/>
    </row>
    <row r="124" spans="1:11" x14ac:dyDescent="0.2">
      <c r="A124" s="6"/>
      <c r="B124" s="6"/>
      <c r="C124" s="6"/>
      <c r="D124" s="6"/>
      <c r="E124" s="6"/>
      <c r="F124" s="6"/>
      <c r="G124" s="6"/>
      <c r="H124" s="6"/>
      <c r="I124" s="6"/>
      <c r="J124" s="6"/>
      <c r="K124" s="6"/>
    </row>
    <row r="125" spans="1:11" x14ac:dyDescent="0.2">
      <c r="A125" s="6"/>
      <c r="B125" s="6"/>
      <c r="C125" s="6"/>
      <c r="D125" s="6"/>
      <c r="E125" s="6"/>
      <c r="F125" s="6"/>
      <c r="G125" s="6"/>
      <c r="H125" s="6"/>
      <c r="I125" s="6"/>
      <c r="J125" s="6"/>
      <c r="K125" s="6"/>
    </row>
    <row r="126" spans="1:11" x14ac:dyDescent="0.2">
      <c r="A126" s="6"/>
      <c r="B126" s="6"/>
      <c r="C126" s="6"/>
      <c r="D126" s="6"/>
      <c r="E126" s="6"/>
      <c r="F126" s="6"/>
      <c r="G126" s="6"/>
      <c r="H126" s="6"/>
      <c r="I126" s="6"/>
      <c r="J126" s="6"/>
      <c r="K126" s="6"/>
    </row>
    <row r="127" spans="1:11" x14ac:dyDescent="0.2">
      <c r="A127" s="6"/>
      <c r="B127" s="6"/>
      <c r="C127" s="6"/>
      <c r="D127" s="6"/>
      <c r="E127" s="6"/>
      <c r="F127" s="6"/>
      <c r="G127" s="6"/>
      <c r="H127" s="6"/>
      <c r="I127" s="6"/>
      <c r="J127" s="6"/>
      <c r="K127" s="6"/>
    </row>
    <row r="128" spans="1:11" x14ac:dyDescent="0.2">
      <c r="A128" s="6"/>
      <c r="B128" s="6"/>
      <c r="C128" s="6"/>
      <c r="D128" s="6"/>
      <c r="E128" s="6"/>
      <c r="F128" s="6"/>
      <c r="G128" s="6"/>
      <c r="H128" s="6"/>
      <c r="I128" s="6"/>
      <c r="J128" s="6"/>
      <c r="K128" s="6"/>
    </row>
    <row r="129" spans="1:11" x14ac:dyDescent="0.2">
      <c r="A129" s="6"/>
      <c r="B129" s="6"/>
      <c r="C129" s="6"/>
      <c r="D129" s="6"/>
      <c r="E129" s="6"/>
      <c r="F129" s="6"/>
      <c r="G129" s="6"/>
      <c r="H129" s="6"/>
      <c r="I129" s="6"/>
      <c r="J129" s="6"/>
      <c r="K129" s="6"/>
    </row>
    <row r="130" spans="1:11" x14ac:dyDescent="0.2">
      <c r="A130" s="6"/>
      <c r="B130" s="6"/>
      <c r="C130" s="6"/>
      <c r="D130" s="6"/>
      <c r="E130" s="6"/>
      <c r="F130" s="6"/>
      <c r="G130" s="6"/>
      <c r="H130" s="6"/>
      <c r="I130" s="6"/>
      <c r="J130" s="6"/>
      <c r="K130" s="6"/>
    </row>
    <row r="131" spans="1:11" x14ac:dyDescent="0.2">
      <c r="A131" s="6"/>
      <c r="B131" s="6"/>
      <c r="C131" s="6"/>
      <c r="D131" s="6"/>
      <c r="E131" s="6"/>
      <c r="F131" s="6"/>
      <c r="G131" s="6"/>
      <c r="H131" s="6"/>
      <c r="I131" s="6"/>
      <c r="J131" s="6"/>
      <c r="K131" s="6"/>
    </row>
    <row r="132" spans="1:11" x14ac:dyDescent="0.2">
      <c r="A132" s="6"/>
      <c r="B132" s="6"/>
      <c r="C132" s="6"/>
      <c r="D132" s="6"/>
      <c r="E132" s="6"/>
      <c r="F132" s="6"/>
      <c r="G132" s="6"/>
      <c r="H132" s="6"/>
      <c r="I132" s="6"/>
      <c r="J132" s="6"/>
      <c r="K132" s="6"/>
    </row>
    <row r="133" spans="1:11" x14ac:dyDescent="0.2">
      <c r="A133" s="6"/>
      <c r="B133" s="6"/>
      <c r="C133" s="6"/>
      <c r="D133" s="6"/>
      <c r="E133" s="6"/>
      <c r="F133" s="6"/>
      <c r="G133" s="6"/>
      <c r="H133" s="6"/>
      <c r="I133" s="6"/>
      <c r="J133" s="6"/>
      <c r="K133" s="6"/>
    </row>
    <row r="134" spans="1:11" x14ac:dyDescent="0.2">
      <c r="A134" s="6"/>
      <c r="B134" s="6"/>
      <c r="C134" s="6"/>
      <c r="D134" s="6"/>
      <c r="E134" s="6"/>
      <c r="F134" s="6"/>
      <c r="G134" s="6"/>
      <c r="H134" s="6"/>
      <c r="I134" s="6"/>
      <c r="J134" s="6"/>
      <c r="K134" s="6"/>
    </row>
    <row r="135" spans="1:11" x14ac:dyDescent="0.2">
      <c r="A135" s="6"/>
      <c r="B135" s="6"/>
      <c r="C135" s="6"/>
      <c r="D135" s="6"/>
      <c r="E135" s="6"/>
      <c r="F135" s="6"/>
      <c r="G135" s="6"/>
      <c r="H135" s="6"/>
      <c r="I135" s="6"/>
      <c r="J135" s="6"/>
      <c r="K135" s="6"/>
    </row>
    <row r="136" spans="1:11" x14ac:dyDescent="0.2">
      <c r="A136" s="6"/>
      <c r="B136" s="6"/>
      <c r="C136" s="6"/>
      <c r="D136" s="6"/>
      <c r="E136" s="6"/>
      <c r="F136" s="6"/>
      <c r="G136" s="6"/>
      <c r="H136" s="6"/>
      <c r="I136" s="6"/>
      <c r="J136" s="6"/>
      <c r="K136" s="6"/>
    </row>
    <row r="137" spans="1:11" x14ac:dyDescent="0.2">
      <c r="A137" s="6"/>
      <c r="B137" s="6"/>
      <c r="C137" s="6"/>
      <c r="D137" s="6"/>
      <c r="E137" s="6"/>
      <c r="F137" s="6"/>
      <c r="G137" s="6"/>
      <c r="H137" s="6"/>
      <c r="I137" s="6"/>
      <c r="J137" s="6"/>
      <c r="K137" s="6"/>
    </row>
    <row r="138" spans="1:11" x14ac:dyDescent="0.2">
      <c r="A138" s="6"/>
      <c r="B138" s="6"/>
      <c r="C138" s="6"/>
      <c r="D138" s="6"/>
      <c r="E138" s="6"/>
      <c r="F138" s="6"/>
      <c r="G138" s="6"/>
      <c r="H138" s="6"/>
      <c r="I138" s="6"/>
      <c r="J138" s="6"/>
      <c r="K138" s="6"/>
    </row>
    <row r="139" spans="1:11" x14ac:dyDescent="0.2">
      <c r="A139" s="6"/>
      <c r="B139" s="6"/>
      <c r="C139" s="6"/>
      <c r="D139" s="6"/>
      <c r="E139" s="6"/>
      <c r="F139" s="6"/>
      <c r="G139" s="6"/>
      <c r="H139" s="6"/>
      <c r="I139" s="6"/>
      <c r="J139" s="6"/>
      <c r="K139" s="6"/>
    </row>
    <row r="140" spans="1:11" x14ac:dyDescent="0.2">
      <c r="A140" s="6"/>
      <c r="B140" s="6"/>
      <c r="C140" s="6"/>
      <c r="D140" s="6"/>
      <c r="E140" s="6"/>
      <c r="F140" s="6"/>
      <c r="G140" s="6"/>
      <c r="H140" s="6"/>
      <c r="I140" s="6"/>
      <c r="J140" s="6"/>
      <c r="K140" s="6"/>
    </row>
    <row r="141" spans="1:11" x14ac:dyDescent="0.2">
      <c r="A141" s="6"/>
      <c r="B141" s="6"/>
      <c r="C141" s="6"/>
      <c r="D141" s="6"/>
      <c r="E141" s="6"/>
      <c r="F141" s="6"/>
      <c r="G141" s="6"/>
      <c r="H141" s="6"/>
      <c r="I141" s="6"/>
      <c r="J141" s="6"/>
      <c r="K141" s="6"/>
    </row>
    <row r="142" spans="1:11" x14ac:dyDescent="0.2">
      <c r="A142" s="6"/>
      <c r="B142" s="6"/>
      <c r="C142" s="6"/>
      <c r="D142" s="6"/>
      <c r="E142" s="6"/>
      <c r="F142" s="6"/>
      <c r="G142" s="6"/>
      <c r="H142" s="6"/>
      <c r="I142" s="6"/>
      <c r="J142" s="6"/>
      <c r="K142" s="6"/>
    </row>
    <row r="143" spans="1:11" x14ac:dyDescent="0.2">
      <c r="A143" s="6"/>
      <c r="B143" s="6"/>
      <c r="C143" s="6"/>
      <c r="D143" s="6"/>
      <c r="E143" s="6"/>
      <c r="F143" s="6"/>
      <c r="G143" s="6"/>
      <c r="H143" s="6"/>
      <c r="I143" s="6"/>
      <c r="J143" s="6"/>
      <c r="K143" s="6"/>
    </row>
    <row r="144" spans="1:11" x14ac:dyDescent="0.2">
      <c r="A144" s="6"/>
      <c r="B144" s="6"/>
      <c r="C144" s="6"/>
      <c r="D144" s="6"/>
      <c r="E144" s="6"/>
      <c r="F144" s="6"/>
      <c r="G144" s="6"/>
      <c r="H144" s="6"/>
      <c r="I144" s="6"/>
      <c r="J144" s="6"/>
      <c r="K144" s="6"/>
    </row>
    <row r="145" spans="1:11" x14ac:dyDescent="0.2">
      <c r="A145" s="6"/>
      <c r="B145" s="6"/>
      <c r="C145" s="6"/>
      <c r="D145" s="6"/>
      <c r="E145" s="6"/>
      <c r="F145" s="6"/>
      <c r="G145" s="6"/>
      <c r="H145" s="6"/>
      <c r="I145" s="6"/>
      <c r="J145" s="6"/>
      <c r="K145" s="6"/>
    </row>
    <row r="146" spans="1:11" x14ac:dyDescent="0.2">
      <c r="A146" s="6"/>
      <c r="B146" s="6"/>
      <c r="C146" s="6"/>
      <c r="D146" s="6"/>
      <c r="E146" s="6"/>
      <c r="F146" s="6"/>
      <c r="G146" s="6"/>
      <c r="H146" s="6"/>
      <c r="I146" s="6"/>
      <c r="J146" s="6"/>
      <c r="K146" s="6"/>
    </row>
    <row r="147" spans="1:11" x14ac:dyDescent="0.2">
      <c r="A147" s="6"/>
      <c r="B147" s="6"/>
      <c r="C147" s="6"/>
      <c r="D147" s="6"/>
      <c r="E147" s="6"/>
      <c r="F147" s="6"/>
      <c r="G147" s="6"/>
      <c r="H147" s="6"/>
      <c r="I147" s="6"/>
      <c r="J147" s="6"/>
      <c r="K147" s="6"/>
    </row>
    <row r="148" spans="1:11" x14ac:dyDescent="0.2">
      <c r="A148" s="6"/>
      <c r="B148" s="6"/>
      <c r="C148" s="6"/>
      <c r="D148" s="6"/>
      <c r="E148" s="6"/>
      <c r="F148" s="6"/>
      <c r="G148" s="6"/>
      <c r="H148" s="6"/>
      <c r="I148" s="6"/>
      <c r="J148" s="6"/>
      <c r="K148" s="6"/>
    </row>
    <row r="149" spans="1:11" x14ac:dyDescent="0.2">
      <c r="A149" s="6"/>
      <c r="B149" s="6"/>
      <c r="C149" s="6"/>
      <c r="D149" s="6"/>
      <c r="E149" s="6"/>
      <c r="F149" s="6"/>
      <c r="G149" s="6"/>
      <c r="H149" s="6"/>
      <c r="I149" s="6"/>
      <c r="J149" s="6"/>
      <c r="K149" s="6"/>
    </row>
    <row r="150" spans="1:11" x14ac:dyDescent="0.2">
      <c r="A150" s="6"/>
      <c r="B150" s="6"/>
      <c r="C150" s="6"/>
      <c r="D150" s="6"/>
      <c r="E150" s="6"/>
      <c r="F150" s="6"/>
      <c r="G150" s="6"/>
      <c r="H150" s="6"/>
      <c r="I150" s="6"/>
      <c r="J150" s="6"/>
      <c r="K150" s="6"/>
    </row>
    <row r="151" spans="1:11" x14ac:dyDescent="0.2">
      <c r="A151" s="6"/>
      <c r="B151" s="6"/>
      <c r="C151" s="6"/>
      <c r="D151" s="6"/>
      <c r="E151" s="6"/>
      <c r="F151" s="6"/>
      <c r="G151" s="6"/>
      <c r="H151" s="6"/>
      <c r="I151" s="6"/>
      <c r="J151" s="6"/>
      <c r="K151" s="6"/>
    </row>
    <row r="152" spans="1:11" x14ac:dyDescent="0.2">
      <c r="A152" s="6"/>
      <c r="B152" s="6"/>
      <c r="C152" s="6"/>
      <c r="D152" s="6"/>
      <c r="E152" s="6"/>
      <c r="F152" s="6"/>
      <c r="G152" s="6"/>
      <c r="H152" s="6"/>
      <c r="I152" s="6"/>
      <c r="J152" s="6"/>
      <c r="K152" s="6"/>
    </row>
    <row r="153" spans="1:11" x14ac:dyDescent="0.2">
      <c r="A153" s="6"/>
      <c r="B153" s="6"/>
      <c r="C153" s="6"/>
      <c r="D153" s="6"/>
      <c r="E153" s="6"/>
      <c r="F153" s="6"/>
      <c r="G153" s="6"/>
      <c r="H153" s="6"/>
      <c r="I153" s="6"/>
      <c r="J153" s="6"/>
      <c r="K153" s="6"/>
    </row>
    <row r="154" spans="1:11" x14ac:dyDescent="0.2">
      <c r="A154" s="6"/>
      <c r="B154" s="6"/>
      <c r="C154" s="6"/>
      <c r="D154" s="6"/>
      <c r="E154" s="6"/>
      <c r="F154" s="6"/>
      <c r="G154" s="6"/>
      <c r="H154" s="6"/>
      <c r="I154" s="6"/>
      <c r="J154" s="6"/>
      <c r="K154" s="6"/>
    </row>
    <row r="155" spans="1:11" x14ac:dyDescent="0.2">
      <c r="A155" s="6"/>
      <c r="B155" s="6"/>
      <c r="C155" s="6"/>
      <c r="D155" s="6"/>
      <c r="E155" s="6"/>
      <c r="F155" s="6"/>
      <c r="G155" s="6"/>
      <c r="H155" s="6"/>
      <c r="I155" s="6"/>
      <c r="J155" s="6"/>
      <c r="K155" s="6"/>
    </row>
    <row r="156" spans="1:11" x14ac:dyDescent="0.2">
      <c r="A156" s="6"/>
      <c r="B156" s="6"/>
      <c r="C156" s="6"/>
      <c r="D156" s="6"/>
      <c r="E156" s="6"/>
      <c r="F156" s="6"/>
      <c r="G156" s="6"/>
      <c r="H156" s="6"/>
      <c r="I156" s="6"/>
      <c r="J156" s="6"/>
      <c r="K156" s="6"/>
    </row>
    <row r="157" spans="1:11" x14ac:dyDescent="0.2">
      <c r="A157" s="6"/>
      <c r="B157" s="6"/>
      <c r="C157" s="6"/>
      <c r="D157" s="6"/>
      <c r="E157" s="6"/>
      <c r="F157" s="6"/>
      <c r="G157" s="6"/>
      <c r="H157" s="6"/>
      <c r="I157" s="6"/>
      <c r="J157" s="6"/>
      <c r="K157" s="6"/>
    </row>
    <row r="158" spans="1:11" x14ac:dyDescent="0.2">
      <c r="A158" s="6"/>
      <c r="B158" s="6"/>
      <c r="C158" s="6"/>
      <c r="D158" s="6"/>
      <c r="E158" s="6"/>
      <c r="F158" s="6"/>
      <c r="G158" s="6"/>
      <c r="H158" s="6"/>
      <c r="I158" s="6"/>
      <c r="J158" s="6"/>
      <c r="K158" s="6"/>
    </row>
    <row r="159" spans="1:11" x14ac:dyDescent="0.2">
      <c r="A159" s="6"/>
      <c r="B159" s="6"/>
      <c r="C159" s="6"/>
      <c r="D159" s="6"/>
      <c r="E159" s="6"/>
      <c r="F159" s="6"/>
      <c r="G159" s="6"/>
      <c r="H159" s="6"/>
      <c r="I159" s="6"/>
      <c r="J159" s="6"/>
      <c r="K159" s="6"/>
    </row>
    <row r="160" spans="1:11" x14ac:dyDescent="0.2">
      <c r="A160" s="6"/>
      <c r="B160" s="6"/>
      <c r="C160" s="6"/>
      <c r="D160" s="6"/>
      <c r="E160" s="6"/>
      <c r="F160" s="6"/>
      <c r="G160" s="6"/>
      <c r="H160" s="6"/>
      <c r="I160" s="6"/>
      <c r="J160" s="6"/>
      <c r="K160" s="6"/>
    </row>
    <row r="161" spans="1:11" x14ac:dyDescent="0.2">
      <c r="A161" s="6"/>
      <c r="B161" s="6"/>
      <c r="C161" s="6"/>
      <c r="D161" s="6"/>
      <c r="E161" s="6"/>
      <c r="F161" s="6"/>
      <c r="G161" s="6"/>
      <c r="H161" s="6"/>
      <c r="I161" s="6"/>
      <c r="J161" s="6"/>
      <c r="K161" s="6"/>
    </row>
    <row r="162" spans="1:11" x14ac:dyDescent="0.2">
      <c r="A162" s="6"/>
      <c r="B162" s="6"/>
      <c r="C162" s="6"/>
      <c r="D162" s="6"/>
      <c r="E162" s="6"/>
      <c r="F162" s="6"/>
      <c r="G162" s="6"/>
      <c r="H162" s="6"/>
      <c r="I162" s="6"/>
      <c r="J162" s="6"/>
      <c r="K162" s="6"/>
    </row>
    <row r="163" spans="1:11" x14ac:dyDescent="0.2">
      <c r="A163" s="6"/>
      <c r="B163" s="6"/>
      <c r="C163" s="6"/>
      <c r="D163" s="6"/>
      <c r="E163" s="6"/>
      <c r="F163" s="6"/>
      <c r="G163" s="6"/>
      <c r="H163" s="6"/>
      <c r="I163" s="6"/>
      <c r="J163" s="6"/>
      <c r="K163" s="6"/>
    </row>
    <row r="164" spans="1:11" x14ac:dyDescent="0.2">
      <c r="A164" s="6"/>
      <c r="B164" s="6"/>
      <c r="C164" s="6"/>
      <c r="D164" s="6"/>
      <c r="E164" s="6"/>
      <c r="F164" s="6"/>
      <c r="G164" s="6"/>
      <c r="H164" s="6"/>
      <c r="I164" s="6"/>
      <c r="J164" s="6"/>
      <c r="K164" s="6"/>
    </row>
    <row r="165" spans="1:11" x14ac:dyDescent="0.2">
      <c r="A165" s="6"/>
      <c r="B165" s="6"/>
      <c r="C165" s="6"/>
      <c r="D165" s="6"/>
      <c r="E165" s="6"/>
      <c r="F165" s="6"/>
      <c r="G165" s="6"/>
      <c r="H165" s="6"/>
      <c r="I165" s="6"/>
      <c r="J165" s="6"/>
      <c r="K165" s="6"/>
    </row>
    <row r="166" spans="1:11" x14ac:dyDescent="0.2">
      <c r="A166" s="6"/>
      <c r="B166" s="6"/>
      <c r="C166" s="6"/>
      <c r="D166" s="6"/>
      <c r="E166" s="6"/>
      <c r="F166" s="6"/>
      <c r="G166" s="6"/>
      <c r="H166" s="6"/>
      <c r="I166" s="6"/>
      <c r="J166" s="6"/>
      <c r="K166" s="6"/>
    </row>
    <row r="167" spans="1:11" x14ac:dyDescent="0.2">
      <c r="A167" s="6"/>
      <c r="B167" s="6"/>
      <c r="C167" s="6"/>
      <c r="D167" s="6"/>
      <c r="E167" s="6"/>
      <c r="F167" s="6"/>
      <c r="G167" s="6"/>
      <c r="H167" s="6"/>
      <c r="I167" s="6"/>
      <c r="J167" s="6"/>
      <c r="K167" s="6"/>
    </row>
    <row r="168" spans="1:11" x14ac:dyDescent="0.2">
      <c r="A168" s="6"/>
      <c r="B168" s="6"/>
      <c r="C168" s="6"/>
      <c r="D168" s="6"/>
      <c r="E168" s="6"/>
      <c r="F168" s="6"/>
      <c r="G168" s="6"/>
      <c r="H168" s="6"/>
      <c r="I168" s="6"/>
      <c r="J168" s="6"/>
      <c r="K168" s="6"/>
    </row>
    <row r="169" spans="1:11" x14ac:dyDescent="0.2">
      <c r="A169" s="6"/>
      <c r="B169" s="6"/>
      <c r="C169" s="6"/>
      <c r="D169" s="6"/>
      <c r="E169" s="6"/>
      <c r="F169" s="6"/>
      <c r="G169" s="6"/>
      <c r="H169" s="6"/>
      <c r="I169" s="6"/>
      <c r="J169" s="6"/>
      <c r="K169" s="6"/>
    </row>
    <row r="170" spans="1:11" x14ac:dyDescent="0.2">
      <c r="A170" s="6"/>
      <c r="B170" s="6"/>
      <c r="C170" s="6"/>
      <c r="D170" s="6"/>
      <c r="E170" s="6"/>
      <c r="F170" s="6"/>
      <c r="G170" s="6"/>
      <c r="H170" s="6"/>
      <c r="I170" s="6"/>
      <c r="J170" s="6"/>
      <c r="K170" s="6"/>
    </row>
    <row r="171" spans="1:11" x14ac:dyDescent="0.2">
      <c r="A171" s="6"/>
      <c r="B171" s="6"/>
      <c r="C171" s="6"/>
      <c r="D171" s="6"/>
      <c r="E171" s="6"/>
      <c r="F171" s="6"/>
      <c r="G171" s="6"/>
      <c r="H171" s="6"/>
      <c r="I171" s="6"/>
      <c r="J171" s="6"/>
      <c r="K171" s="6"/>
    </row>
    <row r="172" spans="1:11" x14ac:dyDescent="0.2">
      <c r="A172" s="6"/>
      <c r="B172" s="6"/>
      <c r="C172" s="6"/>
      <c r="D172" s="6"/>
      <c r="E172" s="6"/>
      <c r="F172" s="6"/>
      <c r="G172" s="6"/>
      <c r="H172" s="6"/>
      <c r="I172" s="6"/>
      <c r="J172" s="6"/>
      <c r="K172" s="6"/>
    </row>
    <row r="173" spans="1:11" x14ac:dyDescent="0.2">
      <c r="A173" s="6"/>
      <c r="B173" s="6"/>
      <c r="C173" s="6"/>
      <c r="D173" s="6"/>
      <c r="E173" s="6"/>
      <c r="F173" s="6"/>
      <c r="G173" s="6"/>
      <c r="H173" s="6"/>
      <c r="I173" s="6"/>
      <c r="J173" s="6"/>
      <c r="K173" s="6"/>
    </row>
    <row r="174" spans="1:11" x14ac:dyDescent="0.2">
      <c r="A174" s="6"/>
      <c r="B174" s="6"/>
      <c r="C174" s="6"/>
      <c r="D174" s="6"/>
      <c r="E174" s="6"/>
      <c r="F174" s="6"/>
      <c r="G174" s="6"/>
      <c r="H174" s="6"/>
      <c r="I174" s="6"/>
      <c r="J174" s="6"/>
      <c r="K174" s="6"/>
    </row>
    <row r="175" spans="1:11" x14ac:dyDescent="0.2">
      <c r="A175" s="6"/>
      <c r="B175" s="6"/>
      <c r="C175" s="6"/>
      <c r="D175" s="6"/>
      <c r="E175" s="6"/>
      <c r="F175" s="6"/>
      <c r="G175" s="6"/>
      <c r="H175" s="6"/>
      <c r="I175" s="6"/>
      <c r="J175" s="6"/>
      <c r="K175" s="6"/>
    </row>
    <row r="176" spans="1:11" x14ac:dyDescent="0.2">
      <c r="A176" s="6"/>
      <c r="B176" s="6"/>
      <c r="C176" s="6"/>
      <c r="D176" s="6"/>
      <c r="E176" s="6"/>
      <c r="F176" s="6"/>
      <c r="G176" s="6"/>
      <c r="H176" s="6"/>
      <c r="I176" s="6"/>
      <c r="J176" s="6"/>
      <c r="K176" s="6"/>
    </row>
    <row r="177" spans="1:11" x14ac:dyDescent="0.2">
      <c r="A177" s="6"/>
      <c r="B177" s="6"/>
      <c r="C177" s="6"/>
      <c r="D177" s="6"/>
      <c r="E177" s="6"/>
      <c r="F177" s="6"/>
      <c r="G177" s="6"/>
      <c r="H177" s="6"/>
      <c r="I177" s="6"/>
      <c r="J177" s="6"/>
      <c r="K177" s="6"/>
    </row>
    <row r="178" spans="1:11" x14ac:dyDescent="0.2">
      <c r="A178" s="6"/>
      <c r="B178" s="6"/>
      <c r="C178" s="6"/>
      <c r="D178" s="6"/>
      <c r="E178" s="6"/>
      <c r="F178" s="6"/>
      <c r="G178" s="6"/>
      <c r="H178" s="6"/>
      <c r="I178" s="6"/>
      <c r="J178" s="6"/>
      <c r="K178" s="6"/>
    </row>
    <row r="179" spans="1:11" x14ac:dyDescent="0.2">
      <c r="A179" s="6"/>
      <c r="B179" s="6"/>
      <c r="C179" s="6"/>
      <c r="D179" s="6"/>
      <c r="E179" s="6"/>
      <c r="F179" s="6"/>
      <c r="G179" s="6"/>
      <c r="H179" s="6"/>
      <c r="I179" s="6"/>
      <c r="J179" s="6"/>
      <c r="K179" s="6"/>
    </row>
    <row r="180" spans="1:11" x14ac:dyDescent="0.2">
      <c r="A180" s="6"/>
      <c r="B180" s="6"/>
      <c r="C180" s="6"/>
      <c r="D180" s="6"/>
      <c r="E180" s="6"/>
      <c r="F180" s="6"/>
      <c r="G180" s="6"/>
      <c r="H180" s="6"/>
      <c r="I180" s="6"/>
      <c r="J180" s="6"/>
      <c r="K180" s="6"/>
    </row>
    <row r="181" spans="1:11" x14ac:dyDescent="0.2">
      <c r="A181" s="6"/>
      <c r="B181" s="6"/>
      <c r="C181" s="6"/>
      <c r="D181" s="6"/>
      <c r="E181" s="6"/>
      <c r="F181" s="6"/>
      <c r="G181" s="6"/>
      <c r="H181" s="6"/>
      <c r="I181" s="6"/>
      <c r="J181" s="6"/>
      <c r="K181" s="6"/>
    </row>
    <row r="182" spans="1:11" x14ac:dyDescent="0.2">
      <c r="A182" s="6"/>
      <c r="B182" s="6"/>
      <c r="C182" s="6"/>
      <c r="D182" s="6"/>
      <c r="E182" s="6"/>
      <c r="F182" s="6"/>
      <c r="G182" s="6"/>
      <c r="H182" s="6"/>
      <c r="I182" s="6"/>
      <c r="J182" s="6"/>
      <c r="K182" s="6"/>
    </row>
    <row r="183" spans="1:11" x14ac:dyDescent="0.2">
      <c r="A183" s="6"/>
      <c r="B183" s="6"/>
      <c r="C183" s="6"/>
      <c r="D183" s="6"/>
      <c r="E183" s="6"/>
      <c r="F183" s="6"/>
      <c r="G183" s="6"/>
      <c r="H183" s="6"/>
      <c r="I183" s="6"/>
      <c r="J183" s="6"/>
      <c r="K183" s="6"/>
    </row>
    <row r="184" spans="1:11" x14ac:dyDescent="0.2">
      <c r="A184" s="6"/>
      <c r="B184" s="6"/>
      <c r="C184" s="6"/>
      <c r="D184" s="6"/>
      <c r="E184" s="6"/>
      <c r="F184" s="6"/>
      <c r="G184" s="6"/>
      <c r="H184" s="6"/>
      <c r="I184" s="6"/>
      <c r="J184" s="6"/>
      <c r="K184" s="6"/>
    </row>
    <row r="185" spans="1:11" x14ac:dyDescent="0.2">
      <c r="A185" s="6"/>
      <c r="B185" s="6"/>
      <c r="C185" s="6"/>
      <c r="D185" s="6"/>
      <c r="E185" s="6"/>
      <c r="F185" s="6"/>
      <c r="G185" s="6"/>
      <c r="H185" s="6"/>
      <c r="I185" s="6"/>
      <c r="J185" s="6"/>
      <c r="K185" s="6"/>
    </row>
    <row r="186" spans="1:11" x14ac:dyDescent="0.2">
      <c r="A186" s="6"/>
      <c r="B186" s="6"/>
      <c r="C186" s="6"/>
      <c r="D186" s="6"/>
      <c r="E186" s="6"/>
      <c r="F186" s="6"/>
      <c r="G186" s="6"/>
      <c r="H186" s="6"/>
      <c r="I186" s="6"/>
      <c r="J186" s="6"/>
      <c r="K186" s="6"/>
    </row>
    <row r="187" spans="1:11" x14ac:dyDescent="0.2">
      <c r="A187" s="6"/>
      <c r="B187" s="6"/>
      <c r="C187" s="6"/>
      <c r="D187" s="6"/>
      <c r="E187" s="6"/>
      <c r="F187" s="6"/>
      <c r="G187" s="6"/>
      <c r="H187" s="6"/>
      <c r="I187" s="6"/>
      <c r="J187" s="6"/>
      <c r="K187" s="6"/>
    </row>
    <row r="188" spans="1:11" x14ac:dyDescent="0.2">
      <c r="A188" s="6"/>
      <c r="B188" s="6"/>
      <c r="C188" s="6"/>
      <c r="D188" s="6"/>
      <c r="E188" s="6"/>
      <c r="F188" s="6"/>
      <c r="G188" s="6"/>
      <c r="H188" s="6"/>
      <c r="I188" s="6"/>
      <c r="J188" s="6"/>
      <c r="K188" s="6"/>
    </row>
    <row r="189" spans="1:11" x14ac:dyDescent="0.2">
      <c r="A189" s="6"/>
      <c r="B189" s="6"/>
      <c r="C189" s="6"/>
      <c r="D189" s="6"/>
      <c r="E189" s="6"/>
      <c r="F189" s="6"/>
      <c r="G189" s="6"/>
      <c r="H189" s="6"/>
      <c r="I189" s="6"/>
      <c r="J189" s="6"/>
      <c r="K189" s="6"/>
    </row>
    <row r="190" spans="1:11" x14ac:dyDescent="0.2">
      <c r="A190" s="6"/>
      <c r="B190" s="6"/>
      <c r="C190" s="6"/>
      <c r="D190" s="6"/>
      <c r="E190" s="6"/>
      <c r="F190" s="6"/>
      <c r="G190" s="6"/>
      <c r="H190" s="6"/>
      <c r="I190" s="6"/>
      <c r="J190" s="6"/>
      <c r="K190" s="6"/>
    </row>
    <row r="191" spans="1:11" x14ac:dyDescent="0.2">
      <c r="A191" s="6"/>
      <c r="B191" s="6"/>
      <c r="C191" s="6"/>
      <c r="D191" s="6"/>
      <c r="E191" s="6"/>
      <c r="F191" s="6"/>
      <c r="G191" s="6"/>
      <c r="H191" s="6"/>
      <c r="I191" s="6"/>
      <c r="J191" s="6"/>
      <c r="K191" s="6"/>
    </row>
    <row r="192" spans="1:11" x14ac:dyDescent="0.2">
      <c r="A192" s="6"/>
      <c r="B192" s="6"/>
      <c r="C192" s="6"/>
      <c r="D192" s="6"/>
      <c r="E192" s="6"/>
      <c r="F192" s="6"/>
      <c r="G192" s="6"/>
      <c r="H192" s="6"/>
      <c r="I192" s="6"/>
      <c r="J192" s="6"/>
      <c r="K192" s="6"/>
    </row>
    <row r="193" spans="1:11" x14ac:dyDescent="0.2">
      <c r="A193" s="6"/>
      <c r="B193" s="6"/>
      <c r="C193" s="6"/>
      <c r="D193" s="6"/>
      <c r="E193" s="6"/>
      <c r="F193" s="6"/>
      <c r="G193" s="6"/>
      <c r="H193" s="6"/>
      <c r="I193" s="6"/>
      <c r="J193" s="6"/>
      <c r="K193" s="6"/>
    </row>
    <row r="194" spans="1:11" x14ac:dyDescent="0.2">
      <c r="A194" s="6"/>
      <c r="B194" s="6"/>
      <c r="C194" s="6"/>
      <c r="D194" s="6"/>
      <c r="E194" s="6"/>
      <c r="F194" s="6"/>
      <c r="G194" s="6"/>
      <c r="H194" s="6"/>
      <c r="I194" s="6"/>
      <c r="J194" s="6"/>
      <c r="K194" s="6"/>
    </row>
    <row r="195" spans="1:11" x14ac:dyDescent="0.2">
      <c r="A195" s="6"/>
      <c r="B195" s="6"/>
      <c r="C195" s="6"/>
      <c r="D195" s="6"/>
      <c r="E195" s="6"/>
      <c r="F195" s="6"/>
      <c r="G195" s="6"/>
      <c r="H195" s="6"/>
      <c r="I195" s="6"/>
      <c r="J195" s="6"/>
      <c r="K195" s="6"/>
    </row>
    <row r="196" spans="1:11" x14ac:dyDescent="0.2">
      <c r="A196" s="6"/>
      <c r="B196" s="6"/>
      <c r="C196" s="6"/>
      <c r="D196" s="6"/>
      <c r="E196" s="6"/>
      <c r="F196" s="6"/>
      <c r="G196" s="6"/>
      <c r="H196" s="6"/>
      <c r="I196" s="6"/>
      <c r="J196" s="6"/>
      <c r="K196" s="6"/>
    </row>
    <row r="197" spans="1:11" x14ac:dyDescent="0.2">
      <c r="A197" s="6"/>
      <c r="B197" s="6"/>
      <c r="C197" s="6"/>
      <c r="D197" s="6"/>
      <c r="E197" s="6"/>
      <c r="F197" s="6"/>
      <c r="G197" s="6"/>
      <c r="H197" s="6"/>
      <c r="I197" s="6"/>
      <c r="J197" s="6"/>
      <c r="K197" s="6"/>
    </row>
    <row r="198" spans="1:11" x14ac:dyDescent="0.2">
      <c r="A198" s="6"/>
      <c r="B198" s="6"/>
      <c r="C198" s="6"/>
      <c r="D198" s="6"/>
      <c r="E198" s="6"/>
      <c r="F198" s="6"/>
      <c r="G198" s="6"/>
      <c r="H198" s="6"/>
      <c r="I198" s="6"/>
      <c r="J198" s="6"/>
      <c r="K198" s="6"/>
    </row>
    <row r="199" spans="1:11" x14ac:dyDescent="0.2">
      <c r="A199" s="6"/>
      <c r="B199" s="6"/>
      <c r="C199" s="6"/>
      <c r="D199" s="6"/>
      <c r="E199" s="6"/>
      <c r="F199" s="6"/>
      <c r="G199" s="6"/>
      <c r="H199" s="6"/>
      <c r="I199" s="6"/>
      <c r="J199" s="6"/>
      <c r="K199" s="6"/>
    </row>
    <row r="200" spans="1:11" x14ac:dyDescent="0.2">
      <c r="A200" s="6"/>
      <c r="B200" s="6"/>
      <c r="C200" s="6"/>
      <c r="D200" s="6"/>
      <c r="E200" s="6"/>
      <c r="F200" s="6"/>
      <c r="G200" s="6"/>
      <c r="H200" s="6"/>
      <c r="I200" s="6"/>
      <c r="J200" s="6"/>
      <c r="K200" s="6"/>
    </row>
    <row r="201" spans="1:11" x14ac:dyDescent="0.2">
      <c r="A201" s="6"/>
      <c r="B201" s="6"/>
      <c r="C201" s="6"/>
      <c r="D201" s="6"/>
      <c r="E201" s="6"/>
      <c r="F201" s="6"/>
      <c r="G201" s="6"/>
      <c r="H201" s="6"/>
      <c r="I201" s="6"/>
      <c r="J201" s="6"/>
      <c r="K201" s="6"/>
    </row>
    <row r="202" spans="1:11" x14ac:dyDescent="0.2">
      <c r="A202" s="6"/>
      <c r="B202" s="6"/>
      <c r="C202" s="6"/>
      <c r="D202" s="6"/>
      <c r="E202" s="6"/>
      <c r="F202" s="6"/>
      <c r="G202" s="6"/>
      <c r="H202" s="6"/>
      <c r="I202" s="6"/>
      <c r="J202" s="6"/>
      <c r="K202" s="6"/>
    </row>
    <row r="203" spans="1:11" x14ac:dyDescent="0.2">
      <c r="A203" s="6"/>
      <c r="B203" s="6"/>
      <c r="C203" s="6"/>
      <c r="D203" s="6"/>
      <c r="E203" s="6"/>
      <c r="F203" s="6"/>
      <c r="G203" s="6"/>
      <c r="H203" s="6"/>
      <c r="I203" s="6"/>
      <c r="J203" s="6"/>
      <c r="K203" s="6"/>
    </row>
    <row r="204" spans="1:11" x14ac:dyDescent="0.2">
      <c r="A204" s="6"/>
      <c r="B204" s="6"/>
      <c r="C204" s="6"/>
      <c r="D204" s="6"/>
      <c r="E204" s="6"/>
      <c r="F204" s="6"/>
      <c r="G204" s="6"/>
      <c r="H204" s="6"/>
      <c r="I204" s="6"/>
      <c r="J204" s="6"/>
      <c r="K204" s="6"/>
    </row>
    <row r="205" spans="1:11" x14ac:dyDescent="0.2">
      <c r="A205" s="6"/>
      <c r="B205" s="6"/>
      <c r="C205" s="6"/>
      <c r="D205" s="6"/>
      <c r="E205" s="6"/>
      <c r="F205" s="6"/>
      <c r="G205" s="6"/>
      <c r="H205" s="6"/>
      <c r="I205" s="6"/>
      <c r="J205" s="6"/>
      <c r="K205" s="6"/>
    </row>
    <row r="206" spans="1:11" x14ac:dyDescent="0.2">
      <c r="A206" s="6"/>
      <c r="B206" s="6"/>
      <c r="C206" s="6"/>
      <c r="D206" s="6"/>
      <c r="E206" s="6"/>
      <c r="F206" s="6"/>
      <c r="G206" s="6"/>
      <c r="H206" s="6"/>
      <c r="I206" s="6"/>
      <c r="J206" s="6"/>
      <c r="K206" s="6"/>
    </row>
    <row r="207" spans="1:11" x14ac:dyDescent="0.2">
      <c r="A207" s="6"/>
      <c r="B207" s="6"/>
      <c r="C207" s="6"/>
      <c r="D207" s="6"/>
      <c r="E207" s="6"/>
      <c r="F207" s="6"/>
      <c r="G207" s="6"/>
      <c r="H207" s="6"/>
      <c r="I207" s="6"/>
      <c r="J207" s="6"/>
      <c r="K207" s="6"/>
    </row>
    <row r="208" spans="1:11" x14ac:dyDescent="0.2">
      <c r="A208" s="6"/>
      <c r="B208" s="6"/>
      <c r="C208" s="6"/>
      <c r="D208" s="6"/>
      <c r="E208" s="6"/>
      <c r="F208" s="6"/>
      <c r="G208" s="6"/>
      <c r="H208" s="6"/>
      <c r="I208" s="6"/>
      <c r="J208" s="6"/>
      <c r="K208" s="6"/>
    </row>
    <row r="209" spans="1:11" x14ac:dyDescent="0.2">
      <c r="A209" s="6"/>
      <c r="B209" s="6"/>
      <c r="C209" s="6"/>
      <c r="D209" s="6"/>
      <c r="E209" s="6"/>
      <c r="F209" s="6"/>
      <c r="G209" s="6"/>
      <c r="H209" s="6"/>
      <c r="I209" s="6"/>
      <c r="J209" s="6"/>
      <c r="K209" s="6"/>
    </row>
    <row r="210" spans="1:11" x14ac:dyDescent="0.2">
      <c r="A210" s="6"/>
      <c r="B210" s="6"/>
      <c r="C210" s="6"/>
      <c r="D210" s="6"/>
      <c r="E210" s="6"/>
      <c r="F210" s="6"/>
      <c r="G210" s="6"/>
      <c r="H210" s="6"/>
      <c r="I210" s="6"/>
      <c r="J210" s="6"/>
      <c r="K210" s="6"/>
    </row>
    <row r="211" spans="1:11" x14ac:dyDescent="0.2">
      <c r="A211" s="6"/>
      <c r="B211" s="6"/>
      <c r="C211" s="6"/>
      <c r="D211" s="6"/>
      <c r="E211" s="6"/>
      <c r="F211" s="6"/>
      <c r="G211" s="6"/>
      <c r="H211" s="6"/>
      <c r="I211" s="6"/>
      <c r="J211" s="6"/>
      <c r="K211" s="6"/>
    </row>
    <row r="212" spans="1:11" x14ac:dyDescent="0.2">
      <c r="A212" s="6"/>
      <c r="B212" s="6"/>
      <c r="C212" s="6"/>
      <c r="D212" s="6"/>
      <c r="E212" s="6"/>
      <c r="F212" s="6"/>
      <c r="G212" s="6"/>
      <c r="H212" s="6"/>
      <c r="I212" s="6"/>
      <c r="J212" s="6"/>
      <c r="K212" s="6"/>
    </row>
    <row r="213" spans="1:11" x14ac:dyDescent="0.2">
      <c r="A213" s="6"/>
      <c r="B213" s="6"/>
      <c r="C213" s="6"/>
      <c r="D213" s="6"/>
      <c r="E213" s="6"/>
      <c r="F213" s="6"/>
      <c r="G213" s="6"/>
      <c r="H213" s="6"/>
      <c r="I213" s="6"/>
      <c r="J213" s="6"/>
      <c r="K213" s="6"/>
    </row>
    <row r="214" spans="1:11" x14ac:dyDescent="0.2">
      <c r="A214" s="6"/>
      <c r="B214" s="6"/>
      <c r="C214" s="6"/>
      <c r="D214" s="6"/>
      <c r="E214" s="6"/>
      <c r="F214" s="6"/>
      <c r="G214" s="6"/>
      <c r="H214" s="6"/>
      <c r="I214" s="6"/>
      <c r="J214" s="6"/>
      <c r="K214" s="6"/>
    </row>
    <row r="215" spans="1:11" x14ac:dyDescent="0.2">
      <c r="A215" s="6"/>
      <c r="B215" s="6"/>
      <c r="C215" s="6"/>
      <c r="D215" s="6"/>
      <c r="E215" s="6"/>
      <c r="F215" s="6"/>
      <c r="G215" s="6"/>
      <c r="H215" s="6"/>
      <c r="I215" s="6"/>
      <c r="J215" s="6"/>
      <c r="K215" s="6"/>
    </row>
    <row r="216" spans="1:11" x14ac:dyDescent="0.2">
      <c r="A216" s="6"/>
      <c r="B216" s="6"/>
      <c r="C216" s="6"/>
      <c r="D216" s="6"/>
      <c r="E216" s="6"/>
      <c r="F216" s="6"/>
      <c r="G216" s="6"/>
      <c r="H216" s="6"/>
      <c r="I216" s="6"/>
      <c r="J216" s="6"/>
      <c r="K216" s="6"/>
    </row>
    <row r="217" spans="1:11" x14ac:dyDescent="0.2">
      <c r="A217" s="6"/>
      <c r="B217" s="6"/>
      <c r="C217" s="6"/>
      <c r="D217" s="6"/>
      <c r="E217" s="6"/>
      <c r="F217" s="6"/>
      <c r="G217" s="6"/>
      <c r="H217" s="6"/>
      <c r="I217" s="6"/>
      <c r="J217" s="6"/>
      <c r="K217" s="6"/>
    </row>
    <row r="218" spans="1:11" x14ac:dyDescent="0.2">
      <c r="A218" s="6"/>
      <c r="B218" s="6"/>
      <c r="C218" s="6"/>
      <c r="D218" s="6"/>
      <c r="E218" s="6"/>
      <c r="F218" s="6"/>
      <c r="G218" s="6"/>
      <c r="H218" s="6"/>
      <c r="I218" s="6"/>
      <c r="J218" s="6"/>
      <c r="K218" s="6"/>
    </row>
    <row r="219" spans="1:11" x14ac:dyDescent="0.2">
      <c r="A219" s="6"/>
      <c r="B219" s="6"/>
      <c r="C219" s="6"/>
      <c r="D219" s="6"/>
      <c r="E219" s="6"/>
      <c r="F219" s="6"/>
      <c r="G219" s="6"/>
      <c r="H219" s="6"/>
      <c r="I219" s="6"/>
      <c r="J219" s="6"/>
      <c r="K219" s="6"/>
    </row>
    <row r="220" spans="1:11" x14ac:dyDescent="0.2">
      <c r="A220" s="6"/>
      <c r="B220" s="6"/>
      <c r="C220" s="6"/>
      <c r="D220" s="6"/>
      <c r="E220" s="6"/>
      <c r="F220" s="6"/>
      <c r="G220" s="6"/>
      <c r="H220" s="6"/>
      <c r="I220" s="6"/>
      <c r="J220" s="6"/>
      <c r="K220" s="6"/>
    </row>
    <row r="221" spans="1:11" x14ac:dyDescent="0.2">
      <c r="A221" s="6"/>
      <c r="B221" s="6"/>
      <c r="C221" s="6"/>
      <c r="D221" s="6"/>
      <c r="E221" s="6"/>
      <c r="F221" s="6"/>
      <c r="G221" s="6"/>
      <c r="H221" s="6"/>
      <c r="I221" s="6"/>
      <c r="J221" s="6"/>
      <c r="K221" s="6"/>
    </row>
    <row r="222" spans="1:11" x14ac:dyDescent="0.2">
      <c r="A222" s="6"/>
      <c r="B222" s="6"/>
      <c r="C222" s="6"/>
      <c r="D222" s="6"/>
      <c r="E222" s="6"/>
      <c r="F222" s="6"/>
      <c r="G222" s="6"/>
      <c r="H222" s="6"/>
      <c r="I222" s="6"/>
      <c r="J222" s="6"/>
      <c r="K222" s="6"/>
    </row>
    <row r="223" spans="1:11" x14ac:dyDescent="0.2">
      <c r="A223" s="6"/>
      <c r="B223" s="6"/>
      <c r="C223" s="6"/>
      <c r="D223" s="6"/>
      <c r="E223" s="6"/>
      <c r="F223" s="6"/>
      <c r="G223" s="6"/>
      <c r="H223" s="6"/>
      <c r="I223" s="6"/>
      <c r="J223" s="6"/>
      <c r="K223" s="6"/>
    </row>
    <row r="224" spans="1:11" x14ac:dyDescent="0.2">
      <c r="A224" s="6"/>
      <c r="B224" s="6"/>
      <c r="C224" s="6"/>
      <c r="D224" s="6"/>
      <c r="E224" s="6"/>
      <c r="F224" s="6"/>
      <c r="G224" s="6"/>
      <c r="H224" s="6"/>
      <c r="I224" s="6"/>
      <c r="J224" s="6"/>
      <c r="K224" s="6"/>
    </row>
    <row r="225" spans="1:11" x14ac:dyDescent="0.2">
      <c r="A225" s="6"/>
      <c r="B225" s="6"/>
      <c r="C225" s="6"/>
      <c r="D225" s="6"/>
      <c r="E225" s="6"/>
      <c r="F225" s="6"/>
      <c r="G225" s="6"/>
      <c r="H225" s="6"/>
      <c r="I225" s="6"/>
      <c r="J225" s="6"/>
      <c r="K225" s="6"/>
    </row>
    <row r="226" spans="1:11" x14ac:dyDescent="0.2">
      <c r="A226" s="6"/>
      <c r="B226" s="6"/>
      <c r="C226" s="6"/>
      <c r="D226" s="6"/>
      <c r="E226" s="6"/>
      <c r="F226" s="6"/>
      <c r="G226" s="6"/>
      <c r="H226" s="6"/>
      <c r="I226" s="6"/>
      <c r="J226" s="6"/>
      <c r="K226" s="6"/>
    </row>
    <row r="227" spans="1:11" x14ac:dyDescent="0.2">
      <c r="A227" s="6"/>
      <c r="B227" s="6"/>
      <c r="C227" s="6"/>
      <c r="D227" s="6"/>
      <c r="E227" s="6"/>
      <c r="F227" s="6"/>
      <c r="G227" s="6"/>
      <c r="H227" s="6"/>
      <c r="I227" s="6"/>
      <c r="J227" s="6"/>
      <c r="K227" s="6"/>
    </row>
    <row r="228" spans="1:11" x14ac:dyDescent="0.2">
      <c r="A228" s="6"/>
      <c r="B228" s="6"/>
      <c r="C228" s="6"/>
      <c r="D228" s="6"/>
      <c r="E228" s="6"/>
      <c r="F228" s="6"/>
      <c r="G228" s="6"/>
      <c r="H228" s="6"/>
      <c r="I228" s="6"/>
      <c r="J228" s="6"/>
      <c r="K228" s="6"/>
    </row>
    <row r="229" spans="1:11" x14ac:dyDescent="0.2">
      <c r="A229" s="6"/>
      <c r="B229" s="6"/>
      <c r="C229" s="6"/>
      <c r="D229" s="6"/>
      <c r="E229" s="6"/>
      <c r="F229" s="6"/>
      <c r="G229" s="6"/>
      <c r="H229" s="6"/>
      <c r="I229" s="6"/>
      <c r="J229" s="6"/>
      <c r="K229" s="6"/>
    </row>
    <row r="230" spans="1:11" x14ac:dyDescent="0.2">
      <c r="A230" s="6"/>
      <c r="B230" s="6"/>
      <c r="C230" s="6"/>
      <c r="D230" s="6"/>
      <c r="E230" s="6"/>
      <c r="F230" s="6"/>
      <c r="G230" s="6"/>
      <c r="H230" s="6"/>
      <c r="I230" s="6"/>
      <c r="J230" s="6"/>
      <c r="K230" s="6"/>
    </row>
    <row r="231" spans="1:11" x14ac:dyDescent="0.2">
      <c r="A231" s="6"/>
      <c r="B231" s="6"/>
      <c r="C231" s="6"/>
      <c r="D231" s="6"/>
      <c r="E231" s="6"/>
      <c r="F231" s="6"/>
      <c r="G231" s="6"/>
      <c r="H231" s="6"/>
      <c r="I231" s="6"/>
      <c r="J231" s="6"/>
      <c r="K231" s="6"/>
    </row>
    <row r="232" spans="1:11" x14ac:dyDescent="0.2">
      <c r="A232" s="6"/>
      <c r="B232" s="6"/>
      <c r="C232" s="6"/>
      <c r="D232" s="6"/>
      <c r="E232" s="6"/>
      <c r="F232" s="6"/>
      <c r="G232" s="6"/>
      <c r="H232" s="6"/>
      <c r="I232" s="6"/>
      <c r="J232" s="6"/>
      <c r="K232" s="6"/>
    </row>
    <row r="233" spans="1:11" x14ac:dyDescent="0.2">
      <c r="A233" s="6"/>
      <c r="B233" s="6"/>
      <c r="C233" s="6"/>
      <c r="D233" s="6"/>
      <c r="E233" s="6"/>
      <c r="F233" s="6"/>
      <c r="G233" s="6"/>
      <c r="H233" s="6"/>
      <c r="I233" s="6"/>
      <c r="J233" s="6"/>
      <c r="K233" s="6"/>
    </row>
    <row r="234" spans="1:11" x14ac:dyDescent="0.2">
      <c r="A234" s="6"/>
      <c r="B234" s="6"/>
      <c r="C234" s="6"/>
      <c r="D234" s="6"/>
      <c r="E234" s="6"/>
      <c r="F234" s="6"/>
      <c r="G234" s="6"/>
      <c r="H234" s="6"/>
      <c r="I234" s="6"/>
      <c r="J234" s="6"/>
      <c r="K234" s="6"/>
    </row>
    <row r="235" spans="1:11" x14ac:dyDescent="0.2">
      <c r="A235" s="6"/>
      <c r="B235" s="6"/>
      <c r="C235" s="6"/>
      <c r="D235" s="6"/>
      <c r="E235" s="6"/>
      <c r="F235" s="6"/>
      <c r="G235" s="6"/>
      <c r="H235" s="6"/>
      <c r="I235" s="6"/>
      <c r="J235" s="6"/>
      <c r="K235" s="6"/>
    </row>
    <row r="236" spans="1:11" x14ac:dyDescent="0.2">
      <c r="A236" s="6"/>
      <c r="B236" s="6"/>
      <c r="C236" s="6"/>
      <c r="D236" s="6"/>
      <c r="E236" s="6"/>
      <c r="F236" s="6"/>
      <c r="G236" s="6"/>
      <c r="H236" s="6"/>
      <c r="I236" s="6"/>
      <c r="J236" s="6"/>
      <c r="K236" s="6"/>
    </row>
    <row r="237" spans="1:11" x14ac:dyDescent="0.2">
      <c r="A237" s="6"/>
      <c r="B237" s="6"/>
      <c r="C237" s="6"/>
      <c r="D237" s="6"/>
      <c r="E237" s="6"/>
      <c r="F237" s="6"/>
      <c r="G237" s="6"/>
      <c r="H237" s="6"/>
      <c r="I237" s="6"/>
      <c r="J237" s="6"/>
      <c r="K237" s="6"/>
    </row>
    <row r="238" spans="1:11" x14ac:dyDescent="0.2">
      <c r="A238" s="6"/>
      <c r="B238" s="6"/>
      <c r="C238" s="6"/>
      <c r="D238" s="6"/>
      <c r="E238" s="6"/>
      <c r="F238" s="6"/>
      <c r="G238" s="6"/>
      <c r="H238" s="6"/>
      <c r="I238" s="6"/>
      <c r="J238" s="6"/>
      <c r="K238" s="6"/>
    </row>
    <row r="239" spans="1:11" x14ac:dyDescent="0.2">
      <c r="A239" s="6"/>
      <c r="B239" s="6"/>
      <c r="C239" s="6"/>
      <c r="D239" s="6"/>
      <c r="E239" s="6"/>
      <c r="F239" s="6"/>
      <c r="G239" s="6"/>
      <c r="H239" s="6"/>
      <c r="I239" s="6"/>
      <c r="J239" s="6"/>
      <c r="K239" s="6"/>
    </row>
    <row r="240" spans="1:11" x14ac:dyDescent="0.2">
      <c r="A240" s="6"/>
      <c r="B240" s="6"/>
      <c r="C240" s="6"/>
      <c r="D240" s="6"/>
      <c r="E240" s="6"/>
      <c r="F240" s="6"/>
      <c r="G240" s="6"/>
      <c r="H240" s="6"/>
      <c r="I240" s="6"/>
      <c r="J240" s="6"/>
      <c r="K240" s="6"/>
    </row>
    <row r="241" spans="1:11" x14ac:dyDescent="0.2">
      <c r="A241" s="6"/>
      <c r="B241" s="6"/>
      <c r="C241" s="6"/>
      <c r="D241" s="6"/>
      <c r="E241" s="6"/>
      <c r="F241" s="6"/>
      <c r="G241" s="6"/>
      <c r="H241" s="6"/>
      <c r="I241" s="6"/>
      <c r="J241" s="6"/>
      <c r="K241" s="6"/>
    </row>
    <row r="242" spans="1:11" x14ac:dyDescent="0.2">
      <c r="A242" s="6"/>
      <c r="B242" s="6"/>
      <c r="C242" s="6"/>
      <c r="D242" s="6"/>
      <c r="E242" s="6"/>
      <c r="F242" s="6"/>
      <c r="G242" s="6"/>
      <c r="H242" s="6"/>
      <c r="I242" s="6"/>
      <c r="J242" s="6"/>
      <c r="K242" s="6"/>
    </row>
    <row r="243" spans="1:11" x14ac:dyDescent="0.2">
      <c r="A243" s="6"/>
      <c r="B243" s="6"/>
      <c r="C243" s="6"/>
      <c r="D243" s="6"/>
      <c r="E243" s="6"/>
      <c r="F243" s="6"/>
      <c r="G243" s="6"/>
      <c r="H243" s="6"/>
      <c r="I243" s="6"/>
      <c r="J243" s="6"/>
      <c r="K243" s="6"/>
    </row>
    <row r="244" spans="1:11" x14ac:dyDescent="0.2">
      <c r="A244" s="6"/>
      <c r="B244" s="6"/>
      <c r="C244" s="6"/>
      <c r="D244" s="6"/>
      <c r="E244" s="6"/>
      <c r="F244" s="6"/>
      <c r="G244" s="6"/>
      <c r="H244" s="6"/>
      <c r="I244" s="6"/>
      <c r="J244" s="6"/>
      <c r="K244" s="6"/>
    </row>
    <row r="245" spans="1:11" x14ac:dyDescent="0.2">
      <c r="A245" s="6"/>
      <c r="B245" s="6"/>
      <c r="C245" s="6"/>
      <c r="D245" s="6"/>
      <c r="E245" s="6"/>
      <c r="F245" s="6"/>
      <c r="G245" s="6"/>
      <c r="H245" s="6"/>
      <c r="I245" s="6"/>
      <c r="J245" s="6"/>
      <c r="K245" s="6"/>
    </row>
    <row r="246" spans="1:11" x14ac:dyDescent="0.2">
      <c r="A246" s="6"/>
      <c r="B246" s="6"/>
      <c r="C246" s="6"/>
      <c r="D246" s="6"/>
      <c r="E246" s="6"/>
      <c r="F246" s="6"/>
      <c r="G246" s="6"/>
      <c r="H246" s="6"/>
      <c r="I246" s="6"/>
      <c r="J246" s="6"/>
      <c r="K246" s="6"/>
    </row>
    <row r="247" spans="1:11" x14ac:dyDescent="0.2">
      <c r="A247" s="6"/>
      <c r="B247" s="6"/>
      <c r="C247" s="6"/>
      <c r="D247" s="6"/>
      <c r="E247" s="6"/>
      <c r="F247" s="6"/>
      <c r="G247" s="6"/>
      <c r="H247" s="6"/>
      <c r="I247" s="6"/>
      <c r="J247" s="6"/>
      <c r="K247" s="6"/>
    </row>
    <row r="248" spans="1:11" x14ac:dyDescent="0.2">
      <c r="A248" s="6"/>
      <c r="B248" s="6"/>
      <c r="C248" s="6"/>
      <c r="D248" s="6"/>
      <c r="E248" s="6"/>
      <c r="F248" s="6"/>
      <c r="G248" s="6"/>
      <c r="H248" s="6"/>
      <c r="I248" s="6"/>
      <c r="J248" s="6"/>
      <c r="K248" s="6"/>
    </row>
    <row r="249" spans="1:11" x14ac:dyDescent="0.2">
      <c r="A249" s="6"/>
      <c r="B249" s="6"/>
      <c r="C249" s="6"/>
      <c r="D249" s="6"/>
      <c r="E249" s="6"/>
      <c r="F249" s="6"/>
      <c r="G249" s="6"/>
      <c r="H249" s="6"/>
      <c r="I249" s="6"/>
      <c r="J249" s="6"/>
      <c r="K249" s="6"/>
    </row>
    <row r="250" spans="1:11" x14ac:dyDescent="0.2">
      <c r="A250" s="6"/>
      <c r="B250" s="6"/>
      <c r="C250" s="6"/>
      <c r="D250" s="6"/>
      <c r="E250" s="6"/>
      <c r="F250" s="6"/>
      <c r="G250" s="6"/>
      <c r="H250" s="6"/>
      <c r="I250" s="6"/>
      <c r="J250" s="6"/>
      <c r="K250" s="6"/>
    </row>
    <row r="251" spans="1:11" x14ac:dyDescent="0.2">
      <c r="A251" s="6"/>
      <c r="B251" s="6"/>
      <c r="C251" s="6"/>
      <c r="D251" s="6"/>
      <c r="E251" s="6"/>
      <c r="F251" s="6"/>
      <c r="G251" s="6"/>
      <c r="H251" s="6"/>
      <c r="I251" s="6"/>
      <c r="J251" s="6"/>
      <c r="K251" s="6"/>
    </row>
    <row r="252" spans="1:11" x14ac:dyDescent="0.2">
      <c r="A252" s="6"/>
      <c r="B252" s="6"/>
      <c r="C252" s="6"/>
      <c r="D252" s="6"/>
      <c r="E252" s="6"/>
      <c r="F252" s="6"/>
      <c r="G252" s="6"/>
      <c r="H252" s="6"/>
      <c r="I252" s="6"/>
      <c r="J252" s="6"/>
      <c r="K252" s="6"/>
    </row>
    <row r="253" spans="1:11" x14ac:dyDescent="0.2">
      <c r="A253" s="6"/>
      <c r="B253" s="6"/>
      <c r="C253" s="6"/>
      <c r="D253" s="6"/>
      <c r="E253" s="6"/>
      <c r="F253" s="6"/>
      <c r="G253" s="6"/>
      <c r="H253" s="6"/>
      <c r="I253" s="6"/>
      <c r="J253" s="6"/>
      <c r="K253" s="6"/>
    </row>
    <row r="254" spans="1:11" x14ac:dyDescent="0.2">
      <c r="A254" s="6"/>
      <c r="B254" s="6"/>
      <c r="C254" s="6"/>
      <c r="D254" s="6"/>
      <c r="E254" s="6"/>
      <c r="F254" s="6"/>
      <c r="G254" s="6"/>
      <c r="H254" s="6"/>
      <c r="I254" s="6"/>
      <c r="J254" s="6"/>
      <c r="K254" s="6"/>
    </row>
    <row r="255" spans="1:11" x14ac:dyDescent="0.2">
      <c r="A255" s="6"/>
      <c r="B255" s="6"/>
      <c r="C255" s="6"/>
      <c r="D255" s="6"/>
      <c r="E255" s="6"/>
      <c r="F255" s="6"/>
      <c r="G255" s="6"/>
      <c r="H255" s="6"/>
      <c r="I255" s="6"/>
      <c r="J255" s="6"/>
      <c r="K255" s="6"/>
    </row>
    <row r="256" spans="1:11" x14ac:dyDescent="0.2">
      <c r="A256" s="6"/>
      <c r="B256" s="6"/>
      <c r="C256" s="6"/>
      <c r="D256" s="6"/>
      <c r="E256" s="6"/>
      <c r="F256" s="6"/>
      <c r="G256" s="6"/>
      <c r="H256" s="6"/>
      <c r="I256" s="6"/>
      <c r="J256" s="6"/>
      <c r="K256" s="6"/>
    </row>
    <row r="257" spans="1:11" x14ac:dyDescent="0.2">
      <c r="A257" s="6"/>
      <c r="B257" s="6"/>
      <c r="C257" s="6"/>
      <c r="D257" s="6"/>
      <c r="E257" s="6"/>
      <c r="F257" s="6"/>
      <c r="G257" s="6"/>
      <c r="H257" s="6"/>
      <c r="I257" s="6"/>
      <c r="J257" s="6"/>
      <c r="K257" s="6"/>
    </row>
    <row r="258" spans="1:11" x14ac:dyDescent="0.2">
      <c r="A258" s="6"/>
      <c r="B258" s="6"/>
      <c r="C258" s="6"/>
      <c r="D258" s="6"/>
      <c r="E258" s="6"/>
      <c r="F258" s="6"/>
      <c r="G258" s="6"/>
      <c r="H258" s="6"/>
      <c r="I258" s="6"/>
      <c r="J258" s="6"/>
      <c r="K258" s="6"/>
    </row>
    <row r="259" spans="1:11" x14ac:dyDescent="0.2">
      <c r="A259" s="6"/>
      <c r="B259" s="6"/>
      <c r="C259" s="6"/>
      <c r="D259" s="6"/>
      <c r="E259" s="6"/>
      <c r="F259" s="6"/>
      <c r="G259" s="6"/>
      <c r="H259" s="6"/>
      <c r="I259" s="6"/>
      <c r="J259" s="6"/>
      <c r="K259" s="6"/>
    </row>
    <row r="260" spans="1:11" x14ac:dyDescent="0.2">
      <c r="A260" s="6"/>
      <c r="B260" s="6"/>
      <c r="C260" s="6"/>
      <c r="D260" s="6"/>
      <c r="E260" s="6"/>
      <c r="F260" s="6"/>
      <c r="G260" s="6"/>
      <c r="H260" s="6"/>
      <c r="I260" s="6"/>
      <c r="J260" s="6"/>
      <c r="K260" s="6"/>
    </row>
    <row r="261" spans="1:11" x14ac:dyDescent="0.2">
      <c r="A261" s="6"/>
      <c r="B261" s="6"/>
      <c r="C261" s="6"/>
      <c r="D261" s="6"/>
      <c r="E261" s="6"/>
      <c r="F261" s="6"/>
      <c r="G261" s="6"/>
      <c r="H261" s="6"/>
      <c r="I261" s="6"/>
      <c r="J261" s="6"/>
      <c r="K261" s="6"/>
    </row>
    <row r="262" spans="1:11" x14ac:dyDescent="0.2">
      <c r="A262" s="6"/>
      <c r="B262" s="6"/>
      <c r="C262" s="6"/>
      <c r="D262" s="6"/>
      <c r="E262" s="6"/>
      <c r="F262" s="6"/>
      <c r="G262" s="6"/>
      <c r="H262" s="6"/>
      <c r="I262" s="6"/>
      <c r="J262" s="6"/>
      <c r="K262" s="6"/>
    </row>
    <row r="263" spans="1:11" x14ac:dyDescent="0.2">
      <c r="A263" s="6"/>
      <c r="B263" s="6"/>
      <c r="C263" s="6"/>
      <c r="D263" s="6"/>
      <c r="E263" s="6"/>
      <c r="F263" s="6"/>
      <c r="G263" s="6"/>
      <c r="H263" s="6"/>
      <c r="I263" s="6"/>
      <c r="J263" s="6"/>
      <c r="K263" s="6"/>
    </row>
    <row r="264" spans="1:11" x14ac:dyDescent="0.2">
      <c r="A264" s="6"/>
      <c r="B264" s="6"/>
      <c r="C264" s="6"/>
      <c r="D264" s="6"/>
      <c r="E264" s="6"/>
      <c r="F264" s="6"/>
      <c r="G264" s="6"/>
      <c r="H264" s="6"/>
      <c r="I264" s="6"/>
      <c r="J264" s="6"/>
      <c r="K264" s="6"/>
    </row>
    <row r="265" spans="1:11" x14ac:dyDescent="0.2">
      <c r="A265" s="6"/>
      <c r="B265" s="6"/>
      <c r="C265" s="6"/>
      <c r="D265" s="6"/>
      <c r="E265" s="6"/>
      <c r="F265" s="6"/>
      <c r="G265" s="6"/>
      <c r="H265" s="6"/>
      <c r="I265" s="6"/>
      <c r="J265" s="6"/>
      <c r="K265" s="6"/>
    </row>
    <row r="266" spans="1:11" x14ac:dyDescent="0.2">
      <c r="A266" s="6"/>
      <c r="B266" s="6"/>
      <c r="C266" s="6"/>
      <c r="D266" s="6"/>
      <c r="E266" s="6"/>
      <c r="F266" s="6"/>
      <c r="G266" s="6"/>
      <c r="H266" s="6"/>
      <c r="I266" s="6"/>
      <c r="J266" s="6"/>
      <c r="K266" s="6"/>
    </row>
    <row r="267" spans="1:11" x14ac:dyDescent="0.2">
      <c r="A267" s="6"/>
      <c r="B267" s="6"/>
      <c r="C267" s="6"/>
      <c r="D267" s="6"/>
      <c r="E267" s="6"/>
      <c r="F267" s="6"/>
      <c r="G267" s="6"/>
      <c r="H267" s="6"/>
      <c r="I267" s="6"/>
      <c r="J267" s="6"/>
      <c r="K267" s="6"/>
    </row>
    <row r="268" spans="1:11" x14ac:dyDescent="0.2">
      <c r="A268" s="6"/>
      <c r="B268" s="6"/>
      <c r="C268" s="6"/>
      <c r="D268" s="6"/>
      <c r="E268" s="6"/>
      <c r="F268" s="6"/>
      <c r="G268" s="6"/>
      <c r="H268" s="6"/>
      <c r="I268" s="6"/>
      <c r="J268" s="6"/>
      <c r="K268" s="6"/>
    </row>
    <row r="269" spans="1:11" x14ac:dyDescent="0.2">
      <c r="A269" s="6"/>
      <c r="B269" s="6"/>
      <c r="C269" s="6"/>
      <c r="D269" s="6"/>
      <c r="E269" s="6"/>
      <c r="F269" s="6"/>
      <c r="G269" s="6"/>
      <c r="H269" s="6"/>
      <c r="I269" s="6"/>
      <c r="J269" s="6"/>
      <c r="K269" s="6"/>
    </row>
    <row r="270" spans="1:11" x14ac:dyDescent="0.2">
      <c r="A270" s="6"/>
      <c r="B270" s="6"/>
      <c r="C270" s="6"/>
      <c r="D270" s="6"/>
      <c r="E270" s="6"/>
      <c r="F270" s="6"/>
      <c r="G270" s="6"/>
      <c r="H270" s="6"/>
      <c r="I270" s="6"/>
      <c r="J270" s="6"/>
      <c r="K270" s="6"/>
    </row>
    <row r="271" spans="1:11" x14ac:dyDescent="0.2">
      <c r="A271" s="6"/>
      <c r="B271" s="6"/>
      <c r="C271" s="6"/>
      <c r="D271" s="6"/>
      <c r="E271" s="6"/>
      <c r="F271" s="6"/>
      <c r="G271" s="6"/>
      <c r="H271" s="6"/>
      <c r="I271" s="6"/>
      <c r="J271" s="6"/>
      <c r="K271" s="6"/>
    </row>
  </sheetData>
  <mergeCells count="45">
    <mergeCell ref="A11:D11"/>
    <mergeCell ref="H11:K11"/>
    <mergeCell ref="A12:D12"/>
    <mergeCell ref="H12:K12"/>
    <mergeCell ref="A14:D14"/>
    <mergeCell ref="E14:H14"/>
    <mergeCell ref="I14:K14"/>
    <mergeCell ref="A1:K1"/>
    <mergeCell ref="A2:K2"/>
    <mergeCell ref="A3:K3"/>
    <mergeCell ref="A8:K8"/>
    <mergeCell ref="A9:K9"/>
    <mergeCell ref="I20:J20"/>
    <mergeCell ref="E22:H22"/>
    <mergeCell ref="A23:D23"/>
    <mergeCell ref="I23:K23"/>
    <mergeCell ref="A15:D15"/>
    <mergeCell ref="E15:H15"/>
    <mergeCell ref="I15:K15"/>
    <mergeCell ref="A28:E28"/>
    <mergeCell ref="A19:B19"/>
    <mergeCell ref="C19:E19"/>
    <mergeCell ref="F19:H19"/>
    <mergeCell ref="A20:B20"/>
    <mergeCell ref="C20:E20"/>
    <mergeCell ref="F20:H20"/>
    <mergeCell ref="A27:F27"/>
    <mergeCell ref="A31:D31"/>
    <mergeCell ref="E31:F31"/>
    <mergeCell ref="H31:I31"/>
    <mergeCell ref="J31:K31"/>
    <mergeCell ref="E35:F35"/>
    <mergeCell ref="J29:K29"/>
    <mergeCell ref="A30:D30"/>
    <mergeCell ref="E30:G30"/>
    <mergeCell ref="H30:I30"/>
    <mergeCell ref="J30:K30"/>
    <mergeCell ref="F44:H44"/>
    <mergeCell ref="I44:J44"/>
    <mergeCell ref="A45:B45"/>
    <mergeCell ref="C45:E45"/>
    <mergeCell ref="F45:H45"/>
    <mergeCell ref="I45:J45"/>
    <mergeCell ref="A44:B44"/>
    <mergeCell ref="C44:E44"/>
  </mergeCells>
  <printOptions horizontalCentered="1" verticalCentered="1"/>
  <pageMargins left="0.78740157480314965" right="0.39370078740157483" top="0" bottom="0" header="0" footer="0"/>
  <pageSetup paperSize="9" scale="71" orientation="portrait" horizontalDpi="120" verticalDpi="7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2"/>
  <sheetViews>
    <sheetView tabSelected="1" topLeftCell="G211" zoomScaleNormal="100" workbookViewId="0">
      <selection activeCell="H239" sqref="H239:K239"/>
    </sheetView>
  </sheetViews>
  <sheetFormatPr baseColWidth="10" defaultRowHeight="12.75" x14ac:dyDescent="0.2"/>
  <cols>
    <col min="1" max="6" width="11.42578125" hidden="1" customWidth="1"/>
    <col min="7" max="7" width="37.28515625" bestFit="1" customWidth="1"/>
    <col min="8" max="8" width="74.5703125" customWidth="1"/>
    <col min="9" max="9" width="11.5703125" bestFit="1" customWidth="1"/>
    <col min="10" max="10" width="13.42578125" bestFit="1" customWidth="1"/>
    <col min="11" max="11" width="15.140625" style="146" bestFit="1" customWidth="1"/>
  </cols>
  <sheetData>
    <row r="1" spans="7:14" ht="18" x14ac:dyDescent="0.25">
      <c r="G1" s="238" t="s">
        <v>63</v>
      </c>
      <c r="H1" s="238"/>
      <c r="I1" s="238"/>
      <c r="J1" s="238"/>
      <c r="K1" s="137"/>
    </row>
    <row r="2" spans="7:14" ht="14.25" x14ac:dyDescent="0.2">
      <c r="G2" s="239" t="s">
        <v>64</v>
      </c>
      <c r="H2" s="239"/>
      <c r="I2" s="239"/>
      <c r="J2" s="239"/>
      <c r="K2" s="137"/>
    </row>
    <row r="3" spans="7:14" ht="14.25" x14ac:dyDescent="0.2">
      <c r="G3" s="239" t="s">
        <v>65</v>
      </c>
      <c r="H3" s="239"/>
      <c r="I3" s="239"/>
      <c r="J3" s="239"/>
      <c r="K3" s="137"/>
    </row>
    <row r="4" spans="7:14" ht="14.25" x14ac:dyDescent="0.2">
      <c r="G4" s="239" t="s">
        <v>66</v>
      </c>
      <c r="H4" s="239"/>
      <c r="I4" s="239"/>
      <c r="J4" s="239"/>
      <c r="K4" s="137"/>
      <c r="L4" s="54"/>
    </row>
    <row r="5" spans="7:14" ht="15.75" x14ac:dyDescent="0.25">
      <c r="G5" s="55" t="s">
        <v>67</v>
      </c>
      <c r="H5" s="1"/>
      <c r="I5" s="1"/>
      <c r="J5" s="1"/>
      <c r="K5" s="137" t="s">
        <v>68</v>
      </c>
      <c r="M5" s="56"/>
    </row>
    <row r="6" spans="7:14" x14ac:dyDescent="0.2">
      <c r="G6" s="64" t="s">
        <v>69</v>
      </c>
      <c r="H6" s="1"/>
      <c r="I6" s="64" t="s">
        <v>70</v>
      </c>
      <c r="J6" s="134"/>
      <c r="K6" s="137"/>
    </row>
    <row r="7" spans="7:14" x14ac:dyDescent="0.2">
      <c r="G7" s="64" t="s">
        <v>71</v>
      </c>
      <c r="H7" s="1" t="s">
        <v>110</v>
      </c>
      <c r="I7" s="64" t="s">
        <v>70</v>
      </c>
      <c r="J7" s="135" t="str">
        <f>PACIENTE!I19</f>
        <v>1313644914</v>
      </c>
      <c r="K7" s="137"/>
    </row>
    <row r="8" spans="7:14" x14ac:dyDescent="0.2">
      <c r="G8" s="64" t="s">
        <v>72</v>
      </c>
      <c r="H8" s="112">
        <v>41846</v>
      </c>
      <c r="I8" s="1"/>
      <c r="J8" s="1" t="s">
        <v>45</v>
      </c>
      <c r="K8" s="137"/>
    </row>
    <row r="9" spans="7:14" x14ac:dyDescent="0.2">
      <c r="G9" s="64" t="s">
        <v>73</v>
      </c>
      <c r="H9" s="112">
        <v>41856</v>
      </c>
      <c r="I9" s="1"/>
      <c r="J9" s="1"/>
      <c r="K9" s="137"/>
      <c r="M9" s="54"/>
    </row>
    <row r="10" spans="7:14" x14ac:dyDescent="0.2">
      <c r="G10" s="64" t="s">
        <v>10</v>
      </c>
      <c r="H10" s="240" t="str">
        <f>PACIENTE!A22</f>
        <v xml:space="preserve">EL CARMEN </v>
      </c>
      <c r="I10" s="240"/>
      <c r="J10" s="240"/>
      <c r="K10" s="137"/>
    </row>
    <row r="11" spans="7:14" x14ac:dyDescent="0.2">
      <c r="G11" s="64" t="s">
        <v>12</v>
      </c>
      <c r="H11" s="102" t="str">
        <f>PACIENTE!I22</f>
        <v>0968209647</v>
      </c>
      <c r="I11" s="101"/>
      <c r="J11" s="101"/>
      <c r="K11" s="137"/>
    </row>
    <row r="12" spans="7:14" x14ac:dyDescent="0.2">
      <c r="G12" s="64" t="s">
        <v>74</v>
      </c>
      <c r="H12" s="18" t="str">
        <f>PACIENTE!C57</f>
        <v>TRAUMA CRANEO ENCEFALICO GRAVE (S06) + D/C NEUMONIA (J15) + TRAUMATISMOS SUPERFICIALES (T00)</v>
      </c>
      <c r="I12" s="1"/>
      <c r="J12" s="1"/>
      <c r="K12" s="137"/>
      <c r="M12" s="57"/>
    </row>
    <row r="13" spans="7:14" x14ac:dyDescent="0.2">
      <c r="G13" s="1"/>
      <c r="H13" s="18"/>
      <c r="I13" s="1"/>
      <c r="J13" s="1"/>
      <c r="K13" s="137"/>
      <c r="M13" s="57"/>
    </row>
    <row r="14" spans="7:14" s="64" customFormat="1" x14ac:dyDescent="0.2">
      <c r="G14" s="93" t="s">
        <v>75</v>
      </c>
      <c r="H14" s="93" t="s">
        <v>76</v>
      </c>
      <c r="I14" s="94" t="s">
        <v>77</v>
      </c>
      <c r="J14" s="93" t="s">
        <v>78</v>
      </c>
      <c r="K14" s="138" t="s">
        <v>79</v>
      </c>
      <c r="L14" s="71"/>
      <c r="M14" s="72"/>
      <c r="N14" s="73"/>
    </row>
    <row r="15" spans="7:14" x14ac:dyDescent="0.2">
      <c r="G15" s="90" t="s">
        <v>81</v>
      </c>
      <c r="H15" s="91"/>
      <c r="I15" s="92"/>
      <c r="J15" s="91" t="s">
        <v>45</v>
      </c>
      <c r="K15" s="139"/>
      <c r="L15" s="59"/>
      <c r="M15" s="57"/>
      <c r="N15" s="59"/>
    </row>
    <row r="16" spans="7:14" x14ac:dyDescent="0.2">
      <c r="G16" s="74">
        <v>99203</v>
      </c>
      <c r="H16" s="113" t="s">
        <v>438</v>
      </c>
      <c r="I16" s="61">
        <v>1</v>
      </c>
      <c r="J16" s="62">
        <v>18.760000000000002</v>
      </c>
      <c r="K16" s="140">
        <f>+I16*J16</f>
        <v>18.760000000000002</v>
      </c>
      <c r="L16" s="59"/>
      <c r="M16" s="57"/>
      <c r="N16" s="59"/>
    </row>
    <row r="17" spans="7:14" x14ac:dyDescent="0.2">
      <c r="G17" s="74">
        <v>99204</v>
      </c>
      <c r="H17" s="113" t="s">
        <v>439</v>
      </c>
      <c r="I17" s="61">
        <v>1</v>
      </c>
      <c r="J17" s="62">
        <v>26.8</v>
      </c>
      <c r="K17" s="140">
        <f>+I17*J17</f>
        <v>26.8</v>
      </c>
      <c r="L17" s="59"/>
      <c r="M17" s="57"/>
      <c r="N17" s="59"/>
    </row>
    <row r="18" spans="7:14" x14ac:dyDescent="0.2">
      <c r="G18" s="74">
        <v>99213</v>
      </c>
      <c r="H18" s="113" t="s">
        <v>440</v>
      </c>
      <c r="I18" s="61">
        <v>1</v>
      </c>
      <c r="J18" s="62">
        <v>12.06</v>
      </c>
      <c r="K18" s="140">
        <f>+I18*J18</f>
        <v>12.06</v>
      </c>
      <c r="L18" s="59"/>
      <c r="M18" s="57"/>
      <c r="N18" s="59"/>
    </row>
    <row r="19" spans="7:14" x14ac:dyDescent="0.2">
      <c r="G19" s="74">
        <v>99214</v>
      </c>
      <c r="H19" s="113" t="s">
        <v>441</v>
      </c>
      <c r="I19" s="61">
        <v>1</v>
      </c>
      <c r="J19" s="62">
        <v>18.09</v>
      </c>
      <c r="K19" s="140">
        <f>+I19*J19</f>
        <v>18.09</v>
      </c>
      <c r="L19" s="59"/>
      <c r="M19" s="57"/>
      <c r="N19" s="59"/>
    </row>
    <row r="20" spans="7:14" x14ac:dyDescent="0.2">
      <c r="G20" s="74">
        <v>99285</v>
      </c>
      <c r="H20" s="113" t="s">
        <v>279</v>
      </c>
      <c r="I20" s="61">
        <v>1</v>
      </c>
      <c r="J20" s="62">
        <v>49.58</v>
      </c>
      <c r="K20" s="140">
        <f t="shared" ref="K20:K41" si="0">+I20*J20</f>
        <v>49.58</v>
      </c>
      <c r="L20" s="63"/>
      <c r="M20" s="57"/>
    </row>
    <row r="21" spans="7:14" x14ac:dyDescent="0.2">
      <c r="G21" s="74">
        <v>99284</v>
      </c>
      <c r="H21" s="113" t="s">
        <v>246</v>
      </c>
      <c r="I21" s="61">
        <v>1</v>
      </c>
      <c r="J21" s="62">
        <v>33.5</v>
      </c>
      <c r="K21" s="140">
        <f t="shared" si="0"/>
        <v>33.5</v>
      </c>
      <c r="L21" s="63"/>
      <c r="M21" s="57"/>
    </row>
    <row r="22" spans="7:14" x14ac:dyDescent="0.2">
      <c r="G22" s="74">
        <v>99283</v>
      </c>
      <c r="H22" s="113" t="s">
        <v>172</v>
      </c>
      <c r="I22" s="61">
        <v>1</v>
      </c>
      <c r="J22" s="62">
        <v>22.11</v>
      </c>
      <c r="K22" s="140">
        <f t="shared" si="0"/>
        <v>22.11</v>
      </c>
      <c r="L22" s="63"/>
      <c r="M22" s="57"/>
    </row>
    <row r="23" spans="7:14" x14ac:dyDescent="0.2">
      <c r="G23" s="74">
        <v>99283</v>
      </c>
      <c r="H23" s="113" t="s">
        <v>458</v>
      </c>
      <c r="I23" s="161">
        <v>1</v>
      </c>
      <c r="J23" s="117">
        <f>+J22*0.1</f>
        <v>2.2109999999999999</v>
      </c>
      <c r="K23" s="177">
        <f t="shared" si="0"/>
        <v>2.2109999999999999</v>
      </c>
      <c r="L23" s="63"/>
      <c r="M23" s="57"/>
    </row>
    <row r="24" spans="7:14" x14ac:dyDescent="0.2">
      <c r="G24" s="74">
        <v>97602</v>
      </c>
      <c r="H24" s="113" t="s">
        <v>278</v>
      </c>
      <c r="I24" s="61">
        <v>1</v>
      </c>
      <c r="J24" s="62">
        <v>13.6</v>
      </c>
      <c r="K24" s="140">
        <f t="shared" si="0"/>
        <v>13.6</v>
      </c>
      <c r="L24" s="63"/>
      <c r="M24" s="57"/>
    </row>
    <row r="25" spans="7:14" x14ac:dyDescent="0.2">
      <c r="G25" s="74">
        <v>31500</v>
      </c>
      <c r="H25" s="60" t="s">
        <v>308</v>
      </c>
      <c r="I25" s="61">
        <v>1</v>
      </c>
      <c r="J25" s="62">
        <v>24.05</v>
      </c>
      <c r="K25" s="140">
        <f t="shared" si="0"/>
        <v>24.05</v>
      </c>
      <c r="L25" s="63"/>
      <c r="M25" s="57"/>
    </row>
    <row r="26" spans="7:14" x14ac:dyDescent="0.2">
      <c r="G26" s="74">
        <v>51702</v>
      </c>
      <c r="H26" s="60" t="s">
        <v>424</v>
      </c>
      <c r="I26" s="61">
        <v>1</v>
      </c>
      <c r="J26" s="62">
        <v>4.8099999999999996</v>
      </c>
      <c r="K26" s="140">
        <f t="shared" si="0"/>
        <v>4.8099999999999996</v>
      </c>
      <c r="L26" s="63"/>
      <c r="M26" s="57"/>
    </row>
    <row r="27" spans="7:14" x14ac:dyDescent="0.2">
      <c r="G27" s="74">
        <v>36571</v>
      </c>
      <c r="H27" s="60" t="s">
        <v>309</v>
      </c>
      <c r="I27" s="61">
        <v>1</v>
      </c>
      <c r="J27" s="62">
        <v>48.09</v>
      </c>
      <c r="K27" s="140">
        <f t="shared" si="0"/>
        <v>48.09</v>
      </c>
      <c r="L27" s="63"/>
      <c r="M27" s="57"/>
    </row>
    <row r="28" spans="7:14" x14ac:dyDescent="0.2">
      <c r="G28" s="74">
        <v>43752</v>
      </c>
      <c r="H28" s="60" t="s">
        <v>338</v>
      </c>
      <c r="I28" s="61">
        <v>1</v>
      </c>
      <c r="J28" s="62">
        <v>16.03</v>
      </c>
      <c r="K28" s="140">
        <f t="shared" si="0"/>
        <v>16.03</v>
      </c>
      <c r="L28" s="63"/>
      <c r="M28" s="57"/>
    </row>
    <row r="29" spans="7:14" x14ac:dyDescent="0.2">
      <c r="G29" s="74">
        <v>99255</v>
      </c>
      <c r="H29" s="60" t="s">
        <v>365</v>
      </c>
      <c r="I29" s="61">
        <v>1</v>
      </c>
      <c r="J29" s="62">
        <v>46.9</v>
      </c>
      <c r="K29" s="140">
        <f t="shared" si="0"/>
        <v>46.9</v>
      </c>
      <c r="L29" s="63"/>
      <c r="M29" s="57"/>
    </row>
    <row r="30" spans="7:14" x14ac:dyDescent="0.2">
      <c r="G30" s="74">
        <v>99254</v>
      </c>
      <c r="H30" s="60" t="s">
        <v>234</v>
      </c>
      <c r="I30" s="61">
        <v>1</v>
      </c>
      <c r="J30" s="62">
        <v>40.200000000000003</v>
      </c>
      <c r="K30" s="140">
        <f t="shared" si="0"/>
        <v>40.200000000000003</v>
      </c>
      <c r="L30" s="63"/>
      <c r="M30" s="57"/>
    </row>
    <row r="31" spans="7:14" x14ac:dyDescent="0.2">
      <c r="G31" s="74">
        <v>99253</v>
      </c>
      <c r="H31" s="60" t="s">
        <v>294</v>
      </c>
      <c r="I31" s="61">
        <v>1</v>
      </c>
      <c r="J31" s="62">
        <v>31.49</v>
      </c>
      <c r="K31" s="140">
        <f t="shared" si="0"/>
        <v>31.49</v>
      </c>
      <c r="L31" s="63"/>
      <c r="M31" s="57"/>
    </row>
    <row r="32" spans="7:14" x14ac:dyDescent="0.2">
      <c r="G32" s="74">
        <v>99233</v>
      </c>
      <c r="H32" s="60" t="s">
        <v>415</v>
      </c>
      <c r="I32" s="61">
        <v>1</v>
      </c>
      <c r="J32" s="62">
        <v>24.12</v>
      </c>
      <c r="K32" s="140">
        <f t="shared" si="0"/>
        <v>24.12</v>
      </c>
      <c r="L32" s="63"/>
      <c r="M32" s="57"/>
    </row>
    <row r="33" spans="7:13" x14ac:dyDescent="0.2">
      <c r="G33" s="74">
        <v>99232</v>
      </c>
      <c r="H33" s="60" t="s">
        <v>203</v>
      </c>
      <c r="I33" s="61">
        <v>1</v>
      </c>
      <c r="J33" s="62">
        <v>17.420000000000002</v>
      </c>
      <c r="K33" s="140">
        <f t="shared" si="0"/>
        <v>17.420000000000002</v>
      </c>
      <c r="L33" s="63"/>
      <c r="M33" s="57"/>
    </row>
    <row r="34" spans="7:13" x14ac:dyDescent="0.2">
      <c r="G34" s="74">
        <v>99231</v>
      </c>
      <c r="H34" s="60" t="s">
        <v>452</v>
      </c>
      <c r="I34" s="61">
        <v>1</v>
      </c>
      <c r="J34" s="62">
        <v>9.3800000000000008</v>
      </c>
      <c r="K34" s="140">
        <f t="shared" si="0"/>
        <v>9.3800000000000008</v>
      </c>
      <c r="L34" s="63"/>
      <c r="M34" s="57"/>
    </row>
    <row r="35" spans="7:13" x14ac:dyDescent="0.2">
      <c r="G35" s="74">
        <v>99238</v>
      </c>
      <c r="H35" s="60" t="s">
        <v>186</v>
      </c>
      <c r="I35" s="61">
        <v>1</v>
      </c>
      <c r="J35" s="62">
        <v>24.12</v>
      </c>
      <c r="K35" s="140">
        <f t="shared" si="0"/>
        <v>24.12</v>
      </c>
      <c r="L35" s="63"/>
      <c r="M35" s="57"/>
    </row>
    <row r="36" spans="7:13" x14ac:dyDescent="0.2">
      <c r="G36" s="74">
        <v>94002</v>
      </c>
      <c r="H36" s="60" t="s">
        <v>349</v>
      </c>
      <c r="I36" s="61">
        <v>1</v>
      </c>
      <c r="J36" s="62">
        <v>20.399999999999999</v>
      </c>
      <c r="K36" s="140">
        <f t="shared" si="0"/>
        <v>20.399999999999999</v>
      </c>
      <c r="L36" s="63"/>
      <c r="M36" s="57"/>
    </row>
    <row r="37" spans="7:13" x14ac:dyDescent="0.2">
      <c r="G37" s="74">
        <v>94003</v>
      </c>
      <c r="H37" s="60" t="s">
        <v>350</v>
      </c>
      <c r="I37" s="61">
        <v>1</v>
      </c>
      <c r="J37" s="62">
        <v>14.96</v>
      </c>
      <c r="K37" s="140">
        <f t="shared" si="0"/>
        <v>14.96</v>
      </c>
      <c r="L37" s="63"/>
      <c r="M37" s="57"/>
    </row>
    <row r="38" spans="7:13" x14ac:dyDescent="0.2">
      <c r="G38" s="74">
        <v>99291</v>
      </c>
      <c r="H38" s="60" t="s">
        <v>318</v>
      </c>
      <c r="I38" s="161">
        <v>1</v>
      </c>
      <c r="J38" s="117">
        <v>56.28</v>
      </c>
      <c r="K38" s="177">
        <f t="shared" si="0"/>
        <v>56.28</v>
      </c>
      <c r="L38" s="63"/>
      <c r="M38" s="57"/>
    </row>
    <row r="39" spans="7:13" x14ac:dyDescent="0.2">
      <c r="G39" s="74">
        <v>99292</v>
      </c>
      <c r="H39" s="60" t="s">
        <v>319</v>
      </c>
      <c r="I39" s="161">
        <v>1</v>
      </c>
      <c r="J39" s="117">
        <v>28.14</v>
      </c>
      <c r="K39" s="177">
        <f t="shared" si="0"/>
        <v>28.14</v>
      </c>
      <c r="L39" s="63"/>
      <c r="M39" s="57"/>
    </row>
    <row r="40" spans="7:13" x14ac:dyDescent="0.2">
      <c r="G40" s="74">
        <v>31720</v>
      </c>
      <c r="H40" s="60" t="s">
        <v>351</v>
      </c>
      <c r="I40" s="161">
        <v>1</v>
      </c>
      <c r="J40" s="117">
        <v>4.8099999999999996</v>
      </c>
      <c r="K40" s="177">
        <f t="shared" si="0"/>
        <v>4.8099999999999996</v>
      </c>
      <c r="L40" s="63"/>
      <c r="M40" s="57"/>
    </row>
    <row r="41" spans="7:13" x14ac:dyDescent="0.2">
      <c r="G41" s="74">
        <v>32551</v>
      </c>
      <c r="H41" s="60" t="s">
        <v>390</v>
      </c>
      <c r="I41" s="161">
        <v>1</v>
      </c>
      <c r="J41" s="117">
        <v>48.09</v>
      </c>
      <c r="K41" s="177">
        <f t="shared" si="0"/>
        <v>48.09</v>
      </c>
      <c r="L41" s="63"/>
      <c r="M41" s="57"/>
    </row>
    <row r="42" spans="7:13" x14ac:dyDescent="0.2">
      <c r="G42" s="90" t="s">
        <v>289</v>
      </c>
      <c r="H42" s="91"/>
      <c r="I42" s="92"/>
      <c r="J42" s="91"/>
      <c r="K42" s="139"/>
      <c r="L42" s="63"/>
      <c r="M42" s="57"/>
    </row>
    <row r="43" spans="7:13" x14ac:dyDescent="0.2">
      <c r="G43" s="162" t="s">
        <v>181</v>
      </c>
      <c r="H43" s="60"/>
      <c r="I43" s="61"/>
      <c r="J43" s="62"/>
      <c r="K43" s="140"/>
      <c r="L43" s="63"/>
      <c r="M43" s="57"/>
    </row>
    <row r="44" spans="7:13" x14ac:dyDescent="0.2">
      <c r="G44" s="74">
        <v>28485</v>
      </c>
      <c r="H44" s="60" t="s">
        <v>182</v>
      </c>
      <c r="I44" s="61">
        <v>1</v>
      </c>
      <c r="J44" s="62">
        <v>97.78</v>
      </c>
      <c r="K44" s="140">
        <f>+I44*J44</f>
        <v>97.78</v>
      </c>
      <c r="L44" s="63"/>
      <c r="M44" s="57"/>
    </row>
    <row r="45" spans="7:13" x14ac:dyDescent="0.2">
      <c r="G45" s="162" t="s">
        <v>183</v>
      </c>
      <c r="H45" s="60"/>
      <c r="I45" s="61"/>
      <c r="J45" s="62"/>
      <c r="K45" s="140"/>
      <c r="L45" s="63"/>
      <c r="M45" s="57"/>
    </row>
    <row r="46" spans="7:13" x14ac:dyDescent="0.2">
      <c r="G46" s="74">
        <v>28485</v>
      </c>
      <c r="H46" s="60" t="s">
        <v>182</v>
      </c>
      <c r="I46" s="61">
        <v>1</v>
      </c>
      <c r="J46" s="62">
        <f>+J44*0.2</f>
        <v>19.556000000000001</v>
      </c>
      <c r="K46" s="140">
        <f>+I46*J46</f>
        <v>19.556000000000001</v>
      </c>
      <c r="L46" s="63"/>
      <c r="M46" s="57"/>
    </row>
    <row r="47" spans="7:13" x14ac:dyDescent="0.2">
      <c r="G47" s="162" t="s">
        <v>184</v>
      </c>
      <c r="H47" s="60"/>
      <c r="I47" s="61"/>
      <c r="J47" s="62"/>
      <c r="K47" s="140"/>
      <c r="L47" s="63"/>
      <c r="M47" s="57"/>
    </row>
    <row r="48" spans="7:13" x14ac:dyDescent="0.2">
      <c r="G48" s="74">
        <v>28485</v>
      </c>
      <c r="H48" s="60" t="s">
        <v>182</v>
      </c>
      <c r="I48" s="61">
        <v>1</v>
      </c>
      <c r="J48" s="62">
        <v>36.36</v>
      </c>
      <c r="K48" s="140">
        <f>+I48*J48</f>
        <v>36.36</v>
      </c>
      <c r="L48" s="63"/>
      <c r="M48" s="57"/>
    </row>
    <row r="49" spans="7:13" x14ac:dyDescent="0.2">
      <c r="G49" s="74">
        <v>25525</v>
      </c>
      <c r="H49" s="60" t="s">
        <v>191</v>
      </c>
      <c r="I49" s="61">
        <v>1</v>
      </c>
      <c r="J49" s="62">
        <v>270.91000000000003</v>
      </c>
      <c r="K49" s="140">
        <f>+I49*J49</f>
        <v>270.91000000000003</v>
      </c>
      <c r="L49" s="63"/>
      <c r="M49" s="57"/>
    </row>
    <row r="50" spans="7:13" x14ac:dyDescent="0.2">
      <c r="G50" s="74">
        <v>25525</v>
      </c>
      <c r="H50" s="60" t="s">
        <v>191</v>
      </c>
      <c r="I50" s="61">
        <v>1</v>
      </c>
      <c r="J50" s="62">
        <f>+J49*0.2</f>
        <v>54.182000000000009</v>
      </c>
      <c r="K50" s="140">
        <f>+I50*J50</f>
        <v>54.182000000000009</v>
      </c>
      <c r="L50" s="63"/>
      <c r="M50" s="57"/>
    </row>
    <row r="51" spans="7:13" x14ac:dyDescent="0.2">
      <c r="G51" s="74">
        <v>25525</v>
      </c>
      <c r="H51" s="60" t="s">
        <v>191</v>
      </c>
      <c r="I51" s="61">
        <v>1</v>
      </c>
      <c r="J51" s="62">
        <v>36.36</v>
      </c>
      <c r="K51" s="140">
        <f>+I51*J51</f>
        <v>36.36</v>
      </c>
      <c r="L51" s="63"/>
      <c r="M51" s="57"/>
    </row>
    <row r="52" spans="7:13" x14ac:dyDescent="0.2">
      <c r="G52" s="90" t="s">
        <v>287</v>
      </c>
      <c r="H52" s="91"/>
      <c r="I52" s="92"/>
      <c r="J52" s="91"/>
      <c r="K52" s="139"/>
      <c r="L52" s="63"/>
      <c r="M52" s="57"/>
    </row>
    <row r="53" spans="7:13" x14ac:dyDescent="0.2">
      <c r="G53" s="74">
        <v>23500</v>
      </c>
      <c r="H53" s="60" t="s">
        <v>288</v>
      </c>
      <c r="I53" s="61">
        <v>1</v>
      </c>
      <c r="J53" s="62">
        <v>46.49</v>
      </c>
      <c r="K53" s="140">
        <f>+I53*J53</f>
        <v>46.49</v>
      </c>
      <c r="L53" s="63"/>
      <c r="M53" s="57"/>
    </row>
    <row r="54" spans="7:13" x14ac:dyDescent="0.2">
      <c r="G54" s="74">
        <v>23505</v>
      </c>
      <c r="H54" s="60" t="s">
        <v>428</v>
      </c>
      <c r="I54" s="61">
        <v>1</v>
      </c>
      <c r="J54" s="62">
        <v>56.11</v>
      </c>
      <c r="K54" s="140">
        <f>+I54*J54</f>
        <v>56.11</v>
      </c>
      <c r="L54" s="63"/>
      <c r="M54" s="57"/>
    </row>
    <row r="55" spans="7:13" x14ac:dyDescent="0.2">
      <c r="G55" s="90" t="s">
        <v>376</v>
      </c>
      <c r="H55" s="91"/>
      <c r="I55" s="92"/>
      <c r="J55" s="91"/>
      <c r="K55" s="139"/>
      <c r="L55" s="63"/>
      <c r="M55" s="57"/>
    </row>
    <row r="56" spans="7:13" x14ac:dyDescent="0.2">
      <c r="G56" s="74">
        <v>24515</v>
      </c>
      <c r="H56" s="60" t="s">
        <v>375</v>
      </c>
      <c r="I56" s="61">
        <v>1</v>
      </c>
      <c r="J56" s="62">
        <v>253.27</v>
      </c>
      <c r="K56" s="140">
        <f>+I56*J56</f>
        <v>253.27</v>
      </c>
      <c r="L56" s="63"/>
      <c r="M56" s="57"/>
    </row>
    <row r="57" spans="7:13" x14ac:dyDescent="0.2">
      <c r="G57" s="74">
        <v>24515</v>
      </c>
      <c r="H57" s="60" t="s">
        <v>375</v>
      </c>
      <c r="I57" s="61">
        <v>1</v>
      </c>
      <c r="J57" s="62">
        <f>+J56*0.2</f>
        <v>50.654000000000003</v>
      </c>
      <c r="K57" s="140">
        <f>+I57*J57</f>
        <v>50.654000000000003</v>
      </c>
      <c r="L57" s="63"/>
      <c r="M57" s="57"/>
    </row>
    <row r="58" spans="7:13" x14ac:dyDescent="0.2">
      <c r="G58" s="74">
        <v>24515</v>
      </c>
      <c r="H58" s="60" t="s">
        <v>375</v>
      </c>
      <c r="I58" s="61">
        <v>1</v>
      </c>
      <c r="J58" s="62">
        <v>48.48</v>
      </c>
      <c r="K58" s="140">
        <f>+I58*J58</f>
        <v>48.48</v>
      </c>
      <c r="L58" s="63"/>
      <c r="M58" s="57"/>
    </row>
    <row r="59" spans="7:13" x14ac:dyDescent="0.2">
      <c r="G59" s="90" t="s">
        <v>320</v>
      </c>
      <c r="H59" s="91"/>
      <c r="I59" s="92"/>
      <c r="J59" s="91"/>
      <c r="K59" s="139"/>
      <c r="L59" s="63"/>
      <c r="M59" s="57"/>
    </row>
    <row r="60" spans="7:13" x14ac:dyDescent="0.2">
      <c r="G60" s="74">
        <v>27514</v>
      </c>
      <c r="H60" s="60" t="s">
        <v>321</v>
      </c>
      <c r="I60" s="61">
        <v>1</v>
      </c>
      <c r="J60" s="62">
        <v>320.60000000000002</v>
      </c>
      <c r="K60" s="140">
        <f>+I60*J60</f>
        <v>320.60000000000002</v>
      </c>
      <c r="L60" s="63"/>
      <c r="M60" s="57"/>
    </row>
    <row r="61" spans="7:13" x14ac:dyDescent="0.2">
      <c r="G61" s="74">
        <v>27514</v>
      </c>
      <c r="H61" s="60" t="s">
        <v>321</v>
      </c>
      <c r="I61" s="61">
        <v>1</v>
      </c>
      <c r="J61" s="62">
        <f>+J60*0.2</f>
        <v>64.12</v>
      </c>
      <c r="K61" s="140">
        <f>+I61*J61</f>
        <v>64.12</v>
      </c>
      <c r="L61" s="63"/>
      <c r="M61" s="57"/>
    </row>
    <row r="62" spans="7:13" x14ac:dyDescent="0.2">
      <c r="G62" s="74">
        <v>27514</v>
      </c>
      <c r="H62" s="60" t="s">
        <v>321</v>
      </c>
      <c r="I62" s="61">
        <v>1</v>
      </c>
      <c r="J62" s="62">
        <v>60.6</v>
      </c>
      <c r="K62" s="140">
        <f>+I62*J62</f>
        <v>60.6</v>
      </c>
      <c r="L62" s="63"/>
      <c r="M62" s="57"/>
    </row>
    <row r="63" spans="7:13" x14ac:dyDescent="0.2">
      <c r="G63" s="90" t="s">
        <v>373</v>
      </c>
      <c r="H63" s="91"/>
      <c r="I63" s="92"/>
      <c r="J63" s="91"/>
      <c r="K63" s="139"/>
      <c r="L63" s="63"/>
      <c r="M63" s="57"/>
    </row>
    <row r="64" spans="7:13" x14ac:dyDescent="0.2">
      <c r="G64" s="74">
        <v>25575</v>
      </c>
      <c r="H64" s="60" t="s">
        <v>374</v>
      </c>
      <c r="I64" s="61">
        <v>1</v>
      </c>
      <c r="J64" s="62">
        <v>219.61</v>
      </c>
      <c r="K64" s="140">
        <f>+I64*J64</f>
        <v>219.61</v>
      </c>
      <c r="L64" s="63"/>
      <c r="M64" s="57"/>
    </row>
    <row r="65" spans="7:13" x14ac:dyDescent="0.2">
      <c r="G65" s="74">
        <v>25575</v>
      </c>
      <c r="H65" s="60" t="s">
        <v>374</v>
      </c>
      <c r="I65" s="61">
        <v>1</v>
      </c>
      <c r="J65" s="62">
        <f>+J64*0.2</f>
        <v>43.922000000000004</v>
      </c>
      <c r="K65" s="140">
        <f>+I65*J65</f>
        <v>43.922000000000004</v>
      </c>
      <c r="L65" s="63"/>
      <c r="M65" s="57"/>
    </row>
    <row r="66" spans="7:13" x14ac:dyDescent="0.2">
      <c r="G66" s="74">
        <v>25575</v>
      </c>
      <c r="H66" s="60" t="s">
        <v>374</v>
      </c>
      <c r="I66" s="61">
        <v>1</v>
      </c>
      <c r="J66" s="62">
        <v>36.36</v>
      </c>
      <c r="K66" s="140">
        <f>+I66*J66</f>
        <v>36.36</v>
      </c>
      <c r="L66" s="63"/>
      <c r="M66" s="57"/>
    </row>
    <row r="67" spans="7:13" x14ac:dyDescent="0.2">
      <c r="G67" s="90" t="s">
        <v>209</v>
      </c>
      <c r="H67" s="91"/>
      <c r="I67" s="92"/>
      <c r="J67" s="91"/>
      <c r="K67" s="139"/>
      <c r="L67" s="63"/>
      <c r="M67" s="57"/>
    </row>
    <row r="68" spans="7:13" x14ac:dyDescent="0.2">
      <c r="G68" s="74">
        <v>49010</v>
      </c>
      <c r="H68" s="60" t="s">
        <v>210</v>
      </c>
      <c r="I68" s="61">
        <v>1</v>
      </c>
      <c r="J68" s="62">
        <v>248.47</v>
      </c>
      <c r="K68" s="140">
        <f>+I68*J68</f>
        <v>248.47</v>
      </c>
      <c r="L68" s="63"/>
      <c r="M68" s="57"/>
    </row>
    <row r="69" spans="7:13" x14ac:dyDescent="0.2">
      <c r="G69" s="74">
        <v>49010</v>
      </c>
      <c r="H69" s="60" t="s">
        <v>210</v>
      </c>
      <c r="I69" s="61">
        <v>1</v>
      </c>
      <c r="J69" s="62">
        <f>+J68*0.2</f>
        <v>49.694000000000003</v>
      </c>
      <c r="K69" s="140">
        <f>+I69*J69</f>
        <v>49.694000000000003</v>
      </c>
      <c r="L69" s="63"/>
      <c r="M69" s="57"/>
    </row>
    <row r="70" spans="7:13" x14ac:dyDescent="0.2">
      <c r="G70" s="74">
        <v>49010</v>
      </c>
      <c r="H70" s="60" t="s">
        <v>210</v>
      </c>
      <c r="I70" s="61">
        <v>1</v>
      </c>
      <c r="J70" s="62">
        <v>72.72</v>
      </c>
      <c r="K70" s="140">
        <f>+I70*J70</f>
        <v>72.72</v>
      </c>
      <c r="L70" s="63"/>
      <c r="M70" s="57"/>
    </row>
    <row r="71" spans="7:13" x14ac:dyDescent="0.2">
      <c r="G71" s="74">
        <v>49010</v>
      </c>
      <c r="H71" s="60" t="s">
        <v>92</v>
      </c>
      <c r="I71" s="61">
        <v>1</v>
      </c>
      <c r="J71" s="62">
        <v>12.12</v>
      </c>
      <c r="K71" s="140">
        <f>+I71*J71</f>
        <v>12.12</v>
      </c>
      <c r="L71" s="63"/>
      <c r="M71" s="57"/>
    </row>
    <row r="72" spans="7:13" x14ac:dyDescent="0.2">
      <c r="G72" s="90" t="s">
        <v>347</v>
      </c>
      <c r="H72" s="91"/>
      <c r="I72" s="92"/>
      <c r="J72" s="91" t="s">
        <v>45</v>
      </c>
      <c r="K72" s="139"/>
      <c r="L72" s="63"/>
      <c r="M72" s="57"/>
    </row>
    <row r="73" spans="7:13" x14ac:dyDescent="0.2">
      <c r="G73" s="74">
        <v>11042</v>
      </c>
      <c r="H73" s="60" t="s">
        <v>348</v>
      </c>
      <c r="I73" s="61">
        <v>1</v>
      </c>
      <c r="J73" s="62">
        <v>35.270000000000003</v>
      </c>
      <c r="K73" s="140">
        <f>+I73*J73</f>
        <v>35.270000000000003</v>
      </c>
      <c r="L73" s="63"/>
      <c r="M73" s="57"/>
    </row>
    <row r="74" spans="7:13" x14ac:dyDescent="0.2">
      <c r="G74" s="74">
        <v>11043</v>
      </c>
      <c r="H74" s="60" t="s">
        <v>356</v>
      </c>
      <c r="I74" s="61">
        <v>1</v>
      </c>
      <c r="J74" s="62">
        <v>62.52</v>
      </c>
      <c r="K74" s="140">
        <f>+I74*J74</f>
        <v>62.52</v>
      </c>
      <c r="L74" s="63"/>
      <c r="M74" s="57"/>
    </row>
    <row r="75" spans="7:13" x14ac:dyDescent="0.2">
      <c r="G75" s="74">
        <v>11044</v>
      </c>
      <c r="H75" s="60" t="s">
        <v>398</v>
      </c>
      <c r="I75" s="61">
        <v>1</v>
      </c>
      <c r="J75" s="62">
        <v>83.36</v>
      </c>
      <c r="K75" s="140">
        <f>+I75*J75</f>
        <v>83.36</v>
      </c>
      <c r="L75" s="63"/>
      <c r="M75" s="57"/>
    </row>
    <row r="76" spans="7:13" x14ac:dyDescent="0.2">
      <c r="G76" s="90" t="s">
        <v>429</v>
      </c>
      <c r="H76" s="91"/>
      <c r="I76" s="92"/>
      <c r="J76" s="91" t="s">
        <v>45</v>
      </c>
      <c r="K76" s="139"/>
      <c r="L76" s="63"/>
      <c r="M76" s="57"/>
    </row>
    <row r="77" spans="7:13" x14ac:dyDescent="0.2">
      <c r="G77" s="74">
        <v>27301</v>
      </c>
      <c r="H77" s="60" t="s">
        <v>430</v>
      </c>
      <c r="I77" s="61">
        <v>1</v>
      </c>
      <c r="J77" s="62">
        <v>57.71</v>
      </c>
      <c r="K77" s="140">
        <f>+I77*J77</f>
        <v>57.71</v>
      </c>
      <c r="L77" s="63"/>
      <c r="M77" s="57"/>
    </row>
    <row r="78" spans="7:13" x14ac:dyDescent="0.2">
      <c r="G78" s="90" t="s">
        <v>197</v>
      </c>
      <c r="H78" s="91"/>
      <c r="I78" s="92"/>
      <c r="J78" s="91" t="s">
        <v>45</v>
      </c>
      <c r="K78" s="139"/>
      <c r="L78" s="63"/>
      <c r="M78" s="57"/>
    </row>
    <row r="79" spans="7:13" x14ac:dyDescent="0.2">
      <c r="G79" s="74">
        <v>12002</v>
      </c>
      <c r="H79" s="60" t="s">
        <v>196</v>
      </c>
      <c r="I79" s="61">
        <v>1</v>
      </c>
      <c r="J79" s="62">
        <v>28.85</v>
      </c>
      <c r="K79" s="140">
        <f t="shared" ref="K79:K94" si="1">+I79*J79</f>
        <v>28.85</v>
      </c>
      <c r="L79" s="63"/>
      <c r="M79" s="57"/>
    </row>
    <row r="80" spans="7:13" x14ac:dyDescent="0.2">
      <c r="G80" s="74">
        <v>12011</v>
      </c>
      <c r="H80" s="60" t="s">
        <v>380</v>
      </c>
      <c r="I80" s="61">
        <v>1</v>
      </c>
      <c r="J80" s="62">
        <v>22.44</v>
      </c>
      <c r="K80" s="140">
        <f t="shared" si="1"/>
        <v>22.44</v>
      </c>
      <c r="L80" s="63"/>
      <c r="M80" s="57"/>
    </row>
    <row r="81" spans="7:14" x14ac:dyDescent="0.2">
      <c r="G81" s="74">
        <v>12031</v>
      </c>
      <c r="H81" s="60" t="s">
        <v>290</v>
      </c>
      <c r="I81" s="61">
        <v>1</v>
      </c>
      <c r="J81" s="62">
        <v>28.85</v>
      </c>
      <c r="K81" s="140">
        <f t="shared" si="1"/>
        <v>28.85</v>
      </c>
      <c r="L81" s="63"/>
      <c r="M81" s="57"/>
    </row>
    <row r="82" spans="7:14" x14ac:dyDescent="0.2">
      <c r="G82" s="74">
        <v>12034</v>
      </c>
      <c r="H82" s="60" t="s">
        <v>285</v>
      </c>
      <c r="I82" s="61">
        <v>1</v>
      </c>
      <c r="J82" s="62">
        <v>41.68</v>
      </c>
      <c r="K82" s="140">
        <f t="shared" si="1"/>
        <v>41.68</v>
      </c>
      <c r="L82" s="63"/>
      <c r="M82" s="57"/>
    </row>
    <row r="83" spans="7:14" x14ac:dyDescent="0.2">
      <c r="G83" s="74">
        <v>12035</v>
      </c>
      <c r="H83" s="60" t="s">
        <v>353</v>
      </c>
      <c r="I83" s="61">
        <v>1</v>
      </c>
      <c r="J83" s="62">
        <v>46.49</v>
      </c>
      <c r="K83" s="140">
        <f t="shared" si="1"/>
        <v>46.49</v>
      </c>
      <c r="L83" s="63"/>
      <c r="M83" s="57"/>
    </row>
    <row r="84" spans="7:14" x14ac:dyDescent="0.2">
      <c r="G84" s="74">
        <v>12036</v>
      </c>
      <c r="H84" s="60" t="s">
        <v>346</v>
      </c>
      <c r="I84" s="61">
        <v>1</v>
      </c>
      <c r="J84" s="62">
        <v>54.5</v>
      </c>
      <c r="K84" s="140">
        <f t="shared" si="1"/>
        <v>54.5</v>
      </c>
      <c r="L84" s="63"/>
      <c r="M84" s="57"/>
    </row>
    <row r="85" spans="7:14" x14ac:dyDescent="0.2">
      <c r="G85" s="74">
        <v>12041</v>
      </c>
      <c r="H85" s="60" t="s">
        <v>281</v>
      </c>
      <c r="I85" s="61">
        <v>1</v>
      </c>
      <c r="J85" s="62">
        <v>35.270000000000003</v>
      </c>
      <c r="K85" s="140">
        <f t="shared" si="1"/>
        <v>35.270000000000003</v>
      </c>
      <c r="L85" s="63"/>
      <c r="M85" s="57"/>
    </row>
    <row r="86" spans="7:14" x14ac:dyDescent="0.2">
      <c r="G86" s="74">
        <v>12042</v>
      </c>
      <c r="H86" s="60" t="s">
        <v>180</v>
      </c>
      <c r="I86" s="61">
        <v>1</v>
      </c>
      <c r="J86" s="62">
        <v>36.869999999999997</v>
      </c>
      <c r="K86" s="140">
        <f t="shared" si="1"/>
        <v>36.869999999999997</v>
      </c>
      <c r="L86" s="63"/>
      <c r="M86" s="57"/>
      <c r="N86" s="1" t="s">
        <v>45</v>
      </c>
    </row>
    <row r="87" spans="7:14" x14ac:dyDescent="0.2">
      <c r="G87" s="74">
        <v>12044</v>
      </c>
      <c r="H87" s="60" t="s">
        <v>282</v>
      </c>
      <c r="I87" s="61">
        <v>1</v>
      </c>
      <c r="J87" s="62">
        <v>43.28</v>
      </c>
      <c r="K87" s="140">
        <f t="shared" si="1"/>
        <v>43.28</v>
      </c>
      <c r="L87" s="63"/>
      <c r="M87" s="57"/>
      <c r="N87" s="1"/>
    </row>
    <row r="88" spans="7:14" x14ac:dyDescent="0.2">
      <c r="G88" s="74">
        <v>12045</v>
      </c>
      <c r="H88" s="60" t="s">
        <v>283</v>
      </c>
      <c r="I88" s="61">
        <v>1</v>
      </c>
      <c r="J88" s="62">
        <v>51.3</v>
      </c>
      <c r="K88" s="140">
        <f t="shared" si="1"/>
        <v>51.3</v>
      </c>
      <c r="L88" s="63"/>
      <c r="M88" s="57"/>
      <c r="N88" s="1"/>
    </row>
    <row r="89" spans="7:14" x14ac:dyDescent="0.2">
      <c r="G89" s="74">
        <v>12032</v>
      </c>
      <c r="H89" s="60" t="s">
        <v>208</v>
      </c>
      <c r="I89" s="61">
        <v>1</v>
      </c>
      <c r="J89" s="62">
        <v>35.270000000000003</v>
      </c>
      <c r="K89" s="140">
        <f t="shared" si="1"/>
        <v>35.270000000000003</v>
      </c>
      <c r="L89" s="63"/>
      <c r="M89" s="57"/>
    </row>
    <row r="90" spans="7:14" x14ac:dyDescent="0.2">
      <c r="G90" s="74">
        <v>12051</v>
      </c>
      <c r="H90" s="60" t="s">
        <v>341</v>
      </c>
      <c r="I90" s="61">
        <v>1</v>
      </c>
      <c r="J90" s="62">
        <v>36.869999999999997</v>
      </c>
      <c r="K90" s="140">
        <f t="shared" si="1"/>
        <v>36.869999999999997</v>
      </c>
      <c r="L90" s="63"/>
      <c r="M90" s="57"/>
    </row>
    <row r="91" spans="7:14" x14ac:dyDescent="0.2">
      <c r="G91" s="74">
        <v>12052</v>
      </c>
      <c r="H91" s="60" t="s">
        <v>357</v>
      </c>
      <c r="I91" s="61">
        <v>1</v>
      </c>
      <c r="J91" s="62">
        <v>38.47</v>
      </c>
      <c r="K91" s="140">
        <f t="shared" si="1"/>
        <v>38.47</v>
      </c>
      <c r="L91" s="63"/>
      <c r="M91" s="57"/>
    </row>
    <row r="92" spans="7:14" x14ac:dyDescent="0.2">
      <c r="G92" s="74">
        <v>12053</v>
      </c>
      <c r="H92" s="60" t="s">
        <v>442</v>
      </c>
      <c r="I92" s="61">
        <v>1</v>
      </c>
      <c r="J92" s="62">
        <v>48.09</v>
      </c>
      <c r="K92" s="140">
        <f t="shared" si="1"/>
        <v>48.09</v>
      </c>
      <c r="L92" s="63"/>
      <c r="M92" s="57"/>
    </row>
    <row r="93" spans="7:14" x14ac:dyDescent="0.2">
      <c r="G93" s="74">
        <v>12054</v>
      </c>
      <c r="H93" s="60" t="s">
        <v>414</v>
      </c>
      <c r="I93" s="61">
        <v>1</v>
      </c>
      <c r="J93" s="62">
        <v>57.71</v>
      </c>
      <c r="K93" s="140">
        <f t="shared" si="1"/>
        <v>57.71</v>
      </c>
      <c r="L93" s="63"/>
      <c r="M93" s="57"/>
    </row>
    <row r="94" spans="7:14" x14ac:dyDescent="0.2">
      <c r="G94" s="74">
        <v>12055</v>
      </c>
      <c r="H94" s="60" t="s">
        <v>241</v>
      </c>
      <c r="I94" s="161">
        <v>1</v>
      </c>
      <c r="J94" s="117">
        <v>67.33</v>
      </c>
      <c r="K94" s="177">
        <f t="shared" si="1"/>
        <v>67.33</v>
      </c>
      <c r="L94" s="63"/>
      <c r="M94" s="57"/>
    </row>
    <row r="95" spans="7:14" x14ac:dyDescent="0.2">
      <c r="G95" s="90" t="s">
        <v>331</v>
      </c>
      <c r="H95" s="91"/>
      <c r="I95" s="92"/>
      <c r="J95" s="91" t="s">
        <v>45</v>
      </c>
      <c r="K95" s="139"/>
      <c r="L95" s="63"/>
      <c r="M95" s="57"/>
    </row>
    <row r="96" spans="7:14" x14ac:dyDescent="0.2">
      <c r="G96" s="74">
        <v>29405</v>
      </c>
      <c r="H96" s="60" t="s">
        <v>185</v>
      </c>
      <c r="I96" s="61">
        <v>1</v>
      </c>
      <c r="J96" s="62">
        <v>12.82</v>
      </c>
      <c r="K96" s="140">
        <f t="shared" ref="K96:K105" si="2">+I96*J96</f>
        <v>12.82</v>
      </c>
      <c r="L96" s="63"/>
      <c r="M96" s="57"/>
    </row>
    <row r="97" spans="7:14" x14ac:dyDescent="0.2">
      <c r="G97" s="74">
        <v>29345</v>
      </c>
      <c r="H97" s="60" t="s">
        <v>299</v>
      </c>
      <c r="I97" s="61">
        <v>1</v>
      </c>
      <c r="J97" s="62">
        <v>17.63</v>
      </c>
      <c r="K97" s="140">
        <f t="shared" si="2"/>
        <v>17.63</v>
      </c>
      <c r="L97" s="63"/>
      <c r="M97" s="57"/>
    </row>
    <row r="98" spans="7:14" x14ac:dyDescent="0.2">
      <c r="G98" s="74">
        <v>29065</v>
      </c>
      <c r="H98" s="60" t="s">
        <v>195</v>
      </c>
      <c r="I98" s="61">
        <v>1</v>
      </c>
      <c r="J98" s="62">
        <v>12.82</v>
      </c>
      <c r="K98" s="140">
        <f t="shared" si="2"/>
        <v>12.82</v>
      </c>
      <c r="L98" s="63"/>
      <c r="M98" s="57"/>
    </row>
    <row r="99" spans="7:14" x14ac:dyDescent="0.2">
      <c r="G99" s="74">
        <v>29085</v>
      </c>
      <c r="H99" s="60" t="s">
        <v>423</v>
      </c>
      <c r="I99" s="61">
        <v>1</v>
      </c>
      <c r="J99" s="62">
        <v>9.6199999999999992</v>
      </c>
      <c r="K99" s="140">
        <f t="shared" si="2"/>
        <v>9.6199999999999992</v>
      </c>
      <c r="L99" s="63"/>
      <c r="M99" s="57"/>
    </row>
    <row r="100" spans="7:14" x14ac:dyDescent="0.2">
      <c r="G100" s="74">
        <v>29540</v>
      </c>
      <c r="H100" s="60" t="s">
        <v>332</v>
      </c>
      <c r="I100" s="61">
        <v>1</v>
      </c>
      <c r="J100" s="62">
        <v>4.8099999999999996</v>
      </c>
      <c r="K100" s="140">
        <f t="shared" si="2"/>
        <v>4.8099999999999996</v>
      </c>
      <c r="L100" s="63"/>
      <c r="M100" s="57"/>
    </row>
    <row r="101" spans="7:14" x14ac:dyDescent="0.2">
      <c r="G101" s="74">
        <v>29105</v>
      </c>
      <c r="H101" s="60" t="s">
        <v>352</v>
      </c>
      <c r="I101" s="61">
        <v>1</v>
      </c>
      <c r="J101" s="62">
        <v>9.6199999999999992</v>
      </c>
      <c r="K101" s="140">
        <f t="shared" si="2"/>
        <v>9.6199999999999992</v>
      </c>
      <c r="L101" s="63"/>
      <c r="M101" s="57"/>
    </row>
    <row r="102" spans="7:14" x14ac:dyDescent="0.2">
      <c r="G102" s="74">
        <v>29130</v>
      </c>
      <c r="H102" s="60" t="s">
        <v>369</v>
      </c>
      <c r="I102" s="61">
        <v>1</v>
      </c>
      <c r="J102" s="62">
        <v>8.02</v>
      </c>
      <c r="K102" s="140">
        <f t="shared" si="2"/>
        <v>8.02</v>
      </c>
      <c r="L102" s="63"/>
      <c r="M102" s="57"/>
    </row>
    <row r="103" spans="7:14" x14ac:dyDescent="0.2">
      <c r="G103" s="74">
        <v>29530</v>
      </c>
      <c r="H103" s="60" t="s">
        <v>418</v>
      </c>
      <c r="I103" s="61">
        <v>1</v>
      </c>
      <c r="J103" s="62">
        <v>6.41</v>
      </c>
      <c r="K103" s="140">
        <f t="shared" si="2"/>
        <v>6.41</v>
      </c>
      <c r="L103" s="63"/>
      <c r="M103" s="57"/>
    </row>
    <row r="104" spans="7:14" x14ac:dyDescent="0.2">
      <c r="G104" s="74">
        <v>29505</v>
      </c>
      <c r="H104" s="60" t="s">
        <v>457</v>
      </c>
      <c r="I104" s="161">
        <v>1</v>
      </c>
      <c r="J104" s="117">
        <v>11.22</v>
      </c>
      <c r="K104" s="177">
        <f t="shared" si="2"/>
        <v>11.22</v>
      </c>
      <c r="L104" s="63"/>
      <c r="M104" s="57"/>
    </row>
    <row r="105" spans="7:14" x14ac:dyDescent="0.2">
      <c r="G105" s="74">
        <v>29365</v>
      </c>
      <c r="H105" s="60" t="s">
        <v>464</v>
      </c>
      <c r="I105" s="161">
        <v>1</v>
      </c>
      <c r="J105" s="117">
        <v>16.03</v>
      </c>
      <c r="K105" s="177">
        <f t="shared" si="2"/>
        <v>16.03</v>
      </c>
      <c r="L105" s="63"/>
      <c r="M105" s="57"/>
    </row>
    <row r="106" spans="7:14" x14ac:dyDescent="0.2">
      <c r="G106" s="90" t="s">
        <v>86</v>
      </c>
      <c r="H106" s="91"/>
      <c r="I106" s="92"/>
      <c r="J106" s="91"/>
      <c r="K106" s="139"/>
      <c r="L106" s="59"/>
      <c r="M106" s="57"/>
      <c r="N106" s="59"/>
    </row>
    <row r="107" spans="7:14" x14ac:dyDescent="0.2">
      <c r="G107" s="74">
        <v>383210</v>
      </c>
      <c r="H107" s="60" t="s">
        <v>317</v>
      </c>
      <c r="I107" s="61">
        <v>1</v>
      </c>
      <c r="J107" s="62">
        <v>204.89</v>
      </c>
      <c r="K107" s="140">
        <f t="shared" ref="K107:K140" si="3">+I107*J107</f>
        <v>204.89</v>
      </c>
      <c r="L107" s="63"/>
      <c r="M107" s="57"/>
    </row>
    <row r="108" spans="7:14" x14ac:dyDescent="0.2">
      <c r="G108" s="74">
        <v>383210</v>
      </c>
      <c r="H108" s="60" t="s">
        <v>455</v>
      </c>
      <c r="I108" s="61">
        <v>1</v>
      </c>
      <c r="J108" s="62">
        <f>+J107*0.02</f>
        <v>4.0977999999999994</v>
      </c>
      <c r="K108" s="140">
        <f>+I108*J108</f>
        <v>4.0977999999999994</v>
      </c>
      <c r="L108" s="63"/>
      <c r="M108" s="57"/>
    </row>
    <row r="109" spans="7:14" x14ac:dyDescent="0.2">
      <c r="G109" s="74">
        <v>383310</v>
      </c>
      <c r="H109" s="60" t="s">
        <v>469</v>
      </c>
      <c r="I109" s="61">
        <v>1</v>
      </c>
      <c r="J109" s="62">
        <v>121.81</v>
      </c>
      <c r="K109" s="140">
        <f>+I109*J109</f>
        <v>121.81</v>
      </c>
      <c r="L109" s="63"/>
      <c r="M109" s="57"/>
    </row>
    <row r="110" spans="7:14" x14ac:dyDescent="0.2">
      <c r="G110" s="74">
        <v>383310</v>
      </c>
      <c r="H110" s="60" t="s">
        <v>455</v>
      </c>
      <c r="I110" s="61">
        <v>1</v>
      </c>
      <c r="J110" s="62">
        <f>+J109*0.02</f>
        <v>2.4361999999999999</v>
      </c>
      <c r="K110" s="140">
        <f>+I110*J110</f>
        <v>2.4361999999999999</v>
      </c>
      <c r="L110" s="63"/>
      <c r="M110" s="57"/>
    </row>
    <row r="111" spans="7:14" ht="14.25" customHeight="1" x14ac:dyDescent="0.2">
      <c r="G111" s="74">
        <v>383310</v>
      </c>
      <c r="H111" s="60" t="s">
        <v>397</v>
      </c>
      <c r="I111" s="61">
        <v>1</v>
      </c>
      <c r="J111" s="62">
        <v>128.21</v>
      </c>
      <c r="K111" s="140">
        <f t="shared" si="3"/>
        <v>128.21</v>
      </c>
      <c r="L111" s="63"/>
      <c r="M111" s="57"/>
    </row>
    <row r="112" spans="7:14" x14ac:dyDescent="0.2">
      <c r="G112" s="74">
        <v>383721</v>
      </c>
      <c r="H112" s="60" t="s">
        <v>334</v>
      </c>
      <c r="I112" s="61">
        <v>1</v>
      </c>
      <c r="J112" s="62">
        <v>18.96</v>
      </c>
      <c r="K112" s="140">
        <f t="shared" si="3"/>
        <v>18.96</v>
      </c>
      <c r="L112" s="114"/>
      <c r="M112" s="115"/>
      <c r="N112" s="116"/>
    </row>
    <row r="113" spans="7:14" x14ac:dyDescent="0.2">
      <c r="G113" s="74">
        <v>383721</v>
      </c>
      <c r="H113" s="60" t="s">
        <v>476</v>
      </c>
      <c r="I113" s="61">
        <v>1</v>
      </c>
      <c r="J113" s="62">
        <f>+J112*0.02</f>
        <v>0.37920000000000004</v>
      </c>
      <c r="K113" s="140">
        <f t="shared" si="3"/>
        <v>0.37920000000000004</v>
      </c>
      <c r="L113" s="114"/>
      <c r="M113" s="115"/>
      <c r="N113" s="116"/>
    </row>
    <row r="114" spans="7:14" x14ac:dyDescent="0.2">
      <c r="G114" s="74">
        <v>383736</v>
      </c>
      <c r="H114" s="60" t="s">
        <v>335</v>
      </c>
      <c r="I114" s="61">
        <v>1</v>
      </c>
      <c r="J114" s="62">
        <v>30.92</v>
      </c>
      <c r="K114" s="140">
        <f t="shared" si="3"/>
        <v>30.92</v>
      </c>
      <c r="L114" s="114"/>
      <c r="M114" s="115"/>
      <c r="N114" s="116"/>
    </row>
    <row r="115" spans="7:14" x14ac:dyDescent="0.2">
      <c r="G115" s="74">
        <v>383736</v>
      </c>
      <c r="H115" s="60" t="s">
        <v>476</v>
      </c>
      <c r="I115" s="61">
        <v>1</v>
      </c>
      <c r="J115" s="62">
        <f>+J114*0.02</f>
        <v>0.61840000000000006</v>
      </c>
      <c r="K115" s="140">
        <f>+I115*J115</f>
        <v>0.61840000000000006</v>
      </c>
      <c r="L115" s="114"/>
      <c r="M115" s="115"/>
      <c r="N115" s="116"/>
    </row>
    <row r="116" spans="7:14" x14ac:dyDescent="0.2">
      <c r="G116" s="74">
        <v>395452</v>
      </c>
      <c r="H116" s="60" t="s">
        <v>207</v>
      </c>
      <c r="I116" s="61">
        <v>1</v>
      </c>
      <c r="J116" s="62">
        <v>10.99</v>
      </c>
      <c r="K116" s="140">
        <f t="shared" si="3"/>
        <v>10.99</v>
      </c>
      <c r="L116" s="114"/>
      <c r="M116" s="115"/>
      <c r="N116" s="116"/>
    </row>
    <row r="117" spans="7:14" x14ac:dyDescent="0.2">
      <c r="G117" s="74">
        <v>395401</v>
      </c>
      <c r="H117" s="60" t="s">
        <v>194</v>
      </c>
      <c r="I117" s="61">
        <v>1</v>
      </c>
      <c r="J117" s="62">
        <v>15.54</v>
      </c>
      <c r="K117" s="140">
        <f t="shared" si="3"/>
        <v>15.54</v>
      </c>
      <c r="L117" s="114"/>
      <c r="M117" s="115"/>
      <c r="N117" s="116"/>
    </row>
    <row r="118" spans="7:14" x14ac:dyDescent="0.2">
      <c r="G118" s="74">
        <v>381232</v>
      </c>
      <c r="H118" s="60" t="s">
        <v>460</v>
      </c>
      <c r="I118" s="61">
        <v>1</v>
      </c>
      <c r="J118" s="62">
        <v>43.08</v>
      </c>
      <c r="K118" s="140">
        <f t="shared" si="3"/>
        <v>43.08</v>
      </c>
      <c r="L118" s="114"/>
      <c r="M118" s="115"/>
      <c r="N118" s="116"/>
    </row>
    <row r="119" spans="7:14" x14ac:dyDescent="0.2">
      <c r="G119" s="74">
        <v>381232</v>
      </c>
      <c r="H119" s="60" t="s">
        <v>455</v>
      </c>
      <c r="I119" s="61">
        <v>1</v>
      </c>
      <c r="J119" s="62">
        <f>+J118*0.02</f>
        <v>0.86160000000000003</v>
      </c>
      <c r="K119" s="140">
        <f t="shared" si="3"/>
        <v>0.86160000000000003</v>
      </c>
      <c r="L119" s="114"/>
      <c r="M119" s="115"/>
      <c r="N119" s="116"/>
    </row>
    <row r="120" spans="7:14" x14ac:dyDescent="0.2">
      <c r="G120" s="74">
        <v>381243</v>
      </c>
      <c r="H120" s="60" t="s">
        <v>131</v>
      </c>
      <c r="I120" s="61">
        <v>1</v>
      </c>
      <c r="J120" s="62">
        <v>35.380000000000003</v>
      </c>
      <c r="K120" s="140">
        <f t="shared" si="3"/>
        <v>35.380000000000003</v>
      </c>
      <c r="L120" s="63"/>
      <c r="M120" s="57"/>
    </row>
    <row r="121" spans="7:14" x14ac:dyDescent="0.2">
      <c r="G121" s="74">
        <v>381243</v>
      </c>
      <c r="H121" s="60" t="s">
        <v>455</v>
      </c>
      <c r="I121" s="61">
        <v>1</v>
      </c>
      <c r="J121" s="62">
        <f>+J120*0.02</f>
        <v>0.70760000000000012</v>
      </c>
      <c r="K121" s="140">
        <f>+I121*J121</f>
        <v>0.70760000000000012</v>
      </c>
      <c r="L121" s="63"/>
      <c r="M121" s="57"/>
    </row>
    <row r="122" spans="7:14" x14ac:dyDescent="0.2">
      <c r="G122" s="74">
        <v>387452</v>
      </c>
      <c r="H122" s="60" t="s">
        <v>135</v>
      </c>
      <c r="I122" s="61">
        <v>1</v>
      </c>
      <c r="J122" s="62">
        <v>8.91</v>
      </c>
      <c r="K122" s="140">
        <f t="shared" si="3"/>
        <v>8.91</v>
      </c>
      <c r="L122" s="114"/>
      <c r="M122" s="115"/>
      <c r="N122" s="116"/>
    </row>
    <row r="123" spans="7:14" x14ac:dyDescent="0.2">
      <c r="G123" s="74">
        <v>394021</v>
      </c>
      <c r="H123" s="60" t="s">
        <v>213</v>
      </c>
      <c r="I123" s="61">
        <v>1</v>
      </c>
      <c r="J123" s="62">
        <v>54.74</v>
      </c>
      <c r="K123" s="140">
        <f t="shared" si="3"/>
        <v>54.74</v>
      </c>
      <c r="L123" s="114"/>
      <c r="M123" s="115"/>
      <c r="N123" s="116"/>
    </row>
    <row r="124" spans="7:14" x14ac:dyDescent="0.2">
      <c r="G124" s="74">
        <v>396021</v>
      </c>
      <c r="H124" s="60" t="s">
        <v>214</v>
      </c>
      <c r="I124" s="61">
        <v>1</v>
      </c>
      <c r="J124" s="62">
        <v>16.079999999999998</v>
      </c>
      <c r="K124" s="140">
        <f t="shared" si="3"/>
        <v>16.079999999999998</v>
      </c>
      <c r="L124" s="114"/>
      <c r="M124" s="115"/>
      <c r="N124" s="116"/>
    </row>
    <row r="125" spans="7:14" x14ac:dyDescent="0.2">
      <c r="G125" s="74">
        <v>394032</v>
      </c>
      <c r="H125" s="60" t="s">
        <v>173</v>
      </c>
      <c r="I125" s="61">
        <v>1</v>
      </c>
      <c r="J125" s="62">
        <v>68.34</v>
      </c>
      <c r="K125" s="140">
        <f t="shared" si="3"/>
        <v>68.34</v>
      </c>
      <c r="L125" s="114"/>
      <c r="M125" s="115"/>
      <c r="N125" s="116"/>
    </row>
    <row r="126" spans="7:14" x14ac:dyDescent="0.2">
      <c r="G126" s="74">
        <v>396032</v>
      </c>
      <c r="H126" s="60" t="s">
        <v>174</v>
      </c>
      <c r="I126" s="61">
        <v>1</v>
      </c>
      <c r="J126" s="62">
        <v>16.82</v>
      </c>
      <c r="K126" s="140">
        <f t="shared" si="3"/>
        <v>16.82</v>
      </c>
      <c r="L126" s="114"/>
      <c r="M126" s="115"/>
      <c r="N126" s="116"/>
    </row>
    <row r="127" spans="7:14" x14ac:dyDescent="0.2">
      <c r="G127" s="74">
        <v>394043</v>
      </c>
      <c r="H127" s="60" t="s">
        <v>187</v>
      </c>
      <c r="I127" s="61">
        <v>1</v>
      </c>
      <c r="J127" s="62">
        <v>87.5</v>
      </c>
      <c r="K127" s="140">
        <f t="shared" si="3"/>
        <v>87.5</v>
      </c>
      <c r="L127" s="114"/>
      <c r="M127" s="115"/>
      <c r="N127" s="116"/>
    </row>
    <row r="128" spans="7:14" x14ac:dyDescent="0.2">
      <c r="G128" s="74">
        <v>396043</v>
      </c>
      <c r="H128" s="60" t="s">
        <v>188</v>
      </c>
      <c r="I128" s="61">
        <v>1</v>
      </c>
      <c r="J128" s="62">
        <v>17.62</v>
      </c>
      <c r="K128" s="140">
        <f t="shared" si="3"/>
        <v>17.62</v>
      </c>
      <c r="L128" s="114"/>
      <c r="M128" s="115"/>
      <c r="N128" s="116"/>
    </row>
    <row r="129" spans="7:14" x14ac:dyDescent="0.2">
      <c r="G129" s="74">
        <v>394054</v>
      </c>
      <c r="H129" s="60" t="s">
        <v>211</v>
      </c>
      <c r="I129" s="61">
        <v>1</v>
      </c>
      <c r="J129" s="62">
        <v>131.25</v>
      </c>
      <c r="K129" s="140">
        <f t="shared" si="3"/>
        <v>131.25</v>
      </c>
      <c r="L129" s="114"/>
      <c r="M129" s="115"/>
      <c r="N129" s="116"/>
    </row>
    <row r="130" spans="7:14" x14ac:dyDescent="0.2">
      <c r="G130" s="74">
        <v>396054</v>
      </c>
      <c r="H130" s="60" t="s">
        <v>212</v>
      </c>
      <c r="I130" s="61">
        <v>1</v>
      </c>
      <c r="J130" s="62">
        <v>19.43</v>
      </c>
      <c r="K130" s="140">
        <f t="shared" si="3"/>
        <v>19.43</v>
      </c>
      <c r="L130" s="114"/>
      <c r="M130" s="115"/>
      <c r="N130" s="116"/>
    </row>
    <row r="131" spans="7:14" x14ac:dyDescent="0.2">
      <c r="G131" s="74">
        <v>394065</v>
      </c>
      <c r="H131" s="60" t="s">
        <v>310</v>
      </c>
      <c r="I131" s="61">
        <v>1</v>
      </c>
      <c r="J131" s="62">
        <v>175.07</v>
      </c>
      <c r="K131" s="140">
        <f t="shared" si="3"/>
        <v>175.07</v>
      </c>
      <c r="L131" s="114"/>
      <c r="M131" s="115"/>
      <c r="N131" s="116"/>
    </row>
    <row r="132" spans="7:14" x14ac:dyDescent="0.2">
      <c r="G132" s="74">
        <v>396065</v>
      </c>
      <c r="H132" s="60" t="s">
        <v>311</v>
      </c>
      <c r="I132" s="61">
        <v>1</v>
      </c>
      <c r="J132" s="62">
        <v>20.440000000000001</v>
      </c>
      <c r="K132" s="140">
        <f t="shared" si="3"/>
        <v>20.440000000000001</v>
      </c>
      <c r="L132" s="114"/>
      <c r="M132" s="115"/>
      <c r="N132" s="116"/>
    </row>
    <row r="133" spans="7:14" x14ac:dyDescent="0.2">
      <c r="G133" s="74">
        <v>394087</v>
      </c>
      <c r="H133" s="60" t="s">
        <v>417</v>
      </c>
      <c r="I133" s="61">
        <v>1</v>
      </c>
      <c r="J133" s="62">
        <v>238.65</v>
      </c>
      <c r="K133" s="140">
        <f t="shared" si="3"/>
        <v>238.65</v>
      </c>
      <c r="L133" s="114"/>
      <c r="M133" s="115"/>
      <c r="N133" s="116"/>
    </row>
    <row r="134" spans="7:14" x14ac:dyDescent="0.2">
      <c r="G134" s="74">
        <v>396087</v>
      </c>
      <c r="H134" s="60" t="s">
        <v>416</v>
      </c>
      <c r="I134" s="61">
        <v>1</v>
      </c>
      <c r="J134" s="62">
        <v>24.79</v>
      </c>
      <c r="K134" s="140">
        <f t="shared" si="3"/>
        <v>24.79</v>
      </c>
      <c r="L134" s="114"/>
      <c r="M134" s="115"/>
      <c r="N134" s="116"/>
    </row>
    <row r="135" spans="7:14" x14ac:dyDescent="0.2">
      <c r="G135" s="74">
        <v>394098</v>
      </c>
      <c r="H135" s="60" t="s">
        <v>371</v>
      </c>
      <c r="I135" s="61">
        <v>1</v>
      </c>
      <c r="J135" s="62">
        <v>278.45</v>
      </c>
      <c r="K135" s="140">
        <f t="shared" si="3"/>
        <v>278.45</v>
      </c>
      <c r="L135" s="114"/>
      <c r="M135" s="115"/>
      <c r="N135" s="116"/>
    </row>
    <row r="136" spans="7:14" x14ac:dyDescent="0.2">
      <c r="G136" s="74">
        <v>396098</v>
      </c>
      <c r="H136" s="60" t="s">
        <v>372</v>
      </c>
      <c r="I136" s="61">
        <v>1</v>
      </c>
      <c r="J136" s="62">
        <v>27.27</v>
      </c>
      <c r="K136" s="140">
        <f t="shared" si="3"/>
        <v>27.27</v>
      </c>
      <c r="L136" s="114"/>
      <c r="M136" s="115"/>
      <c r="N136" s="116"/>
    </row>
    <row r="137" spans="7:14" x14ac:dyDescent="0.2">
      <c r="G137" s="74">
        <v>395272</v>
      </c>
      <c r="H137" s="60" t="s">
        <v>175</v>
      </c>
      <c r="I137" s="61">
        <v>1</v>
      </c>
      <c r="J137" s="62">
        <v>26.8</v>
      </c>
      <c r="K137" s="140">
        <f t="shared" si="3"/>
        <v>26.8</v>
      </c>
      <c r="L137" s="114"/>
      <c r="M137" s="115"/>
      <c r="N137" s="116"/>
    </row>
    <row r="138" spans="7:14" x14ac:dyDescent="0.2">
      <c r="G138" s="74">
        <v>382110</v>
      </c>
      <c r="H138" s="60" t="s">
        <v>132</v>
      </c>
      <c r="I138" s="61">
        <v>1</v>
      </c>
      <c r="J138" s="62">
        <v>2.2799999999999998</v>
      </c>
      <c r="K138" s="140">
        <f t="shared" si="3"/>
        <v>2.2799999999999998</v>
      </c>
      <c r="L138" s="63"/>
      <c r="M138" s="57"/>
    </row>
    <row r="139" spans="7:14" x14ac:dyDescent="0.2">
      <c r="G139" s="74">
        <v>382121</v>
      </c>
      <c r="H139" s="60" t="s">
        <v>133</v>
      </c>
      <c r="I139" s="61">
        <v>1</v>
      </c>
      <c r="J139" s="62">
        <v>4.5599999999999996</v>
      </c>
      <c r="K139" s="140">
        <f t="shared" si="3"/>
        <v>4.5599999999999996</v>
      </c>
      <c r="L139" s="63"/>
      <c r="M139" s="57"/>
    </row>
    <row r="140" spans="7:14" x14ac:dyDescent="0.2">
      <c r="G140" s="74">
        <v>382132</v>
      </c>
      <c r="H140" s="60" t="s">
        <v>134</v>
      </c>
      <c r="I140" s="61">
        <v>1</v>
      </c>
      <c r="J140" s="62">
        <v>4.5599999999999996</v>
      </c>
      <c r="K140" s="140">
        <f t="shared" si="3"/>
        <v>4.5599999999999996</v>
      </c>
      <c r="L140" s="63"/>
      <c r="M140" s="57"/>
    </row>
    <row r="141" spans="7:14" x14ac:dyDescent="0.2">
      <c r="G141" s="90" t="s">
        <v>88</v>
      </c>
      <c r="H141" s="91"/>
      <c r="I141" s="92"/>
      <c r="J141" s="91"/>
      <c r="K141" s="139"/>
      <c r="L141" s="59"/>
      <c r="M141" s="57"/>
      <c r="N141" s="59"/>
    </row>
    <row r="142" spans="7:14" x14ac:dyDescent="0.2">
      <c r="G142" s="74"/>
      <c r="H142" s="163" t="s">
        <v>228</v>
      </c>
      <c r="I142" s="161">
        <v>1</v>
      </c>
      <c r="J142" s="117">
        <v>0.04</v>
      </c>
      <c r="K142" s="140">
        <f t="shared" ref="K142:K176" si="4">+I142*J142</f>
        <v>0.04</v>
      </c>
      <c r="L142" s="63"/>
      <c r="M142" s="57"/>
    </row>
    <row r="143" spans="7:14" x14ac:dyDescent="0.2">
      <c r="G143" s="74"/>
      <c r="H143" s="163" t="s">
        <v>437</v>
      </c>
      <c r="I143" s="161">
        <v>1</v>
      </c>
      <c r="J143" s="117">
        <v>0.35</v>
      </c>
      <c r="K143" s="140">
        <f t="shared" si="4"/>
        <v>0.35</v>
      </c>
      <c r="L143" s="63"/>
      <c r="M143" s="57"/>
    </row>
    <row r="144" spans="7:14" x14ac:dyDescent="0.2">
      <c r="G144" s="74"/>
      <c r="H144" s="163" t="s">
        <v>405</v>
      </c>
      <c r="I144" s="161">
        <v>1</v>
      </c>
      <c r="J144" s="117">
        <v>6.82</v>
      </c>
      <c r="K144" s="140">
        <f t="shared" si="4"/>
        <v>6.82</v>
      </c>
      <c r="L144" s="63"/>
      <c r="M144" s="57"/>
    </row>
    <row r="145" spans="7:13" x14ac:dyDescent="0.2">
      <c r="G145" s="74"/>
      <c r="H145" s="163" t="s">
        <v>436</v>
      </c>
      <c r="I145" s="161">
        <v>1</v>
      </c>
      <c r="J145" s="117">
        <v>0.72</v>
      </c>
      <c r="K145" s="177">
        <f t="shared" si="4"/>
        <v>0.72</v>
      </c>
      <c r="L145" s="63"/>
      <c r="M145" s="57"/>
    </row>
    <row r="146" spans="7:13" x14ac:dyDescent="0.2">
      <c r="G146" s="74"/>
      <c r="H146" s="163" t="s">
        <v>432</v>
      </c>
      <c r="I146" s="161">
        <v>1</v>
      </c>
      <c r="J146" s="117">
        <v>0.06</v>
      </c>
      <c r="K146" s="140">
        <f t="shared" si="4"/>
        <v>0.06</v>
      </c>
      <c r="L146" s="63"/>
      <c r="M146" s="57"/>
    </row>
    <row r="147" spans="7:13" x14ac:dyDescent="0.2">
      <c r="G147" s="74"/>
      <c r="H147" s="163" t="s">
        <v>422</v>
      </c>
      <c r="I147" s="161">
        <v>1</v>
      </c>
      <c r="J147" s="117">
        <v>0.51</v>
      </c>
      <c r="K147" s="177">
        <f t="shared" si="4"/>
        <v>0.51</v>
      </c>
      <c r="L147" s="63"/>
      <c r="M147" s="57"/>
    </row>
    <row r="148" spans="7:13" x14ac:dyDescent="0.2">
      <c r="G148" s="74"/>
      <c r="H148" s="163" t="s">
        <v>434</v>
      </c>
      <c r="I148" s="161">
        <v>1</v>
      </c>
      <c r="J148" s="117">
        <v>0.06</v>
      </c>
      <c r="K148" s="177">
        <f t="shared" si="4"/>
        <v>0.06</v>
      </c>
      <c r="L148" s="63"/>
      <c r="M148" s="57"/>
    </row>
    <row r="149" spans="7:13" x14ac:dyDescent="0.2">
      <c r="G149" s="74"/>
      <c r="H149" s="163" t="s">
        <v>224</v>
      </c>
      <c r="I149" s="161">
        <v>1</v>
      </c>
      <c r="J149" s="117">
        <v>1.99</v>
      </c>
      <c r="K149" s="140">
        <f t="shared" si="4"/>
        <v>1.99</v>
      </c>
      <c r="L149" s="63"/>
      <c r="M149" s="57"/>
    </row>
    <row r="150" spans="7:13" x14ac:dyDescent="0.2">
      <c r="G150" s="74"/>
      <c r="H150" s="163" t="s">
        <v>463</v>
      </c>
      <c r="I150" s="161">
        <v>1</v>
      </c>
      <c r="J150" s="117">
        <v>0.15</v>
      </c>
      <c r="K150" s="140">
        <f t="shared" si="4"/>
        <v>0.15</v>
      </c>
      <c r="L150" s="63"/>
      <c r="M150" s="57"/>
    </row>
    <row r="151" spans="7:13" x14ac:dyDescent="0.2">
      <c r="G151" s="74"/>
      <c r="H151" s="163" t="s">
        <v>300</v>
      </c>
      <c r="I151" s="161">
        <v>1</v>
      </c>
      <c r="J151" s="117">
        <v>0.35</v>
      </c>
      <c r="K151" s="140">
        <f t="shared" si="4"/>
        <v>0.35</v>
      </c>
      <c r="L151" s="63"/>
      <c r="M151" s="57"/>
    </row>
    <row r="152" spans="7:13" x14ac:dyDescent="0.2">
      <c r="G152" s="74"/>
      <c r="H152" s="163" t="s">
        <v>479</v>
      </c>
      <c r="I152" s="161">
        <v>1</v>
      </c>
      <c r="J152" s="117">
        <v>0.83</v>
      </c>
      <c r="K152" s="140">
        <f t="shared" si="4"/>
        <v>0.83</v>
      </c>
      <c r="L152" s="63"/>
      <c r="M152" s="57"/>
    </row>
    <row r="153" spans="7:13" x14ac:dyDescent="0.2">
      <c r="G153" s="74"/>
      <c r="H153" s="163" t="s">
        <v>323</v>
      </c>
      <c r="I153" s="161">
        <v>1</v>
      </c>
      <c r="J153" s="117">
        <v>0.91</v>
      </c>
      <c r="K153" s="140">
        <f t="shared" si="4"/>
        <v>0.91</v>
      </c>
      <c r="L153" s="63"/>
      <c r="M153" s="57"/>
    </row>
    <row r="154" spans="7:13" x14ac:dyDescent="0.2">
      <c r="G154" s="74"/>
      <c r="H154" s="163" t="s">
        <v>328</v>
      </c>
      <c r="I154" s="161">
        <v>1</v>
      </c>
      <c r="J154" s="117">
        <v>0.1</v>
      </c>
      <c r="K154" s="140">
        <f t="shared" si="4"/>
        <v>0.1</v>
      </c>
      <c r="L154" s="63"/>
      <c r="M154" s="57"/>
    </row>
    <row r="155" spans="7:13" x14ac:dyDescent="0.2">
      <c r="G155" s="74"/>
      <c r="H155" s="60" t="s">
        <v>240</v>
      </c>
      <c r="I155" s="161">
        <v>1</v>
      </c>
      <c r="J155" s="117">
        <v>2.63</v>
      </c>
      <c r="K155" s="177">
        <f t="shared" si="4"/>
        <v>2.63</v>
      </c>
      <c r="L155" s="63"/>
      <c r="M155" s="57"/>
    </row>
    <row r="156" spans="7:13" x14ac:dyDescent="0.2">
      <c r="G156" s="74"/>
      <c r="H156" s="60" t="s">
        <v>291</v>
      </c>
      <c r="I156" s="161">
        <v>1</v>
      </c>
      <c r="J156" s="117">
        <v>0.26</v>
      </c>
      <c r="K156" s="177">
        <f t="shared" si="4"/>
        <v>0.26</v>
      </c>
      <c r="L156" s="63"/>
      <c r="M156" s="57"/>
    </row>
    <row r="157" spans="7:13" x14ac:dyDescent="0.2">
      <c r="G157" s="74"/>
      <c r="H157" s="163" t="s">
        <v>391</v>
      </c>
      <c r="I157" s="161">
        <v>1</v>
      </c>
      <c r="J157" s="117">
        <v>40.380000000000003</v>
      </c>
      <c r="K157" s="140">
        <f t="shared" si="4"/>
        <v>40.380000000000003</v>
      </c>
      <c r="L157" s="63"/>
      <c r="M157" s="57"/>
    </row>
    <row r="158" spans="7:13" x14ac:dyDescent="0.2">
      <c r="G158" s="74"/>
      <c r="H158" s="163" t="s">
        <v>409</v>
      </c>
      <c r="I158" s="161">
        <v>1</v>
      </c>
      <c r="J158" s="117">
        <v>1.98</v>
      </c>
      <c r="K158" s="140">
        <f t="shared" si="4"/>
        <v>1.98</v>
      </c>
      <c r="L158" s="63"/>
      <c r="M158" s="57"/>
    </row>
    <row r="159" spans="7:13" x14ac:dyDescent="0.2">
      <c r="G159" s="74"/>
      <c r="H159" s="163" t="s">
        <v>386</v>
      </c>
      <c r="I159" s="161">
        <v>1</v>
      </c>
      <c r="J159" s="117">
        <v>46.2</v>
      </c>
      <c r="K159" s="140">
        <f t="shared" si="4"/>
        <v>46.2</v>
      </c>
      <c r="L159" s="63"/>
      <c r="M159" s="57"/>
    </row>
    <row r="160" spans="7:13" x14ac:dyDescent="0.2">
      <c r="G160" s="74"/>
      <c r="H160" s="163" t="s">
        <v>255</v>
      </c>
      <c r="I160" s="161">
        <v>1</v>
      </c>
      <c r="J160" s="117">
        <v>1.54</v>
      </c>
      <c r="K160" s="177">
        <f t="shared" si="4"/>
        <v>1.54</v>
      </c>
      <c r="L160" s="63"/>
      <c r="M160" s="57"/>
    </row>
    <row r="161" spans="7:16" x14ac:dyDescent="0.2">
      <c r="G161" s="74"/>
      <c r="H161" s="163" t="s">
        <v>399</v>
      </c>
      <c r="I161" s="161">
        <v>1</v>
      </c>
      <c r="J161" s="117">
        <v>1.65</v>
      </c>
      <c r="K161" s="177">
        <f t="shared" si="4"/>
        <v>1.65</v>
      </c>
      <c r="L161" s="63"/>
      <c r="M161" s="57"/>
    </row>
    <row r="162" spans="7:16" x14ac:dyDescent="0.2">
      <c r="G162" s="74"/>
      <c r="H162" s="163" t="s">
        <v>466</v>
      </c>
      <c r="I162" s="161">
        <v>1</v>
      </c>
      <c r="J162" s="117">
        <v>0.52</v>
      </c>
      <c r="K162" s="177">
        <f t="shared" si="4"/>
        <v>0.52</v>
      </c>
      <c r="L162" s="63"/>
      <c r="M162" s="57"/>
    </row>
    <row r="163" spans="7:16" x14ac:dyDescent="0.2">
      <c r="G163" s="74"/>
      <c r="H163" s="163" t="s">
        <v>251</v>
      </c>
      <c r="I163" s="161">
        <v>1</v>
      </c>
      <c r="J163" s="117">
        <v>0.11</v>
      </c>
      <c r="K163" s="177">
        <f t="shared" si="4"/>
        <v>0.11</v>
      </c>
      <c r="L163" s="63"/>
      <c r="M163" s="57"/>
      <c r="P163" s="111"/>
    </row>
    <row r="164" spans="7:16" x14ac:dyDescent="0.2">
      <c r="G164" s="74"/>
      <c r="H164" s="60" t="s">
        <v>176</v>
      </c>
      <c r="I164" s="161">
        <v>1</v>
      </c>
      <c r="J164" s="117">
        <v>0.85</v>
      </c>
      <c r="K164" s="140">
        <f t="shared" si="4"/>
        <v>0.85</v>
      </c>
      <c r="L164" s="63"/>
      <c r="M164" s="57"/>
    </row>
    <row r="165" spans="7:16" x14ac:dyDescent="0.2">
      <c r="G165" s="74"/>
      <c r="H165" s="60" t="s">
        <v>235</v>
      </c>
      <c r="I165" s="161">
        <v>1</v>
      </c>
      <c r="J165" s="117">
        <v>1.33</v>
      </c>
      <c r="K165" s="140">
        <f t="shared" si="4"/>
        <v>1.33</v>
      </c>
      <c r="L165" s="63"/>
      <c r="M165" s="57"/>
    </row>
    <row r="166" spans="7:16" x14ac:dyDescent="0.2">
      <c r="G166" s="74"/>
      <c r="H166" s="60" t="s">
        <v>296</v>
      </c>
      <c r="I166" s="161">
        <v>1</v>
      </c>
      <c r="J166" s="117">
        <v>1.99</v>
      </c>
      <c r="K166" s="140">
        <f t="shared" si="4"/>
        <v>1.99</v>
      </c>
      <c r="L166" s="63"/>
      <c r="M166" s="57"/>
    </row>
    <row r="167" spans="7:16" x14ac:dyDescent="0.2">
      <c r="G167" s="74"/>
      <c r="H167" s="163" t="s">
        <v>433</v>
      </c>
      <c r="I167" s="161">
        <v>1</v>
      </c>
      <c r="J167" s="117">
        <v>0.2</v>
      </c>
      <c r="K167" s="140">
        <f t="shared" si="4"/>
        <v>0.2</v>
      </c>
      <c r="L167" s="63"/>
      <c r="M167" s="57"/>
    </row>
    <row r="168" spans="7:16" x14ac:dyDescent="0.2">
      <c r="G168" s="74"/>
      <c r="H168" s="163" t="s">
        <v>471</v>
      </c>
      <c r="I168" s="161">
        <v>1</v>
      </c>
      <c r="J168" s="117">
        <v>1.88</v>
      </c>
      <c r="K168" s="140">
        <f t="shared" si="4"/>
        <v>1.88</v>
      </c>
      <c r="L168" s="63"/>
      <c r="M168" s="57"/>
    </row>
    <row r="169" spans="7:16" x14ac:dyDescent="0.2">
      <c r="G169" s="74"/>
      <c r="H169" s="60" t="s">
        <v>292</v>
      </c>
      <c r="I169" s="161">
        <v>1</v>
      </c>
      <c r="J169" s="117">
        <v>4</v>
      </c>
      <c r="K169" s="140">
        <f t="shared" si="4"/>
        <v>4</v>
      </c>
      <c r="L169" s="63"/>
      <c r="M169" s="57"/>
    </row>
    <row r="170" spans="7:16" x14ac:dyDescent="0.2">
      <c r="G170" s="74"/>
      <c r="H170" s="163" t="s">
        <v>401</v>
      </c>
      <c r="I170" s="161">
        <v>1</v>
      </c>
      <c r="J170" s="117">
        <v>0.5</v>
      </c>
      <c r="K170" s="177">
        <f t="shared" si="4"/>
        <v>0.5</v>
      </c>
      <c r="L170" s="63"/>
      <c r="M170" s="57"/>
    </row>
    <row r="171" spans="7:16" x14ac:dyDescent="0.2">
      <c r="G171" s="74"/>
      <c r="H171" s="163" t="s">
        <v>404</v>
      </c>
      <c r="I171" s="161">
        <v>1</v>
      </c>
      <c r="J171" s="117">
        <v>1.22</v>
      </c>
      <c r="K171" s="140">
        <f t="shared" si="4"/>
        <v>1.22</v>
      </c>
      <c r="L171" s="63"/>
      <c r="M171" s="57"/>
    </row>
    <row r="172" spans="7:16" x14ac:dyDescent="0.2">
      <c r="G172" s="74"/>
      <c r="H172" s="60" t="s">
        <v>295</v>
      </c>
      <c r="I172" s="161">
        <v>1</v>
      </c>
      <c r="J172" s="117">
        <v>0.64</v>
      </c>
      <c r="K172" s="140">
        <f t="shared" si="4"/>
        <v>0.64</v>
      </c>
      <c r="L172" s="63"/>
      <c r="M172" s="57"/>
    </row>
    <row r="173" spans="7:16" x14ac:dyDescent="0.2">
      <c r="G173" s="74"/>
      <c r="H173" s="163" t="s">
        <v>247</v>
      </c>
      <c r="I173" s="161">
        <v>1</v>
      </c>
      <c r="J173" s="117">
        <v>0.28999999999999998</v>
      </c>
      <c r="K173" s="177">
        <f t="shared" si="4"/>
        <v>0.28999999999999998</v>
      </c>
      <c r="L173" s="63"/>
      <c r="M173" s="57"/>
    </row>
    <row r="174" spans="7:16" x14ac:dyDescent="0.2">
      <c r="G174" s="74"/>
      <c r="H174" s="163" t="s">
        <v>248</v>
      </c>
      <c r="I174" s="161">
        <v>1</v>
      </c>
      <c r="J174" s="117">
        <v>0.02</v>
      </c>
      <c r="K174" s="177">
        <f t="shared" si="4"/>
        <v>0.02</v>
      </c>
      <c r="L174" s="63"/>
      <c r="M174" s="57"/>
    </row>
    <row r="175" spans="7:16" x14ac:dyDescent="0.2">
      <c r="G175" s="254"/>
      <c r="H175" s="60" t="s">
        <v>454</v>
      </c>
      <c r="I175" s="161">
        <v>1</v>
      </c>
      <c r="J175" s="117">
        <v>1.1000000000000001</v>
      </c>
      <c r="K175" s="177">
        <f t="shared" si="4"/>
        <v>1.1000000000000001</v>
      </c>
      <c r="L175" s="63"/>
      <c r="M175" s="57"/>
    </row>
    <row r="176" spans="7:16" x14ac:dyDescent="0.2">
      <c r="G176" s="254"/>
      <c r="H176" s="60" t="s">
        <v>243</v>
      </c>
      <c r="I176" s="161">
        <v>1</v>
      </c>
      <c r="J176" s="117">
        <v>0.06</v>
      </c>
      <c r="K176" s="177">
        <f t="shared" si="4"/>
        <v>0.06</v>
      </c>
      <c r="L176" s="63"/>
      <c r="M176" s="57"/>
    </row>
    <row r="177" spans="7:13" x14ac:dyDescent="0.2">
      <c r="G177" s="254"/>
      <c r="H177" s="163" t="s">
        <v>333</v>
      </c>
      <c r="I177" s="161">
        <v>1</v>
      </c>
      <c r="J177" s="117">
        <v>1.56</v>
      </c>
      <c r="K177" s="140">
        <f t="shared" ref="K177:K212" si="5">+I177*J177</f>
        <v>1.56</v>
      </c>
      <c r="L177" s="63"/>
      <c r="M177" s="57"/>
    </row>
    <row r="178" spans="7:13" x14ac:dyDescent="0.2">
      <c r="G178" s="254"/>
      <c r="H178" s="163" t="s">
        <v>475</v>
      </c>
      <c r="I178" s="161">
        <v>1</v>
      </c>
      <c r="J178" s="117">
        <v>0.96</v>
      </c>
      <c r="K178" s="140">
        <f t="shared" si="5"/>
        <v>0.96</v>
      </c>
      <c r="L178" s="63"/>
      <c r="M178" s="57"/>
    </row>
    <row r="179" spans="7:13" x14ac:dyDescent="0.2">
      <c r="G179" s="254"/>
      <c r="H179" s="163" t="s">
        <v>322</v>
      </c>
      <c r="I179" s="161">
        <v>1</v>
      </c>
      <c r="J179" s="117">
        <v>0.18</v>
      </c>
      <c r="K179" s="140">
        <f t="shared" si="5"/>
        <v>0.18</v>
      </c>
      <c r="L179" s="63"/>
      <c r="M179" s="57"/>
    </row>
    <row r="180" spans="7:13" x14ac:dyDescent="0.2">
      <c r="G180" s="254"/>
      <c r="H180" s="163" t="s">
        <v>408</v>
      </c>
      <c r="I180" s="161">
        <v>1</v>
      </c>
      <c r="J180" s="117">
        <v>0.02</v>
      </c>
      <c r="K180" s="140">
        <f t="shared" si="5"/>
        <v>0.02</v>
      </c>
      <c r="L180" s="63"/>
      <c r="M180" s="57"/>
    </row>
    <row r="181" spans="7:13" x14ac:dyDescent="0.2">
      <c r="G181" s="254"/>
      <c r="H181" s="163" t="s">
        <v>227</v>
      </c>
      <c r="I181" s="161">
        <v>1</v>
      </c>
      <c r="J181" s="117">
        <v>2.74</v>
      </c>
      <c r="K181" s="140">
        <f t="shared" si="5"/>
        <v>2.74</v>
      </c>
      <c r="L181" s="63"/>
      <c r="M181" s="57"/>
    </row>
    <row r="182" spans="7:13" x14ac:dyDescent="0.2">
      <c r="G182" s="254"/>
      <c r="H182" s="163" t="s">
        <v>226</v>
      </c>
      <c r="I182" s="161">
        <v>1</v>
      </c>
      <c r="J182" s="117">
        <v>3.07</v>
      </c>
      <c r="K182" s="140">
        <f t="shared" si="5"/>
        <v>3.07</v>
      </c>
      <c r="L182" s="63"/>
      <c r="M182" s="57"/>
    </row>
    <row r="183" spans="7:13" x14ac:dyDescent="0.2">
      <c r="G183" s="254"/>
      <c r="H183" s="163" t="s">
        <v>366</v>
      </c>
      <c r="I183" s="161">
        <v>1</v>
      </c>
      <c r="J183" s="117">
        <v>0.23</v>
      </c>
      <c r="K183" s="140">
        <f t="shared" si="5"/>
        <v>0.23</v>
      </c>
      <c r="L183" s="63"/>
      <c r="M183" s="57"/>
    </row>
    <row r="184" spans="7:13" x14ac:dyDescent="0.2">
      <c r="G184" s="254"/>
      <c r="H184" s="163" t="s">
        <v>189</v>
      </c>
      <c r="I184" s="161">
        <v>1</v>
      </c>
      <c r="J184" s="117">
        <v>0.36</v>
      </c>
      <c r="K184" s="140">
        <f t="shared" si="5"/>
        <v>0.36</v>
      </c>
      <c r="L184" s="63"/>
      <c r="M184" s="57"/>
    </row>
    <row r="185" spans="7:13" x14ac:dyDescent="0.2">
      <c r="G185" s="254"/>
      <c r="H185" s="163" t="s">
        <v>427</v>
      </c>
      <c r="I185" s="161">
        <v>1</v>
      </c>
      <c r="J185" s="117">
        <v>9.35</v>
      </c>
      <c r="K185" s="140">
        <f t="shared" si="5"/>
        <v>9.35</v>
      </c>
      <c r="L185" s="63"/>
      <c r="M185" s="57"/>
    </row>
    <row r="186" spans="7:13" x14ac:dyDescent="0.2">
      <c r="G186" s="254"/>
      <c r="H186" s="163" t="s">
        <v>426</v>
      </c>
      <c r="I186" s="161">
        <v>1</v>
      </c>
      <c r="J186" s="117">
        <v>1.0900000000000001</v>
      </c>
      <c r="K186" s="140">
        <f t="shared" si="5"/>
        <v>1.0900000000000001</v>
      </c>
      <c r="L186" s="63"/>
      <c r="M186" s="57"/>
    </row>
    <row r="187" spans="7:13" x14ac:dyDescent="0.2">
      <c r="G187" s="254"/>
      <c r="H187" s="163" t="s">
        <v>236</v>
      </c>
      <c r="I187" s="161">
        <v>1</v>
      </c>
      <c r="J187" s="117">
        <v>1.46</v>
      </c>
      <c r="K187" s="140">
        <f t="shared" si="5"/>
        <v>1.46</v>
      </c>
      <c r="L187" s="63"/>
      <c r="M187" s="57"/>
    </row>
    <row r="188" spans="7:13" x14ac:dyDescent="0.2">
      <c r="G188" s="254"/>
      <c r="H188" s="163" t="s">
        <v>223</v>
      </c>
      <c r="I188" s="161">
        <v>1</v>
      </c>
      <c r="J188" s="117">
        <v>1.37</v>
      </c>
      <c r="K188" s="140">
        <f t="shared" si="5"/>
        <v>1.37</v>
      </c>
      <c r="L188" s="63"/>
      <c r="M188" s="57"/>
    </row>
    <row r="189" spans="7:13" x14ac:dyDescent="0.2">
      <c r="G189" s="74"/>
      <c r="H189" s="163" t="s">
        <v>451</v>
      </c>
      <c r="I189" s="161">
        <v>1</v>
      </c>
      <c r="J189" s="117">
        <v>1.25</v>
      </c>
      <c r="K189" s="140">
        <f t="shared" si="5"/>
        <v>1.25</v>
      </c>
      <c r="L189" s="63"/>
      <c r="M189" s="57"/>
    </row>
    <row r="190" spans="7:13" x14ac:dyDescent="0.2">
      <c r="G190" s="74"/>
      <c r="H190" s="163" t="s">
        <v>326</v>
      </c>
      <c r="I190" s="161">
        <v>1</v>
      </c>
      <c r="J190" s="117">
        <v>1.6</v>
      </c>
      <c r="K190" s="140">
        <f t="shared" si="5"/>
        <v>1.6</v>
      </c>
      <c r="L190" s="63"/>
      <c r="M190" s="57"/>
    </row>
    <row r="191" spans="7:13" x14ac:dyDescent="0.2">
      <c r="G191" s="74"/>
      <c r="H191" s="60" t="s">
        <v>445</v>
      </c>
      <c r="I191" s="161">
        <v>1</v>
      </c>
      <c r="J191" s="117">
        <v>0.3</v>
      </c>
      <c r="K191" s="140">
        <f t="shared" si="5"/>
        <v>0.3</v>
      </c>
      <c r="L191" s="63"/>
      <c r="M191" s="57"/>
    </row>
    <row r="192" spans="7:13" x14ac:dyDescent="0.2">
      <c r="G192" s="74"/>
      <c r="H192" s="60" t="s">
        <v>473</v>
      </c>
      <c r="I192" s="161">
        <v>1</v>
      </c>
      <c r="J192" s="117">
        <v>18.64</v>
      </c>
      <c r="K192" s="140">
        <f t="shared" si="5"/>
        <v>18.64</v>
      </c>
      <c r="L192" s="63"/>
      <c r="M192" s="57"/>
    </row>
    <row r="193" spans="7:13" x14ac:dyDescent="0.2">
      <c r="G193" s="74"/>
      <c r="H193" s="163" t="s">
        <v>344</v>
      </c>
      <c r="I193" s="161">
        <v>1</v>
      </c>
      <c r="J193" s="117">
        <v>0.08</v>
      </c>
      <c r="K193" s="140">
        <f t="shared" si="5"/>
        <v>0.08</v>
      </c>
      <c r="L193" s="63"/>
      <c r="M193" s="57"/>
    </row>
    <row r="194" spans="7:13" x14ac:dyDescent="0.2">
      <c r="G194" s="74"/>
      <c r="H194" s="163" t="s">
        <v>314</v>
      </c>
      <c r="I194" s="161">
        <v>1</v>
      </c>
      <c r="J194" s="117">
        <v>0.41</v>
      </c>
      <c r="K194" s="140">
        <f t="shared" si="5"/>
        <v>0.41</v>
      </c>
      <c r="L194" s="63"/>
      <c r="M194" s="57"/>
    </row>
    <row r="195" spans="7:13" x14ac:dyDescent="0.2">
      <c r="G195" s="74"/>
      <c r="H195" s="60" t="s">
        <v>222</v>
      </c>
      <c r="I195" s="161">
        <v>1</v>
      </c>
      <c r="J195" s="117">
        <v>0.21</v>
      </c>
      <c r="K195" s="140">
        <f t="shared" si="5"/>
        <v>0.21</v>
      </c>
      <c r="L195" s="63"/>
      <c r="M195" s="57"/>
    </row>
    <row r="196" spans="7:13" x14ac:dyDescent="0.2">
      <c r="G196" s="74"/>
      <c r="H196" s="163" t="s">
        <v>340</v>
      </c>
      <c r="I196" s="161">
        <v>1</v>
      </c>
      <c r="J196" s="117">
        <v>1.35</v>
      </c>
      <c r="K196" s="140">
        <f t="shared" si="5"/>
        <v>1.35</v>
      </c>
      <c r="L196" s="63"/>
      <c r="M196" s="57"/>
    </row>
    <row r="197" spans="7:13" x14ac:dyDescent="0.2">
      <c r="G197" s="74"/>
      <c r="H197" s="60" t="s">
        <v>244</v>
      </c>
      <c r="I197" s="161">
        <v>1</v>
      </c>
      <c r="J197" s="117">
        <v>0.28000000000000003</v>
      </c>
      <c r="K197" s="177">
        <f t="shared" si="5"/>
        <v>0.28000000000000003</v>
      </c>
      <c r="L197" s="63"/>
      <c r="M197" s="57"/>
    </row>
    <row r="198" spans="7:13" x14ac:dyDescent="0.2">
      <c r="G198" s="74"/>
      <c r="H198" s="163" t="s">
        <v>233</v>
      </c>
      <c r="I198" s="161">
        <v>1</v>
      </c>
      <c r="J198" s="117">
        <v>0.36</v>
      </c>
      <c r="K198" s="140">
        <f t="shared" si="5"/>
        <v>0.36</v>
      </c>
      <c r="L198" s="63"/>
      <c r="M198" s="57"/>
    </row>
    <row r="199" spans="7:13" x14ac:dyDescent="0.2">
      <c r="G199" s="74"/>
      <c r="H199" s="163" t="s">
        <v>254</v>
      </c>
      <c r="I199" s="161">
        <v>1</v>
      </c>
      <c r="J199" s="117">
        <v>0.31</v>
      </c>
      <c r="K199" s="140">
        <f t="shared" si="5"/>
        <v>0.31</v>
      </c>
      <c r="L199" s="63"/>
      <c r="M199" s="57"/>
    </row>
    <row r="200" spans="7:13" x14ac:dyDescent="0.2">
      <c r="G200" s="74"/>
      <c r="H200" s="163" t="s">
        <v>388</v>
      </c>
      <c r="I200" s="161">
        <v>1</v>
      </c>
      <c r="J200" s="117">
        <v>0.34</v>
      </c>
      <c r="K200" s="140">
        <f t="shared" si="5"/>
        <v>0.34</v>
      </c>
      <c r="L200" s="63"/>
      <c r="M200" s="57"/>
    </row>
    <row r="201" spans="7:13" x14ac:dyDescent="0.2">
      <c r="G201" s="74"/>
      <c r="H201" s="163" t="s">
        <v>190</v>
      </c>
      <c r="I201" s="161">
        <v>1</v>
      </c>
      <c r="J201" s="117">
        <v>0.28000000000000003</v>
      </c>
      <c r="K201" s="140">
        <f t="shared" si="5"/>
        <v>0.28000000000000003</v>
      </c>
      <c r="L201" s="63"/>
      <c r="M201" s="57"/>
    </row>
    <row r="202" spans="7:13" x14ac:dyDescent="0.2">
      <c r="G202" s="74"/>
      <c r="H202" s="163" t="s">
        <v>225</v>
      </c>
      <c r="I202" s="161">
        <v>1</v>
      </c>
      <c r="J202" s="117">
        <v>1.3</v>
      </c>
      <c r="K202" s="140">
        <f t="shared" si="5"/>
        <v>1.3</v>
      </c>
      <c r="L202" s="63"/>
      <c r="M202" s="57"/>
    </row>
    <row r="203" spans="7:13" x14ac:dyDescent="0.2">
      <c r="G203" s="74"/>
      <c r="H203" s="163" t="s">
        <v>252</v>
      </c>
      <c r="I203" s="161">
        <v>1</v>
      </c>
      <c r="J203" s="117">
        <v>1.54</v>
      </c>
      <c r="K203" s="177">
        <f t="shared" si="5"/>
        <v>1.54</v>
      </c>
      <c r="L203" s="63"/>
      <c r="M203" s="57"/>
    </row>
    <row r="204" spans="7:13" x14ac:dyDescent="0.2">
      <c r="G204" s="74"/>
      <c r="H204" s="60" t="s">
        <v>242</v>
      </c>
      <c r="I204" s="161">
        <v>1</v>
      </c>
      <c r="J204" s="117">
        <v>0.05</v>
      </c>
      <c r="K204" s="177">
        <f t="shared" si="5"/>
        <v>0.05</v>
      </c>
      <c r="L204" s="63"/>
      <c r="M204" s="57"/>
    </row>
    <row r="205" spans="7:13" x14ac:dyDescent="0.2">
      <c r="G205" s="254"/>
      <c r="H205" s="60" t="s">
        <v>467</v>
      </c>
      <c r="I205" s="161">
        <v>1</v>
      </c>
      <c r="J205" s="117">
        <v>6.2</v>
      </c>
      <c r="K205" s="177">
        <f t="shared" si="5"/>
        <v>6.2</v>
      </c>
      <c r="L205" s="63"/>
      <c r="M205" s="57"/>
    </row>
    <row r="206" spans="7:13" x14ac:dyDescent="0.2">
      <c r="G206" s="254"/>
      <c r="H206" s="60" t="s">
        <v>177</v>
      </c>
      <c r="I206" s="161">
        <v>1</v>
      </c>
      <c r="J206" s="117">
        <v>0.37</v>
      </c>
      <c r="K206" s="140">
        <f t="shared" si="5"/>
        <v>0.37</v>
      </c>
      <c r="L206" s="63"/>
      <c r="M206" s="57"/>
    </row>
    <row r="207" spans="7:13" x14ac:dyDescent="0.2">
      <c r="G207" s="254"/>
      <c r="H207" s="163" t="s">
        <v>385</v>
      </c>
      <c r="I207" s="161">
        <v>1</v>
      </c>
      <c r="J207" s="117">
        <v>0.96</v>
      </c>
      <c r="K207" s="140">
        <f t="shared" si="5"/>
        <v>0.96</v>
      </c>
      <c r="L207" s="63"/>
      <c r="M207" s="57"/>
    </row>
    <row r="208" spans="7:13" x14ac:dyDescent="0.2">
      <c r="G208" s="254"/>
      <c r="H208" s="163" t="s">
        <v>109</v>
      </c>
      <c r="I208" s="161">
        <v>1</v>
      </c>
      <c r="J208" s="117">
        <v>0.34</v>
      </c>
      <c r="K208" s="140">
        <f t="shared" si="5"/>
        <v>0.34</v>
      </c>
      <c r="L208" s="63"/>
      <c r="M208" s="57"/>
    </row>
    <row r="209" spans="7:13" x14ac:dyDescent="0.2">
      <c r="G209" s="254"/>
      <c r="H209" s="163" t="s">
        <v>431</v>
      </c>
      <c r="I209" s="161">
        <v>1</v>
      </c>
      <c r="J209" s="117">
        <v>0.06</v>
      </c>
      <c r="K209" s="140">
        <f t="shared" si="5"/>
        <v>0.06</v>
      </c>
      <c r="L209" s="63"/>
      <c r="M209" s="57"/>
    </row>
    <row r="210" spans="7:13" x14ac:dyDescent="0.2">
      <c r="G210" s="254"/>
      <c r="H210" s="163" t="s">
        <v>480</v>
      </c>
      <c r="I210" s="161">
        <v>1</v>
      </c>
      <c r="J210" s="117">
        <v>0.05</v>
      </c>
      <c r="K210" s="140">
        <f t="shared" si="5"/>
        <v>0.05</v>
      </c>
      <c r="L210" s="63"/>
      <c r="M210" s="57"/>
    </row>
    <row r="211" spans="7:13" x14ac:dyDescent="0.2">
      <c r="G211" s="254"/>
      <c r="H211" s="163" t="s">
        <v>435</v>
      </c>
      <c r="I211" s="161">
        <v>1</v>
      </c>
      <c r="J211" s="117">
        <v>4.3600000000000003</v>
      </c>
      <c r="K211" s="140">
        <f t="shared" si="5"/>
        <v>4.3600000000000003</v>
      </c>
      <c r="L211" s="63"/>
      <c r="M211" s="57"/>
    </row>
    <row r="212" spans="7:13" x14ac:dyDescent="0.2">
      <c r="G212" s="254"/>
      <c r="H212" s="163" t="s">
        <v>393</v>
      </c>
      <c r="I212" s="161">
        <v>1</v>
      </c>
      <c r="J212" s="117">
        <v>0.91</v>
      </c>
      <c r="K212" s="140">
        <f t="shared" si="5"/>
        <v>0.91</v>
      </c>
      <c r="L212" s="63"/>
      <c r="M212" s="57"/>
    </row>
    <row r="213" spans="7:13" x14ac:dyDescent="0.2">
      <c r="G213" s="254"/>
      <c r="H213" s="163" t="s">
        <v>395</v>
      </c>
      <c r="I213" s="161">
        <v>1</v>
      </c>
      <c r="J213" s="117">
        <v>14.28</v>
      </c>
      <c r="K213" s="140">
        <f t="shared" ref="K213:K248" si="6">+I213*J213</f>
        <v>14.28</v>
      </c>
      <c r="L213" s="63"/>
      <c r="M213" s="57"/>
    </row>
    <row r="214" spans="7:13" x14ac:dyDescent="0.2">
      <c r="G214" s="254"/>
      <c r="H214" s="163" t="s">
        <v>220</v>
      </c>
      <c r="I214" s="161">
        <v>1</v>
      </c>
      <c r="J214" s="117">
        <v>0.15</v>
      </c>
      <c r="K214" s="140">
        <f t="shared" si="6"/>
        <v>0.15</v>
      </c>
      <c r="L214" s="63"/>
      <c r="M214" s="57"/>
    </row>
    <row r="215" spans="7:13" x14ac:dyDescent="0.2">
      <c r="G215" s="254"/>
      <c r="H215" s="163" t="s">
        <v>465</v>
      </c>
      <c r="I215" s="161">
        <v>1</v>
      </c>
      <c r="J215" s="117">
        <v>0.94</v>
      </c>
      <c r="K215" s="140">
        <f t="shared" si="6"/>
        <v>0.94</v>
      </c>
      <c r="L215" s="63"/>
      <c r="M215" s="57"/>
    </row>
    <row r="216" spans="7:13" x14ac:dyDescent="0.2">
      <c r="G216" s="254"/>
      <c r="H216" s="163" t="s">
        <v>301</v>
      </c>
      <c r="I216" s="161">
        <v>1</v>
      </c>
      <c r="J216" s="117">
        <v>0.05</v>
      </c>
      <c r="K216" s="140">
        <f t="shared" si="6"/>
        <v>0.05</v>
      </c>
      <c r="L216" s="63"/>
      <c r="M216" s="57"/>
    </row>
    <row r="217" spans="7:13" x14ac:dyDescent="0.2">
      <c r="G217" s="254"/>
      <c r="H217" s="163" t="s">
        <v>202</v>
      </c>
      <c r="I217" s="161">
        <v>1</v>
      </c>
      <c r="J217" s="117">
        <v>1.68</v>
      </c>
      <c r="K217" s="140">
        <f t="shared" si="6"/>
        <v>1.68</v>
      </c>
      <c r="L217" s="63"/>
      <c r="M217" s="57"/>
    </row>
    <row r="218" spans="7:13" x14ac:dyDescent="0.2">
      <c r="G218" s="254"/>
      <c r="H218" s="163" t="s">
        <v>470</v>
      </c>
      <c r="I218" s="161">
        <v>1</v>
      </c>
      <c r="J218" s="117">
        <v>14.3</v>
      </c>
      <c r="K218" s="140">
        <f t="shared" si="6"/>
        <v>14.3</v>
      </c>
      <c r="L218" s="63"/>
      <c r="M218" s="57"/>
    </row>
    <row r="219" spans="7:13" x14ac:dyDescent="0.2">
      <c r="G219" s="254"/>
      <c r="H219" s="163" t="s">
        <v>396</v>
      </c>
      <c r="I219" s="161">
        <v>1</v>
      </c>
      <c r="J219" s="117">
        <v>1.02</v>
      </c>
      <c r="K219" s="140">
        <f t="shared" si="6"/>
        <v>1.02</v>
      </c>
      <c r="L219" s="63"/>
      <c r="M219" s="57"/>
    </row>
    <row r="220" spans="7:13" x14ac:dyDescent="0.2">
      <c r="G220" s="254"/>
      <c r="H220" s="163" t="s">
        <v>327</v>
      </c>
      <c r="I220" s="161">
        <v>1</v>
      </c>
      <c r="J220" s="117">
        <v>4.04</v>
      </c>
      <c r="K220" s="140">
        <f t="shared" si="6"/>
        <v>4.04</v>
      </c>
      <c r="L220" s="63"/>
      <c r="M220" s="57"/>
    </row>
    <row r="221" spans="7:13" x14ac:dyDescent="0.2">
      <c r="G221" s="254"/>
      <c r="H221" s="163" t="s">
        <v>407</v>
      </c>
      <c r="I221" s="161">
        <v>1</v>
      </c>
      <c r="J221" s="117">
        <v>1.61</v>
      </c>
      <c r="K221" s="140">
        <f t="shared" si="6"/>
        <v>1.61</v>
      </c>
      <c r="L221" s="63"/>
      <c r="M221" s="57"/>
    </row>
    <row r="222" spans="7:13" x14ac:dyDescent="0.2">
      <c r="G222" s="254"/>
      <c r="H222" s="163" t="s">
        <v>462</v>
      </c>
      <c r="I222" s="161">
        <v>1</v>
      </c>
      <c r="J222" s="117">
        <v>0.18</v>
      </c>
      <c r="K222" s="140">
        <f t="shared" si="6"/>
        <v>0.18</v>
      </c>
      <c r="L222" s="63"/>
      <c r="M222" s="57"/>
    </row>
    <row r="223" spans="7:13" x14ac:dyDescent="0.2">
      <c r="G223" s="254"/>
      <c r="H223" s="163" t="s">
        <v>302</v>
      </c>
      <c r="I223" s="161">
        <v>1</v>
      </c>
      <c r="J223" s="117">
        <v>7.0000000000000007E-2</v>
      </c>
      <c r="K223" s="140">
        <f t="shared" si="6"/>
        <v>7.0000000000000007E-2</v>
      </c>
      <c r="L223" s="63"/>
      <c r="M223" s="57"/>
    </row>
    <row r="224" spans="7:13" x14ac:dyDescent="0.2">
      <c r="G224" s="254"/>
      <c r="H224" s="163" t="s">
        <v>253</v>
      </c>
      <c r="I224" s="161">
        <v>1</v>
      </c>
      <c r="J224" s="117">
        <v>1.49</v>
      </c>
      <c r="K224" s="140">
        <f t="shared" si="6"/>
        <v>1.49</v>
      </c>
      <c r="L224" s="63"/>
      <c r="M224" s="57"/>
    </row>
    <row r="225" spans="7:13" x14ac:dyDescent="0.2">
      <c r="G225" s="254"/>
      <c r="H225" s="163" t="s">
        <v>250</v>
      </c>
      <c r="I225" s="161">
        <v>1</v>
      </c>
      <c r="J225" s="117">
        <v>1.68</v>
      </c>
      <c r="K225" s="177">
        <f t="shared" si="6"/>
        <v>1.68</v>
      </c>
      <c r="L225" s="63"/>
      <c r="M225" s="57"/>
    </row>
    <row r="226" spans="7:13" x14ac:dyDescent="0.2">
      <c r="G226" s="74"/>
      <c r="H226" s="163" t="s">
        <v>245</v>
      </c>
      <c r="I226" s="161">
        <v>1</v>
      </c>
      <c r="J226" s="117">
        <v>1.58</v>
      </c>
      <c r="K226" s="177">
        <f t="shared" si="6"/>
        <v>1.58</v>
      </c>
      <c r="L226" s="63"/>
      <c r="M226" s="57"/>
    </row>
    <row r="227" spans="7:13" x14ac:dyDescent="0.2">
      <c r="G227" s="74"/>
      <c r="H227" s="163" t="s">
        <v>178</v>
      </c>
      <c r="I227" s="161">
        <v>1</v>
      </c>
      <c r="J227" s="117">
        <v>1.83</v>
      </c>
      <c r="K227" s="140">
        <f t="shared" si="6"/>
        <v>1.83</v>
      </c>
      <c r="L227" s="63"/>
      <c r="M227" s="57"/>
    </row>
    <row r="228" spans="7:13" x14ac:dyDescent="0.2">
      <c r="G228" s="74"/>
      <c r="H228" s="163" t="s">
        <v>297</v>
      </c>
      <c r="I228" s="161">
        <v>1</v>
      </c>
      <c r="J228" s="117">
        <v>0.75</v>
      </c>
      <c r="K228" s="140">
        <f t="shared" si="6"/>
        <v>0.75</v>
      </c>
      <c r="L228" s="63"/>
      <c r="M228" s="57"/>
    </row>
    <row r="229" spans="7:13" x14ac:dyDescent="0.2">
      <c r="G229" s="74"/>
      <c r="H229" s="163" t="s">
        <v>420</v>
      </c>
      <c r="I229" s="161">
        <v>1</v>
      </c>
      <c r="J229" s="117">
        <v>0.48</v>
      </c>
      <c r="K229" s="140">
        <f t="shared" si="6"/>
        <v>0.48</v>
      </c>
      <c r="L229" s="63"/>
      <c r="M229" s="57"/>
    </row>
    <row r="230" spans="7:13" x14ac:dyDescent="0.2">
      <c r="G230" s="74"/>
      <c r="H230" s="163" t="s">
        <v>425</v>
      </c>
      <c r="I230" s="161">
        <v>1</v>
      </c>
      <c r="J230" s="117">
        <v>5.83</v>
      </c>
      <c r="K230" s="177">
        <f t="shared" si="6"/>
        <v>5.83</v>
      </c>
      <c r="L230" s="63"/>
      <c r="M230" s="57"/>
    </row>
    <row r="231" spans="7:13" x14ac:dyDescent="0.2">
      <c r="G231" s="74"/>
      <c r="H231" s="163" t="s">
        <v>448</v>
      </c>
      <c r="I231" s="161">
        <v>1</v>
      </c>
      <c r="J231" s="117">
        <v>5.76</v>
      </c>
      <c r="K231" s="140">
        <f t="shared" si="6"/>
        <v>5.76</v>
      </c>
      <c r="L231" s="63"/>
      <c r="M231" s="57"/>
    </row>
    <row r="232" spans="7:13" x14ac:dyDescent="0.2">
      <c r="G232" s="74"/>
      <c r="H232" s="163" t="s">
        <v>456</v>
      </c>
      <c r="I232" s="161">
        <v>1</v>
      </c>
      <c r="J232" s="117">
        <v>0.32</v>
      </c>
      <c r="K232" s="177">
        <f t="shared" si="6"/>
        <v>0.32</v>
      </c>
      <c r="L232" s="63"/>
      <c r="M232" s="57"/>
    </row>
    <row r="233" spans="7:13" x14ac:dyDescent="0.2">
      <c r="G233" s="74"/>
      <c r="H233" s="163" t="s">
        <v>230</v>
      </c>
      <c r="I233" s="161">
        <v>1</v>
      </c>
      <c r="J233" s="117">
        <v>0.02</v>
      </c>
      <c r="K233" s="140">
        <f t="shared" si="6"/>
        <v>0.02</v>
      </c>
      <c r="L233" s="63"/>
      <c r="M233" s="57"/>
    </row>
    <row r="234" spans="7:13" x14ac:dyDescent="0.2">
      <c r="G234" s="74"/>
      <c r="H234" s="163" t="s">
        <v>478</v>
      </c>
      <c r="I234" s="161">
        <v>1</v>
      </c>
      <c r="J234" s="117">
        <v>1.35</v>
      </c>
      <c r="K234" s="140">
        <f t="shared" si="6"/>
        <v>1.35</v>
      </c>
      <c r="L234" s="63"/>
      <c r="M234" s="57"/>
    </row>
    <row r="235" spans="7:13" x14ac:dyDescent="0.2">
      <c r="G235" s="74"/>
      <c r="H235" s="163" t="s">
        <v>472</v>
      </c>
      <c r="I235" s="161">
        <v>1</v>
      </c>
      <c r="J235" s="117">
        <v>11.58</v>
      </c>
      <c r="K235" s="140">
        <f t="shared" si="6"/>
        <v>11.58</v>
      </c>
      <c r="L235" s="63"/>
      <c r="M235" s="57"/>
    </row>
    <row r="236" spans="7:13" x14ac:dyDescent="0.2">
      <c r="G236" s="74"/>
      <c r="H236" s="163" t="s">
        <v>419</v>
      </c>
      <c r="I236" s="161">
        <v>1</v>
      </c>
      <c r="J236" s="117">
        <v>2.4</v>
      </c>
      <c r="K236" s="140">
        <f t="shared" si="6"/>
        <v>2.4</v>
      </c>
      <c r="L236" s="63"/>
      <c r="M236" s="57"/>
    </row>
    <row r="237" spans="7:13" x14ac:dyDescent="0.2">
      <c r="G237" s="74"/>
      <c r="H237" s="163" t="s">
        <v>370</v>
      </c>
      <c r="I237" s="161">
        <v>1</v>
      </c>
      <c r="J237" s="117">
        <v>2.67</v>
      </c>
      <c r="K237" s="140">
        <f t="shared" si="6"/>
        <v>2.67</v>
      </c>
      <c r="L237" s="63"/>
      <c r="M237" s="57"/>
    </row>
    <row r="238" spans="7:13" x14ac:dyDescent="0.2">
      <c r="G238" s="74"/>
      <c r="H238" s="163" t="s">
        <v>330</v>
      </c>
      <c r="I238" s="161">
        <v>1</v>
      </c>
      <c r="J238" s="117">
        <v>2.5299999999999998</v>
      </c>
      <c r="K238" s="140">
        <f t="shared" si="6"/>
        <v>2.5299999999999998</v>
      </c>
      <c r="L238" s="63"/>
      <c r="M238" s="57"/>
    </row>
    <row r="239" spans="7:13" x14ac:dyDescent="0.2">
      <c r="G239" s="74"/>
      <c r="H239" s="163" t="s">
        <v>329</v>
      </c>
      <c r="I239" s="161">
        <v>1</v>
      </c>
      <c r="J239" s="117">
        <v>2.5299999999999998</v>
      </c>
      <c r="K239" s="140">
        <f t="shared" si="6"/>
        <v>2.5299999999999998</v>
      </c>
      <c r="L239" s="63"/>
      <c r="M239" s="57"/>
    </row>
    <row r="240" spans="7:13" x14ac:dyDescent="0.2">
      <c r="G240" s="74"/>
      <c r="H240" s="163" t="s">
        <v>468</v>
      </c>
      <c r="I240" s="161">
        <v>1</v>
      </c>
      <c r="J240" s="117">
        <v>3.84</v>
      </c>
      <c r="K240" s="140">
        <f t="shared" si="6"/>
        <v>3.84</v>
      </c>
      <c r="L240" s="63"/>
      <c r="M240" s="57"/>
    </row>
    <row r="241" spans="7:13" x14ac:dyDescent="0.2">
      <c r="G241" s="74"/>
      <c r="H241" s="163" t="s">
        <v>229</v>
      </c>
      <c r="I241" s="161">
        <v>1</v>
      </c>
      <c r="J241" s="117">
        <v>0.16</v>
      </c>
      <c r="K241" s="140">
        <f t="shared" si="6"/>
        <v>0.16</v>
      </c>
      <c r="L241" s="63"/>
      <c r="M241" s="57"/>
    </row>
    <row r="242" spans="7:13" x14ac:dyDescent="0.2">
      <c r="G242" s="74"/>
      <c r="H242" s="163" t="s">
        <v>461</v>
      </c>
      <c r="I242" s="161">
        <v>1</v>
      </c>
      <c r="J242" s="117">
        <v>4.4000000000000004</v>
      </c>
      <c r="K242" s="140">
        <f t="shared" si="6"/>
        <v>4.4000000000000004</v>
      </c>
      <c r="L242" s="63"/>
      <c r="M242" s="57"/>
    </row>
    <row r="243" spans="7:13" x14ac:dyDescent="0.2">
      <c r="G243" s="74"/>
      <c r="H243" s="163" t="s">
        <v>221</v>
      </c>
      <c r="I243" s="161">
        <v>1</v>
      </c>
      <c r="J243" s="117">
        <v>0.2</v>
      </c>
      <c r="K243" s="140">
        <f t="shared" si="6"/>
        <v>0.2</v>
      </c>
      <c r="L243" s="63"/>
      <c r="M243" s="57"/>
    </row>
    <row r="244" spans="7:13" x14ac:dyDescent="0.2">
      <c r="G244" s="74"/>
      <c r="H244" s="60" t="s">
        <v>239</v>
      </c>
      <c r="I244" s="161">
        <v>1</v>
      </c>
      <c r="J244" s="117">
        <v>0.94</v>
      </c>
      <c r="K244" s="177">
        <f t="shared" si="6"/>
        <v>0.94</v>
      </c>
      <c r="L244" s="63"/>
      <c r="M244" s="57"/>
    </row>
    <row r="245" spans="7:13" x14ac:dyDescent="0.2">
      <c r="G245" s="74"/>
      <c r="H245" s="163" t="s">
        <v>368</v>
      </c>
      <c r="I245" s="161">
        <v>1</v>
      </c>
      <c r="J245" s="117">
        <v>8.58</v>
      </c>
      <c r="K245" s="177">
        <f t="shared" si="6"/>
        <v>8.58</v>
      </c>
      <c r="L245" s="63"/>
      <c r="M245" s="57"/>
    </row>
    <row r="246" spans="7:13" x14ac:dyDescent="0.2">
      <c r="G246" s="74"/>
      <c r="H246" s="163" t="s">
        <v>384</v>
      </c>
      <c r="I246" s="161">
        <v>1</v>
      </c>
      <c r="J246" s="117">
        <v>7.7</v>
      </c>
      <c r="K246" s="177">
        <f t="shared" si="6"/>
        <v>7.7</v>
      </c>
      <c r="L246" s="63"/>
      <c r="M246" s="57"/>
    </row>
    <row r="247" spans="7:13" x14ac:dyDescent="0.2">
      <c r="G247" s="74"/>
      <c r="H247" s="163" t="s">
        <v>400</v>
      </c>
      <c r="I247" s="161">
        <v>1</v>
      </c>
      <c r="J247" s="117">
        <v>0.46</v>
      </c>
      <c r="K247" s="140">
        <f t="shared" si="6"/>
        <v>0.46</v>
      </c>
      <c r="L247" s="63"/>
      <c r="M247" s="57"/>
    </row>
    <row r="248" spans="7:13" x14ac:dyDescent="0.2">
      <c r="G248" s="74"/>
      <c r="H248" s="163" t="s">
        <v>367</v>
      </c>
      <c r="I248" s="161">
        <v>1</v>
      </c>
      <c r="J248" s="117">
        <v>0.35</v>
      </c>
      <c r="K248" s="140">
        <f t="shared" si="6"/>
        <v>0.35</v>
      </c>
      <c r="L248" s="63"/>
      <c r="M248" s="57"/>
    </row>
    <row r="249" spans="7:13" x14ac:dyDescent="0.2">
      <c r="G249" s="74"/>
      <c r="H249" s="163" t="s">
        <v>204</v>
      </c>
      <c r="I249" s="161">
        <v>1</v>
      </c>
      <c r="J249" s="117">
        <v>1.06</v>
      </c>
      <c r="K249" s="140">
        <f t="shared" ref="K249:K278" si="7">+I249*J249</f>
        <v>1.06</v>
      </c>
      <c r="L249" s="63"/>
      <c r="M249" s="57"/>
    </row>
    <row r="250" spans="7:13" x14ac:dyDescent="0.2">
      <c r="G250" s="74"/>
      <c r="H250" s="163" t="s">
        <v>179</v>
      </c>
      <c r="I250" s="161">
        <v>1</v>
      </c>
      <c r="J250" s="117">
        <v>0.57999999999999996</v>
      </c>
      <c r="K250" s="140">
        <f t="shared" si="7"/>
        <v>0.57999999999999996</v>
      </c>
      <c r="L250" s="63"/>
      <c r="M250" s="57"/>
    </row>
    <row r="251" spans="7:13" x14ac:dyDescent="0.2">
      <c r="G251" s="74"/>
      <c r="H251" s="60" t="s">
        <v>218</v>
      </c>
      <c r="I251" s="161">
        <v>1</v>
      </c>
      <c r="J251" s="117">
        <v>1.54</v>
      </c>
      <c r="K251" s="140">
        <f t="shared" si="7"/>
        <v>1.54</v>
      </c>
      <c r="L251" s="63"/>
      <c r="M251" s="57"/>
    </row>
    <row r="252" spans="7:13" x14ac:dyDescent="0.2">
      <c r="G252" s="74"/>
      <c r="H252" s="163" t="s">
        <v>231</v>
      </c>
      <c r="I252" s="161">
        <v>1</v>
      </c>
      <c r="J252" s="117">
        <v>0.86</v>
      </c>
      <c r="K252" s="140">
        <f t="shared" si="7"/>
        <v>0.86</v>
      </c>
      <c r="L252" s="63"/>
      <c r="M252" s="57"/>
    </row>
    <row r="253" spans="7:13" x14ac:dyDescent="0.2">
      <c r="G253" s="74"/>
      <c r="H253" s="60" t="s">
        <v>336</v>
      </c>
      <c r="I253" s="161">
        <v>1</v>
      </c>
      <c r="J253" s="117">
        <v>0.22</v>
      </c>
      <c r="K253" s="177">
        <f t="shared" si="7"/>
        <v>0.22</v>
      </c>
      <c r="L253" s="63"/>
      <c r="M253" s="57"/>
    </row>
    <row r="254" spans="7:13" x14ac:dyDescent="0.2">
      <c r="G254" s="74"/>
      <c r="H254" s="163" t="s">
        <v>443</v>
      </c>
      <c r="I254" s="161">
        <v>1</v>
      </c>
      <c r="J254" s="117">
        <v>0.42</v>
      </c>
      <c r="K254" s="140">
        <f t="shared" si="7"/>
        <v>0.42</v>
      </c>
      <c r="L254" s="63"/>
      <c r="M254" s="57"/>
    </row>
    <row r="255" spans="7:13" x14ac:dyDescent="0.2">
      <c r="G255" s="74"/>
      <c r="H255" s="163" t="s">
        <v>360</v>
      </c>
      <c r="I255" s="161">
        <v>1</v>
      </c>
      <c r="J255" s="117">
        <v>0.39</v>
      </c>
      <c r="K255" s="140">
        <f t="shared" si="7"/>
        <v>0.39</v>
      </c>
      <c r="L255" s="63"/>
      <c r="M255" s="57"/>
    </row>
    <row r="256" spans="7:13" x14ac:dyDescent="0.2">
      <c r="G256" s="74"/>
      <c r="H256" s="163" t="s">
        <v>316</v>
      </c>
      <c r="I256" s="161">
        <v>1</v>
      </c>
      <c r="J256" s="117">
        <v>0.46</v>
      </c>
      <c r="K256" s="140">
        <f t="shared" si="7"/>
        <v>0.46</v>
      </c>
      <c r="L256" s="63"/>
      <c r="M256" s="57"/>
    </row>
    <row r="257" spans="7:13" x14ac:dyDescent="0.2">
      <c r="G257" s="74"/>
      <c r="H257" s="163" t="s">
        <v>324</v>
      </c>
      <c r="I257" s="161">
        <v>1</v>
      </c>
      <c r="J257" s="117">
        <v>1.45</v>
      </c>
      <c r="K257" s="140">
        <f t="shared" si="7"/>
        <v>1.45</v>
      </c>
      <c r="L257" s="63"/>
      <c r="M257" s="57"/>
    </row>
    <row r="258" spans="7:13" x14ac:dyDescent="0.2">
      <c r="G258" s="74"/>
      <c r="H258" s="163" t="s">
        <v>447</v>
      </c>
      <c r="I258" s="161">
        <v>1</v>
      </c>
      <c r="J258" s="117">
        <v>1.07</v>
      </c>
      <c r="K258" s="140">
        <f t="shared" si="7"/>
        <v>1.07</v>
      </c>
      <c r="L258" s="63"/>
      <c r="M258" s="57"/>
    </row>
    <row r="259" spans="7:13" x14ac:dyDescent="0.2">
      <c r="G259" s="74"/>
      <c r="H259" s="163" t="s">
        <v>413</v>
      </c>
      <c r="I259" s="161">
        <v>1</v>
      </c>
      <c r="J259" s="117">
        <v>0.88</v>
      </c>
      <c r="K259" s="140">
        <f t="shared" si="7"/>
        <v>0.88</v>
      </c>
      <c r="L259" s="63"/>
      <c r="M259" s="57"/>
    </row>
    <row r="260" spans="7:13" x14ac:dyDescent="0.2">
      <c r="G260" s="74"/>
      <c r="H260" s="163" t="s">
        <v>392</v>
      </c>
      <c r="I260" s="161">
        <v>1</v>
      </c>
      <c r="J260" s="117">
        <v>0.99</v>
      </c>
      <c r="K260" s="140">
        <f t="shared" si="7"/>
        <v>0.99</v>
      </c>
      <c r="L260" s="63"/>
      <c r="M260" s="57"/>
    </row>
    <row r="261" spans="7:13" x14ac:dyDescent="0.2">
      <c r="G261" s="74"/>
      <c r="H261" s="163" t="s">
        <v>444</v>
      </c>
      <c r="I261" s="161">
        <v>1</v>
      </c>
      <c r="J261" s="117">
        <v>0.99</v>
      </c>
      <c r="K261" s="140">
        <f t="shared" si="7"/>
        <v>0.99</v>
      </c>
      <c r="L261" s="63"/>
      <c r="M261" s="57"/>
    </row>
    <row r="262" spans="7:13" x14ac:dyDescent="0.2">
      <c r="G262" s="74"/>
      <c r="H262" s="163" t="s">
        <v>315</v>
      </c>
      <c r="I262" s="161">
        <v>1</v>
      </c>
      <c r="J262" s="117">
        <v>0.53</v>
      </c>
      <c r="K262" s="140">
        <f t="shared" si="7"/>
        <v>0.53</v>
      </c>
      <c r="L262" s="63"/>
      <c r="M262" s="57"/>
    </row>
    <row r="263" spans="7:13" x14ac:dyDescent="0.2">
      <c r="G263" s="74"/>
      <c r="H263" s="163" t="s">
        <v>446</v>
      </c>
      <c r="I263" s="161">
        <v>1</v>
      </c>
      <c r="J263" s="117">
        <v>0.47</v>
      </c>
      <c r="K263" s="140">
        <f t="shared" si="7"/>
        <v>0.47</v>
      </c>
      <c r="L263" s="63"/>
      <c r="M263" s="57"/>
    </row>
    <row r="264" spans="7:13" x14ac:dyDescent="0.2">
      <c r="G264" s="74"/>
      <c r="H264" s="163" t="s">
        <v>325</v>
      </c>
      <c r="I264" s="161">
        <v>1</v>
      </c>
      <c r="J264" s="117">
        <v>0.33</v>
      </c>
      <c r="K264" s="140">
        <f t="shared" si="7"/>
        <v>0.33</v>
      </c>
      <c r="L264" s="63"/>
      <c r="M264" s="57"/>
    </row>
    <row r="265" spans="7:13" x14ac:dyDescent="0.2">
      <c r="G265" s="74"/>
      <c r="H265" s="163" t="s">
        <v>232</v>
      </c>
      <c r="I265" s="161">
        <v>1</v>
      </c>
      <c r="J265" s="117">
        <v>0.48</v>
      </c>
      <c r="K265" s="140">
        <f t="shared" si="7"/>
        <v>0.48</v>
      </c>
      <c r="L265" s="63"/>
      <c r="M265" s="57"/>
    </row>
    <row r="266" spans="7:13" x14ac:dyDescent="0.2">
      <c r="G266" s="74"/>
      <c r="H266" s="163" t="s">
        <v>249</v>
      </c>
      <c r="I266" s="161">
        <v>1</v>
      </c>
      <c r="J266" s="117">
        <v>1.88</v>
      </c>
      <c r="K266" s="177">
        <f t="shared" si="7"/>
        <v>1.88</v>
      </c>
      <c r="L266" s="63"/>
      <c r="M266" s="57"/>
    </row>
    <row r="267" spans="7:13" x14ac:dyDescent="0.2">
      <c r="G267" s="74"/>
      <c r="H267" s="60" t="s">
        <v>219</v>
      </c>
      <c r="I267" s="161">
        <v>1</v>
      </c>
      <c r="J267" s="117">
        <v>0.44</v>
      </c>
      <c r="K267" s="140">
        <f t="shared" si="7"/>
        <v>0.44</v>
      </c>
      <c r="L267" s="63"/>
      <c r="M267" s="57"/>
    </row>
    <row r="268" spans="7:13" x14ac:dyDescent="0.2">
      <c r="G268" s="74"/>
      <c r="H268" s="60" t="s">
        <v>313</v>
      </c>
      <c r="I268" s="161">
        <v>1</v>
      </c>
      <c r="J268" s="117">
        <v>1.77</v>
      </c>
      <c r="K268" s="140">
        <f t="shared" si="7"/>
        <v>1.77</v>
      </c>
      <c r="L268" s="63"/>
      <c r="M268" s="57"/>
    </row>
    <row r="269" spans="7:13" x14ac:dyDescent="0.2">
      <c r="G269" s="74"/>
      <c r="H269" s="60" t="s">
        <v>449</v>
      </c>
      <c r="I269" s="161">
        <v>1</v>
      </c>
      <c r="J269" s="117">
        <v>2.0499999999999998</v>
      </c>
      <c r="K269" s="140">
        <f t="shared" si="7"/>
        <v>2.0499999999999998</v>
      </c>
      <c r="L269" s="63"/>
      <c r="M269" s="57"/>
    </row>
    <row r="270" spans="7:13" x14ac:dyDescent="0.2">
      <c r="G270" s="74"/>
      <c r="H270" s="60" t="s">
        <v>450</v>
      </c>
      <c r="I270" s="161">
        <v>1</v>
      </c>
      <c r="J270" s="117">
        <v>2.16</v>
      </c>
      <c r="K270" s="140">
        <f t="shared" si="7"/>
        <v>2.16</v>
      </c>
      <c r="L270" s="63"/>
      <c r="M270" s="57"/>
    </row>
    <row r="271" spans="7:13" x14ac:dyDescent="0.2">
      <c r="G271" s="74"/>
      <c r="H271" s="163" t="s">
        <v>394</v>
      </c>
      <c r="I271" s="161">
        <v>1</v>
      </c>
      <c r="J271" s="117">
        <v>2.67</v>
      </c>
      <c r="K271" s="140">
        <f t="shared" si="7"/>
        <v>2.67</v>
      </c>
      <c r="L271" s="63"/>
      <c r="M271" s="57"/>
    </row>
    <row r="272" spans="7:13" x14ac:dyDescent="0.2">
      <c r="G272" s="74"/>
      <c r="H272" s="163" t="s">
        <v>410</v>
      </c>
      <c r="I272" s="161">
        <v>1</v>
      </c>
      <c r="J272" s="117">
        <v>2.7</v>
      </c>
      <c r="K272" s="140">
        <f t="shared" si="7"/>
        <v>2.7</v>
      </c>
      <c r="L272" s="63"/>
      <c r="M272" s="57"/>
    </row>
    <row r="273" spans="7:13" x14ac:dyDescent="0.2">
      <c r="G273" s="74"/>
      <c r="H273" s="163" t="s">
        <v>217</v>
      </c>
      <c r="I273" s="161">
        <v>1</v>
      </c>
      <c r="J273" s="117">
        <v>0.36</v>
      </c>
      <c r="K273" s="140">
        <f t="shared" si="7"/>
        <v>0.36</v>
      </c>
      <c r="L273" s="63"/>
      <c r="M273" s="57"/>
    </row>
    <row r="274" spans="7:13" x14ac:dyDescent="0.2">
      <c r="G274" s="74"/>
      <c r="H274" s="163" t="s">
        <v>238</v>
      </c>
      <c r="I274" s="161">
        <v>1</v>
      </c>
      <c r="J274" s="117">
        <v>0.46</v>
      </c>
      <c r="K274" s="140">
        <f t="shared" si="7"/>
        <v>0.46</v>
      </c>
      <c r="L274" s="63"/>
      <c r="M274" s="57"/>
    </row>
    <row r="275" spans="7:13" x14ac:dyDescent="0.2">
      <c r="G275" s="74"/>
      <c r="H275" s="163" t="s">
        <v>216</v>
      </c>
      <c r="I275" s="161">
        <v>1</v>
      </c>
      <c r="J275" s="117">
        <v>0.77</v>
      </c>
      <c r="K275" s="140">
        <f t="shared" si="7"/>
        <v>0.77</v>
      </c>
      <c r="L275" s="63"/>
      <c r="M275" s="57"/>
    </row>
    <row r="276" spans="7:13" x14ac:dyDescent="0.2">
      <c r="G276" s="74"/>
      <c r="H276" s="163" t="s">
        <v>389</v>
      </c>
      <c r="I276" s="161">
        <v>1</v>
      </c>
      <c r="J276" s="117">
        <v>0.26</v>
      </c>
      <c r="K276" s="140">
        <f t="shared" si="7"/>
        <v>0.26</v>
      </c>
      <c r="L276" s="63"/>
      <c r="M276" s="57"/>
    </row>
    <row r="277" spans="7:13" x14ac:dyDescent="0.2">
      <c r="G277" s="74"/>
      <c r="H277" s="163" t="s">
        <v>237</v>
      </c>
      <c r="I277" s="161">
        <v>1</v>
      </c>
      <c r="J277" s="117">
        <v>8.1199999999999992</v>
      </c>
      <c r="K277" s="140">
        <f t="shared" si="7"/>
        <v>8.1199999999999992</v>
      </c>
      <c r="L277" s="63"/>
      <c r="M277" s="57"/>
    </row>
    <row r="278" spans="7:13" x14ac:dyDescent="0.2">
      <c r="G278" s="74"/>
      <c r="H278" s="163" t="s">
        <v>215</v>
      </c>
      <c r="I278" s="161">
        <v>1</v>
      </c>
      <c r="J278" s="117">
        <v>6.34</v>
      </c>
      <c r="K278" s="140">
        <f t="shared" si="7"/>
        <v>6.34</v>
      </c>
      <c r="L278" s="63"/>
      <c r="M278" s="57"/>
    </row>
    <row r="279" spans="7:13" x14ac:dyDescent="0.2">
      <c r="G279" s="90" t="s">
        <v>90</v>
      </c>
      <c r="H279" s="91"/>
      <c r="I279" s="92"/>
      <c r="J279" s="91"/>
      <c r="K279" s="139"/>
      <c r="L279" s="63"/>
      <c r="M279" s="57"/>
    </row>
    <row r="280" spans="7:13" x14ac:dyDescent="0.2">
      <c r="G280" s="74">
        <v>70140</v>
      </c>
      <c r="H280" s="60" t="s">
        <v>265</v>
      </c>
      <c r="I280" s="61">
        <v>1</v>
      </c>
      <c r="J280" s="62">
        <v>19.190000000000001</v>
      </c>
      <c r="K280" s="140">
        <f t="shared" ref="K280:K306" si="8">+I280*J280</f>
        <v>19.190000000000001</v>
      </c>
      <c r="L280" s="63"/>
      <c r="M280" s="57"/>
    </row>
    <row r="281" spans="7:13" x14ac:dyDescent="0.2">
      <c r="G281" s="74">
        <v>70160</v>
      </c>
      <c r="H281" s="60" t="s">
        <v>280</v>
      </c>
      <c r="I281" s="61">
        <v>1</v>
      </c>
      <c r="J281" s="62">
        <v>21.55</v>
      </c>
      <c r="K281" s="140">
        <f t="shared" si="8"/>
        <v>21.55</v>
      </c>
      <c r="L281" s="63"/>
      <c r="M281" s="57"/>
    </row>
    <row r="282" spans="7:13" x14ac:dyDescent="0.2">
      <c r="G282" s="74">
        <v>70250</v>
      </c>
      <c r="H282" s="60" t="s">
        <v>377</v>
      </c>
      <c r="I282" s="61">
        <v>1</v>
      </c>
      <c r="J282" s="62">
        <v>18.32</v>
      </c>
      <c r="K282" s="140">
        <f t="shared" si="8"/>
        <v>18.32</v>
      </c>
      <c r="L282" s="63"/>
      <c r="M282" s="57"/>
    </row>
    <row r="283" spans="7:13" x14ac:dyDescent="0.2">
      <c r="G283" s="74">
        <v>70360</v>
      </c>
      <c r="H283" s="60" t="s">
        <v>262</v>
      </c>
      <c r="I283" s="61">
        <v>1</v>
      </c>
      <c r="J283" s="62">
        <v>17.39</v>
      </c>
      <c r="K283" s="140">
        <f t="shared" si="8"/>
        <v>17.39</v>
      </c>
      <c r="L283" s="63"/>
      <c r="M283" s="57"/>
    </row>
    <row r="284" spans="7:13" x14ac:dyDescent="0.2">
      <c r="G284" s="74">
        <v>71010</v>
      </c>
      <c r="H284" s="60" t="s">
        <v>272</v>
      </c>
      <c r="I284" s="61">
        <v>1</v>
      </c>
      <c r="J284" s="62">
        <v>13.17</v>
      </c>
      <c r="K284" s="140">
        <f t="shared" si="8"/>
        <v>13.17</v>
      </c>
      <c r="L284" s="63"/>
      <c r="M284" s="57"/>
    </row>
    <row r="285" spans="7:13" x14ac:dyDescent="0.2">
      <c r="G285" s="74">
        <v>71020</v>
      </c>
      <c r="H285" s="60" t="s">
        <v>286</v>
      </c>
      <c r="I285" s="61">
        <v>1</v>
      </c>
      <c r="J285" s="62">
        <v>19.440000000000001</v>
      </c>
      <c r="K285" s="140">
        <f t="shared" si="8"/>
        <v>19.440000000000001</v>
      </c>
      <c r="L285" s="63"/>
      <c r="M285" s="57"/>
    </row>
    <row r="286" spans="7:13" x14ac:dyDescent="0.2">
      <c r="G286" s="74">
        <v>72040</v>
      </c>
      <c r="H286" s="60" t="s">
        <v>258</v>
      </c>
      <c r="I286" s="61">
        <v>1</v>
      </c>
      <c r="J286" s="62">
        <v>18.32</v>
      </c>
      <c r="K286" s="140">
        <f t="shared" si="8"/>
        <v>18.32</v>
      </c>
      <c r="L286" s="63"/>
      <c r="M286" s="57"/>
    </row>
    <row r="287" spans="7:13" x14ac:dyDescent="0.2">
      <c r="G287" s="74">
        <v>72070</v>
      </c>
      <c r="H287" s="60" t="s">
        <v>274</v>
      </c>
      <c r="I287" s="61">
        <v>1</v>
      </c>
      <c r="J287" s="62">
        <v>24.96</v>
      </c>
      <c r="K287" s="140">
        <f t="shared" si="8"/>
        <v>24.96</v>
      </c>
      <c r="L287" s="63"/>
      <c r="M287" s="57"/>
    </row>
    <row r="288" spans="7:13" x14ac:dyDescent="0.2">
      <c r="G288" s="74">
        <v>72100</v>
      </c>
      <c r="H288" s="60" t="s">
        <v>378</v>
      </c>
      <c r="I288" s="61">
        <v>1</v>
      </c>
      <c r="J288" s="62">
        <v>24.96</v>
      </c>
      <c r="K288" s="140">
        <f t="shared" si="8"/>
        <v>24.96</v>
      </c>
      <c r="L288" s="63"/>
      <c r="M288" s="57"/>
    </row>
    <row r="289" spans="7:13" x14ac:dyDescent="0.2">
      <c r="G289" s="74">
        <v>72220</v>
      </c>
      <c r="H289" s="60" t="s">
        <v>270</v>
      </c>
      <c r="I289" s="61">
        <v>1</v>
      </c>
      <c r="J289" s="62">
        <v>19.059999999999999</v>
      </c>
      <c r="K289" s="140">
        <f t="shared" si="8"/>
        <v>19.059999999999999</v>
      </c>
      <c r="L289" s="63"/>
      <c r="M289" s="57"/>
    </row>
    <row r="290" spans="7:13" x14ac:dyDescent="0.2">
      <c r="G290" s="74">
        <v>73000</v>
      </c>
      <c r="H290" s="60" t="s">
        <v>259</v>
      </c>
      <c r="I290" s="61">
        <v>1</v>
      </c>
      <c r="J290" s="62">
        <v>17.2</v>
      </c>
      <c r="K290" s="140">
        <f t="shared" si="8"/>
        <v>17.2</v>
      </c>
      <c r="L290" s="63"/>
      <c r="M290" s="57"/>
    </row>
    <row r="291" spans="7:13" x14ac:dyDescent="0.2">
      <c r="G291" s="74">
        <v>73020</v>
      </c>
      <c r="H291" s="60" t="s">
        <v>263</v>
      </c>
      <c r="I291" s="61">
        <v>1</v>
      </c>
      <c r="J291" s="62">
        <v>13.17</v>
      </c>
      <c r="K291" s="140">
        <f t="shared" si="8"/>
        <v>13.17</v>
      </c>
      <c r="L291" s="63"/>
      <c r="M291" s="57"/>
    </row>
    <row r="292" spans="7:13" x14ac:dyDescent="0.2">
      <c r="G292" s="74">
        <v>73030</v>
      </c>
      <c r="H292" s="60" t="s">
        <v>264</v>
      </c>
      <c r="I292" s="161">
        <v>1</v>
      </c>
      <c r="J292" s="117">
        <v>19.059999999999999</v>
      </c>
      <c r="K292" s="177">
        <f t="shared" si="8"/>
        <v>19.059999999999999</v>
      </c>
      <c r="L292" s="63"/>
      <c r="M292" s="57"/>
    </row>
    <row r="293" spans="7:13" x14ac:dyDescent="0.2">
      <c r="G293" s="74">
        <v>73060</v>
      </c>
      <c r="H293" s="60" t="s">
        <v>345</v>
      </c>
      <c r="I293" s="61">
        <v>1</v>
      </c>
      <c r="J293" s="62">
        <v>21.55</v>
      </c>
      <c r="K293" s="140">
        <f t="shared" si="8"/>
        <v>21.55</v>
      </c>
      <c r="L293" s="63"/>
      <c r="M293" s="57"/>
    </row>
    <row r="294" spans="7:13" x14ac:dyDescent="0.2">
      <c r="G294" s="74">
        <v>73070</v>
      </c>
      <c r="H294" s="60" t="s">
        <v>261</v>
      </c>
      <c r="I294" s="61">
        <v>1</v>
      </c>
      <c r="J294" s="62">
        <v>19.440000000000001</v>
      </c>
      <c r="K294" s="140">
        <f t="shared" si="8"/>
        <v>19.440000000000001</v>
      </c>
      <c r="L294" s="63"/>
      <c r="M294" s="57"/>
    </row>
    <row r="295" spans="7:13" x14ac:dyDescent="0.2">
      <c r="G295" s="74">
        <v>73090</v>
      </c>
      <c r="H295" s="60" t="s">
        <v>257</v>
      </c>
      <c r="I295" s="61">
        <v>1</v>
      </c>
      <c r="J295" s="62">
        <v>19.440000000000001</v>
      </c>
      <c r="K295" s="140">
        <f t="shared" si="8"/>
        <v>19.440000000000001</v>
      </c>
      <c r="L295" s="63"/>
      <c r="M295" s="57"/>
    </row>
    <row r="296" spans="7:13" x14ac:dyDescent="0.2">
      <c r="G296" s="74">
        <v>73100</v>
      </c>
      <c r="H296" s="60" t="s">
        <v>267</v>
      </c>
      <c r="I296" s="61">
        <v>1</v>
      </c>
      <c r="J296" s="62">
        <v>18.32</v>
      </c>
      <c r="K296" s="140">
        <f t="shared" si="8"/>
        <v>18.32</v>
      </c>
      <c r="L296" s="63"/>
      <c r="M296" s="57"/>
    </row>
    <row r="297" spans="7:13" x14ac:dyDescent="0.2">
      <c r="G297" s="74">
        <v>73120</v>
      </c>
      <c r="H297" s="60" t="s">
        <v>266</v>
      </c>
      <c r="I297" s="61">
        <v>1</v>
      </c>
      <c r="J297" s="62">
        <v>18.32</v>
      </c>
      <c r="K297" s="140">
        <f t="shared" si="8"/>
        <v>18.32</v>
      </c>
      <c r="L297" s="63"/>
      <c r="M297" s="57"/>
    </row>
    <row r="298" spans="7:13" x14ac:dyDescent="0.2">
      <c r="G298" s="74">
        <v>73520</v>
      </c>
      <c r="H298" s="60" t="s">
        <v>260</v>
      </c>
      <c r="I298" s="61">
        <v>1</v>
      </c>
      <c r="J298" s="62">
        <v>12.05</v>
      </c>
      <c r="K298" s="140">
        <f t="shared" si="8"/>
        <v>12.05</v>
      </c>
      <c r="L298" s="63"/>
      <c r="M298" s="57"/>
    </row>
    <row r="299" spans="7:13" x14ac:dyDescent="0.2">
      <c r="G299" s="74">
        <v>73550</v>
      </c>
      <c r="H299" s="60" t="s">
        <v>273</v>
      </c>
      <c r="I299" s="61">
        <v>1</v>
      </c>
      <c r="J299" s="62">
        <v>24.96</v>
      </c>
      <c r="K299" s="140">
        <f t="shared" si="8"/>
        <v>24.96</v>
      </c>
      <c r="L299" s="63"/>
      <c r="M299" s="57"/>
    </row>
    <row r="300" spans="7:13" x14ac:dyDescent="0.2">
      <c r="G300" s="74">
        <v>73560</v>
      </c>
      <c r="H300" s="60" t="s">
        <v>269</v>
      </c>
      <c r="I300" s="61">
        <v>1</v>
      </c>
      <c r="J300" s="62">
        <v>18.32</v>
      </c>
      <c r="K300" s="140">
        <f t="shared" si="8"/>
        <v>18.32</v>
      </c>
      <c r="L300" s="63"/>
      <c r="M300" s="57"/>
    </row>
    <row r="301" spans="7:13" x14ac:dyDescent="0.2">
      <c r="G301" s="74">
        <v>73590</v>
      </c>
      <c r="H301" s="60" t="s">
        <v>337</v>
      </c>
      <c r="I301" s="61">
        <v>1</v>
      </c>
      <c r="J301" s="62">
        <v>19.440000000000001</v>
      </c>
      <c r="K301" s="140">
        <f t="shared" si="8"/>
        <v>19.440000000000001</v>
      </c>
      <c r="L301" s="63"/>
      <c r="M301" s="57"/>
    </row>
    <row r="302" spans="7:13" x14ac:dyDescent="0.2">
      <c r="G302" s="74">
        <v>73600</v>
      </c>
      <c r="H302" s="60" t="s">
        <v>271</v>
      </c>
      <c r="I302" s="61">
        <v>1</v>
      </c>
      <c r="J302" s="62">
        <v>19.440000000000001</v>
      </c>
      <c r="K302" s="140">
        <f t="shared" si="8"/>
        <v>19.440000000000001</v>
      </c>
      <c r="L302" s="63"/>
      <c r="M302" s="57"/>
    </row>
    <row r="303" spans="7:13" x14ac:dyDescent="0.2">
      <c r="G303" s="74">
        <v>73620</v>
      </c>
      <c r="H303" s="60" t="s">
        <v>268</v>
      </c>
      <c r="I303" s="61">
        <v>1</v>
      </c>
      <c r="J303" s="62">
        <v>19.440000000000001</v>
      </c>
      <c r="K303" s="140">
        <f t="shared" si="8"/>
        <v>19.440000000000001</v>
      </c>
      <c r="L303" s="63"/>
      <c r="M303" s="57"/>
    </row>
    <row r="304" spans="7:13" x14ac:dyDescent="0.2">
      <c r="G304" s="74">
        <v>74000</v>
      </c>
      <c r="H304" s="60" t="s">
        <v>256</v>
      </c>
      <c r="I304" s="61">
        <v>1</v>
      </c>
      <c r="J304" s="62">
        <v>16.329999999999998</v>
      </c>
      <c r="K304" s="140">
        <f t="shared" si="8"/>
        <v>16.329999999999998</v>
      </c>
      <c r="L304" s="63"/>
      <c r="M304" s="57"/>
    </row>
    <row r="305" spans="7:13" x14ac:dyDescent="0.2">
      <c r="G305" s="74">
        <v>70100</v>
      </c>
      <c r="H305" s="60" t="s">
        <v>381</v>
      </c>
      <c r="I305" s="61">
        <v>1</v>
      </c>
      <c r="J305" s="62">
        <v>17.45</v>
      </c>
      <c r="K305" s="140">
        <f t="shared" si="8"/>
        <v>17.45</v>
      </c>
      <c r="L305" s="63"/>
      <c r="M305" s="57"/>
    </row>
    <row r="306" spans="7:13" x14ac:dyDescent="0.2">
      <c r="G306" s="74">
        <v>74430</v>
      </c>
      <c r="H306" s="60" t="s">
        <v>412</v>
      </c>
      <c r="I306" s="61">
        <v>1</v>
      </c>
      <c r="J306" s="62">
        <v>28.13</v>
      </c>
      <c r="K306" s="140">
        <f t="shared" si="8"/>
        <v>28.13</v>
      </c>
      <c r="L306" s="63"/>
      <c r="M306" s="57"/>
    </row>
    <row r="307" spans="7:13" x14ac:dyDescent="0.2">
      <c r="G307" s="90" t="s">
        <v>91</v>
      </c>
      <c r="H307" s="91"/>
      <c r="I307" s="92"/>
      <c r="J307" s="91"/>
      <c r="K307" s="139"/>
      <c r="L307" s="63"/>
      <c r="M307" s="57"/>
    </row>
    <row r="308" spans="7:13" x14ac:dyDescent="0.2">
      <c r="G308" s="74">
        <v>74150</v>
      </c>
      <c r="H308" s="60" t="s">
        <v>276</v>
      </c>
      <c r="I308" s="61">
        <v>1</v>
      </c>
      <c r="J308" s="62">
        <v>57.69</v>
      </c>
      <c r="K308" s="140">
        <f t="shared" ref="K308:K317" si="9">+I308*J308</f>
        <v>57.69</v>
      </c>
      <c r="L308" s="63"/>
      <c r="M308" s="57"/>
    </row>
    <row r="309" spans="7:13" x14ac:dyDescent="0.2">
      <c r="G309" s="74">
        <v>70450</v>
      </c>
      <c r="H309" s="60" t="s">
        <v>275</v>
      </c>
      <c r="I309" s="61">
        <v>1</v>
      </c>
      <c r="J309" s="62">
        <v>44.77</v>
      </c>
      <c r="K309" s="140">
        <f t="shared" si="9"/>
        <v>44.77</v>
      </c>
      <c r="L309" s="63"/>
      <c r="M309" s="57"/>
    </row>
    <row r="310" spans="7:13" x14ac:dyDescent="0.2">
      <c r="G310" s="74">
        <v>72125</v>
      </c>
      <c r="H310" s="60" t="s">
        <v>293</v>
      </c>
      <c r="I310" s="61">
        <v>1</v>
      </c>
      <c r="J310" s="62">
        <v>43.59</v>
      </c>
      <c r="K310" s="140">
        <f t="shared" si="9"/>
        <v>43.59</v>
      </c>
      <c r="L310" s="63"/>
      <c r="M310" s="57"/>
    </row>
    <row r="311" spans="7:13" x14ac:dyDescent="0.2">
      <c r="G311" s="74">
        <v>71250</v>
      </c>
      <c r="H311" s="60" t="s">
        <v>305</v>
      </c>
      <c r="I311" s="61">
        <v>1</v>
      </c>
      <c r="J311" s="62">
        <v>57.69</v>
      </c>
      <c r="K311" s="140">
        <f t="shared" si="9"/>
        <v>57.69</v>
      </c>
      <c r="L311" s="63"/>
      <c r="M311" s="57"/>
    </row>
    <row r="312" spans="7:13" x14ac:dyDescent="0.2">
      <c r="G312" s="74">
        <v>710023</v>
      </c>
      <c r="H312" s="60" t="s">
        <v>306</v>
      </c>
      <c r="I312" s="61">
        <v>1</v>
      </c>
      <c r="J312" s="62">
        <v>77.25</v>
      </c>
      <c r="K312" s="140">
        <f t="shared" si="9"/>
        <v>77.25</v>
      </c>
      <c r="L312" s="63"/>
      <c r="M312" s="57"/>
    </row>
    <row r="313" spans="7:13" x14ac:dyDescent="0.2">
      <c r="G313" s="74">
        <v>76375</v>
      </c>
      <c r="H313" s="60" t="s">
        <v>307</v>
      </c>
      <c r="I313" s="61">
        <v>1</v>
      </c>
      <c r="J313" s="62">
        <v>68.31</v>
      </c>
      <c r="K313" s="140">
        <f t="shared" si="9"/>
        <v>68.31</v>
      </c>
      <c r="L313" s="63"/>
      <c r="M313" s="57"/>
    </row>
    <row r="314" spans="7:13" x14ac:dyDescent="0.2">
      <c r="G314" s="74">
        <v>72192</v>
      </c>
      <c r="H314" s="60" t="s">
        <v>354</v>
      </c>
      <c r="I314" s="61">
        <v>1</v>
      </c>
      <c r="J314" s="62">
        <v>57.69</v>
      </c>
      <c r="K314" s="140">
        <f t="shared" si="9"/>
        <v>57.69</v>
      </c>
      <c r="L314" s="63"/>
      <c r="M314" s="57"/>
    </row>
    <row r="315" spans="7:13" x14ac:dyDescent="0.2">
      <c r="G315" s="74">
        <v>70470</v>
      </c>
      <c r="H315" s="60" t="s">
        <v>355</v>
      </c>
      <c r="I315" s="61">
        <v>1</v>
      </c>
      <c r="J315" s="62">
        <v>68.31</v>
      </c>
      <c r="K315" s="140">
        <f t="shared" si="9"/>
        <v>68.31</v>
      </c>
      <c r="L315" s="63"/>
      <c r="M315" s="57"/>
    </row>
    <row r="316" spans="7:13" x14ac:dyDescent="0.2">
      <c r="G316" s="74">
        <v>70486</v>
      </c>
      <c r="H316" s="60" t="s">
        <v>359</v>
      </c>
      <c r="I316" s="61">
        <v>1</v>
      </c>
      <c r="J316" s="62">
        <v>64.09</v>
      </c>
      <c r="K316" s="140">
        <f t="shared" si="9"/>
        <v>64.09</v>
      </c>
      <c r="L316" s="63"/>
      <c r="M316" s="57"/>
    </row>
    <row r="317" spans="7:13" x14ac:dyDescent="0.2">
      <c r="G317" s="74">
        <v>710027</v>
      </c>
      <c r="H317" s="60" t="s">
        <v>411</v>
      </c>
      <c r="I317" s="61">
        <v>1</v>
      </c>
      <c r="J317" s="62">
        <v>44.77</v>
      </c>
      <c r="K317" s="140">
        <f t="shared" si="9"/>
        <v>44.77</v>
      </c>
      <c r="L317" s="63"/>
      <c r="M317" s="57"/>
    </row>
    <row r="318" spans="7:13" x14ac:dyDescent="0.2">
      <c r="G318" s="90" t="s">
        <v>303</v>
      </c>
      <c r="H318" s="91"/>
      <c r="I318" s="92"/>
      <c r="J318" s="91"/>
      <c r="K318" s="139"/>
      <c r="L318" s="63"/>
      <c r="M318" s="57"/>
    </row>
    <row r="319" spans="7:13" x14ac:dyDescent="0.2">
      <c r="G319" s="74">
        <v>76805</v>
      </c>
      <c r="H319" s="60" t="s">
        <v>304</v>
      </c>
      <c r="I319" s="61">
        <v>1</v>
      </c>
      <c r="J319" s="62">
        <v>20.12</v>
      </c>
      <c r="K319" s="140">
        <f>+I319*J319</f>
        <v>20.12</v>
      </c>
      <c r="L319" s="63"/>
      <c r="M319" s="57"/>
    </row>
    <row r="320" spans="7:13" x14ac:dyDescent="0.2">
      <c r="G320" s="74">
        <v>76700</v>
      </c>
      <c r="H320" s="60" t="s">
        <v>382</v>
      </c>
      <c r="I320" s="161">
        <v>1</v>
      </c>
      <c r="J320" s="117">
        <v>20.12</v>
      </c>
      <c r="K320" s="177">
        <f>+I320*J320</f>
        <v>20.12</v>
      </c>
      <c r="L320" s="63"/>
      <c r="M320" s="57"/>
    </row>
    <row r="321" spans="7:14" x14ac:dyDescent="0.2">
      <c r="G321" s="74">
        <v>76856</v>
      </c>
      <c r="H321" s="60" t="s">
        <v>383</v>
      </c>
      <c r="I321" s="161">
        <v>1</v>
      </c>
      <c r="J321" s="117">
        <v>20.12</v>
      </c>
      <c r="K321" s="177">
        <f>+I321*J321</f>
        <v>20.12</v>
      </c>
      <c r="L321" s="63"/>
      <c r="M321" s="57"/>
    </row>
    <row r="322" spans="7:14" x14ac:dyDescent="0.2">
      <c r="G322" s="90" t="s">
        <v>192</v>
      </c>
      <c r="H322" s="91"/>
      <c r="I322" s="92"/>
      <c r="J322" s="91"/>
      <c r="K322" s="139"/>
      <c r="L322" s="63"/>
      <c r="M322" s="57"/>
    </row>
    <row r="323" spans="7:14" x14ac:dyDescent="0.2">
      <c r="G323" s="74">
        <v>93005</v>
      </c>
      <c r="H323" s="60" t="s">
        <v>130</v>
      </c>
      <c r="I323" s="61">
        <v>1</v>
      </c>
      <c r="J323" s="62">
        <v>5.44</v>
      </c>
      <c r="K323" s="140">
        <f>+I323*J323</f>
        <v>5.44</v>
      </c>
      <c r="L323" s="63"/>
      <c r="M323" s="57"/>
    </row>
    <row r="324" spans="7:14" x14ac:dyDescent="0.2">
      <c r="G324" s="74">
        <v>550123</v>
      </c>
      <c r="H324" s="60" t="s">
        <v>193</v>
      </c>
      <c r="I324" s="61">
        <v>1</v>
      </c>
      <c r="J324" s="62">
        <v>15.51</v>
      </c>
      <c r="K324" s="140">
        <f>+I324*J324</f>
        <v>15.51</v>
      </c>
      <c r="L324" s="63"/>
      <c r="M324" s="57"/>
    </row>
    <row r="325" spans="7:14" x14ac:dyDescent="0.2">
      <c r="G325" s="74">
        <v>271110</v>
      </c>
      <c r="H325" s="60" t="s">
        <v>406</v>
      </c>
      <c r="I325" s="61">
        <v>1</v>
      </c>
      <c r="J325" s="62">
        <v>2.81</v>
      </c>
      <c r="K325" s="140">
        <f>+I325*J325</f>
        <v>2.81</v>
      </c>
      <c r="L325" s="63"/>
      <c r="M325" s="57"/>
    </row>
    <row r="326" spans="7:14" x14ac:dyDescent="0.2">
      <c r="G326" s="74">
        <v>261184</v>
      </c>
      <c r="H326" s="60" t="s">
        <v>474</v>
      </c>
      <c r="I326" s="161">
        <v>1</v>
      </c>
      <c r="J326" s="117">
        <v>53.4</v>
      </c>
      <c r="K326" s="177">
        <f>+I326*J326</f>
        <v>53.4</v>
      </c>
      <c r="L326" s="63"/>
      <c r="M326" s="57"/>
    </row>
    <row r="327" spans="7:14" x14ac:dyDescent="0.2">
      <c r="G327" s="90" t="s">
        <v>93</v>
      </c>
      <c r="H327" s="91"/>
      <c r="I327" s="92"/>
      <c r="J327" s="91"/>
      <c r="K327" s="139"/>
      <c r="L327" s="59"/>
      <c r="M327" s="57"/>
      <c r="N327" s="59"/>
    </row>
    <row r="328" spans="7:14" x14ac:dyDescent="0.2">
      <c r="G328" s="58">
        <v>360043</v>
      </c>
      <c r="H328" s="60" t="s">
        <v>312</v>
      </c>
      <c r="I328" s="61">
        <v>1</v>
      </c>
      <c r="J328" s="62">
        <v>5.22</v>
      </c>
      <c r="K328" s="140">
        <f>+I328*J328</f>
        <v>5.22</v>
      </c>
      <c r="L328" s="63"/>
      <c r="M328" s="57"/>
    </row>
    <row r="329" spans="7:14" x14ac:dyDescent="0.2">
      <c r="G329" s="58">
        <v>340077</v>
      </c>
      <c r="H329" s="60" t="s">
        <v>95</v>
      </c>
      <c r="I329" s="61">
        <v>1</v>
      </c>
      <c r="J329" s="62">
        <v>2.73</v>
      </c>
      <c r="K329" s="140">
        <f>+I329*J329</f>
        <v>2.73</v>
      </c>
      <c r="L329" s="63"/>
      <c r="M329" s="57"/>
    </row>
    <row r="330" spans="7:14" x14ac:dyDescent="0.2">
      <c r="G330" s="58">
        <v>360016</v>
      </c>
      <c r="H330" s="60" t="s">
        <v>96</v>
      </c>
      <c r="I330" s="61">
        <v>1</v>
      </c>
      <c r="J330" s="62">
        <v>3.29</v>
      </c>
      <c r="K330" s="140">
        <f t="shared" ref="K330:K355" si="10">+I330*J330</f>
        <v>3.29</v>
      </c>
      <c r="L330" s="63"/>
      <c r="M330" s="57"/>
    </row>
    <row r="331" spans="7:14" x14ac:dyDescent="0.2">
      <c r="G331" s="74">
        <v>360009</v>
      </c>
      <c r="H331" s="60" t="s">
        <v>103</v>
      </c>
      <c r="I331" s="61">
        <v>1</v>
      </c>
      <c r="J331" s="62">
        <v>1.86</v>
      </c>
      <c r="K331" s="140">
        <f t="shared" si="10"/>
        <v>1.86</v>
      </c>
      <c r="L331" s="63"/>
      <c r="M331" s="57"/>
    </row>
    <row r="332" spans="7:14" x14ac:dyDescent="0.2">
      <c r="G332" s="58">
        <v>380012</v>
      </c>
      <c r="H332" s="60" t="s">
        <v>97</v>
      </c>
      <c r="I332" s="61">
        <v>1</v>
      </c>
      <c r="J332" s="62">
        <v>3.04</v>
      </c>
      <c r="K332" s="140">
        <f t="shared" si="10"/>
        <v>3.04</v>
      </c>
      <c r="L332" s="63"/>
      <c r="M332" s="57"/>
    </row>
    <row r="333" spans="7:14" x14ac:dyDescent="0.2">
      <c r="G333" s="58">
        <v>360079</v>
      </c>
      <c r="H333" s="60" t="s">
        <v>94</v>
      </c>
      <c r="I333" s="61">
        <v>1</v>
      </c>
      <c r="J333" s="62">
        <v>10</v>
      </c>
      <c r="K333" s="140">
        <f t="shared" si="10"/>
        <v>10</v>
      </c>
      <c r="L333" s="63"/>
      <c r="M333" s="57"/>
    </row>
    <row r="334" spans="7:14" x14ac:dyDescent="0.2">
      <c r="G334" s="74">
        <v>340011</v>
      </c>
      <c r="H334" s="60" t="s">
        <v>105</v>
      </c>
      <c r="I334" s="61">
        <v>1</v>
      </c>
      <c r="J334" s="62">
        <v>3.29</v>
      </c>
      <c r="K334" s="140">
        <f t="shared" si="10"/>
        <v>3.29</v>
      </c>
      <c r="L334" s="59"/>
      <c r="M334" s="57"/>
      <c r="N334" s="59"/>
    </row>
    <row r="335" spans="7:14" x14ac:dyDescent="0.2">
      <c r="G335" s="74">
        <v>340012</v>
      </c>
      <c r="H335" s="60" t="s">
        <v>106</v>
      </c>
      <c r="I335" s="61">
        <v>1</v>
      </c>
      <c r="J335" s="62">
        <v>3.29</v>
      </c>
      <c r="K335" s="140">
        <f t="shared" si="10"/>
        <v>3.29</v>
      </c>
      <c r="L335" s="63"/>
      <c r="M335" s="57"/>
    </row>
    <row r="336" spans="7:14" x14ac:dyDescent="0.2">
      <c r="G336" s="58">
        <v>360011</v>
      </c>
      <c r="H336" s="60" t="s">
        <v>277</v>
      </c>
      <c r="I336" s="61">
        <v>1</v>
      </c>
      <c r="J336" s="62">
        <v>2.2400000000000002</v>
      </c>
      <c r="K336" s="140">
        <f t="shared" si="10"/>
        <v>2.2400000000000002</v>
      </c>
      <c r="L336" s="63"/>
      <c r="M336" s="57"/>
    </row>
    <row r="337" spans="7:13" x14ac:dyDescent="0.2">
      <c r="G337" s="58">
        <v>360170</v>
      </c>
      <c r="H337" s="60" t="s">
        <v>284</v>
      </c>
      <c r="I337" s="61">
        <v>1</v>
      </c>
      <c r="J337" s="62">
        <v>7.27</v>
      </c>
      <c r="K337" s="140">
        <f t="shared" si="10"/>
        <v>7.27</v>
      </c>
      <c r="L337" s="63"/>
      <c r="M337" s="57"/>
    </row>
    <row r="338" spans="7:13" x14ac:dyDescent="0.2">
      <c r="G338" s="58">
        <v>360196</v>
      </c>
      <c r="H338" s="60" t="s">
        <v>153</v>
      </c>
      <c r="I338" s="61">
        <v>1</v>
      </c>
      <c r="J338" s="62">
        <v>1.1200000000000001</v>
      </c>
      <c r="K338" s="140">
        <f t="shared" si="10"/>
        <v>1.1200000000000001</v>
      </c>
      <c r="L338" s="63"/>
      <c r="M338" s="57"/>
    </row>
    <row r="339" spans="7:13" x14ac:dyDescent="0.2">
      <c r="G339" s="58">
        <v>370078</v>
      </c>
      <c r="H339" s="60" t="s">
        <v>198</v>
      </c>
      <c r="I339" s="61">
        <v>1</v>
      </c>
      <c r="J339" s="62">
        <v>1.8</v>
      </c>
      <c r="K339" s="140">
        <f t="shared" si="10"/>
        <v>1.8</v>
      </c>
      <c r="L339" s="63"/>
      <c r="M339" s="57"/>
    </row>
    <row r="340" spans="7:13" x14ac:dyDescent="0.2">
      <c r="G340" s="58">
        <v>370002</v>
      </c>
      <c r="H340" s="60" t="s">
        <v>199</v>
      </c>
      <c r="I340" s="61">
        <v>1</v>
      </c>
      <c r="J340" s="62">
        <v>52.67</v>
      </c>
      <c r="K340" s="140">
        <f t="shared" si="10"/>
        <v>52.67</v>
      </c>
      <c r="L340" s="63"/>
      <c r="M340" s="57"/>
    </row>
    <row r="341" spans="7:13" x14ac:dyDescent="0.2">
      <c r="G341" s="58">
        <v>370003</v>
      </c>
      <c r="H341" s="60" t="s">
        <v>339</v>
      </c>
      <c r="I341" s="61">
        <v>1</v>
      </c>
      <c r="J341" s="62">
        <v>52.67</v>
      </c>
      <c r="K341" s="140">
        <f t="shared" si="10"/>
        <v>52.67</v>
      </c>
      <c r="L341" s="63"/>
      <c r="M341" s="57"/>
    </row>
    <row r="342" spans="7:13" x14ac:dyDescent="0.2">
      <c r="G342" s="58">
        <v>370022</v>
      </c>
      <c r="H342" s="60" t="s">
        <v>200</v>
      </c>
      <c r="I342" s="61">
        <v>1</v>
      </c>
      <c r="J342" s="62">
        <v>5.03</v>
      </c>
      <c r="K342" s="140">
        <f t="shared" si="10"/>
        <v>5.03</v>
      </c>
      <c r="L342" s="63"/>
      <c r="M342" s="57"/>
    </row>
    <row r="343" spans="7:13" x14ac:dyDescent="0.2">
      <c r="G343" s="58">
        <v>370042</v>
      </c>
      <c r="H343" s="60" t="s">
        <v>201</v>
      </c>
      <c r="I343" s="61">
        <v>1</v>
      </c>
      <c r="J343" s="62">
        <v>6.96</v>
      </c>
      <c r="K343" s="140">
        <f t="shared" si="10"/>
        <v>6.96</v>
      </c>
      <c r="L343" s="63"/>
      <c r="M343" s="57"/>
    </row>
    <row r="344" spans="7:13" x14ac:dyDescent="0.2">
      <c r="G344" s="58">
        <v>360015</v>
      </c>
      <c r="H344" s="60" t="s">
        <v>298</v>
      </c>
      <c r="I344" s="61">
        <v>1</v>
      </c>
      <c r="J344" s="62">
        <v>2.2999999999999998</v>
      </c>
      <c r="K344" s="140">
        <f t="shared" si="10"/>
        <v>2.2999999999999998</v>
      </c>
      <c r="L344" s="63"/>
      <c r="M344" s="57"/>
    </row>
    <row r="345" spans="7:13" x14ac:dyDescent="0.2">
      <c r="G345" s="58">
        <v>360034</v>
      </c>
      <c r="H345" s="60" t="s">
        <v>342</v>
      </c>
      <c r="I345" s="61">
        <v>1</v>
      </c>
      <c r="J345" s="62">
        <v>2.0499999999999998</v>
      </c>
      <c r="K345" s="140">
        <f t="shared" si="10"/>
        <v>2.0499999999999998</v>
      </c>
      <c r="L345" s="63"/>
      <c r="M345" s="57"/>
    </row>
    <row r="346" spans="7:13" x14ac:dyDescent="0.2">
      <c r="G346" s="58">
        <v>360035</v>
      </c>
      <c r="H346" s="60" t="s">
        <v>343</v>
      </c>
      <c r="I346" s="61">
        <v>1</v>
      </c>
      <c r="J346" s="62">
        <v>4.28</v>
      </c>
      <c r="K346" s="140">
        <f t="shared" si="10"/>
        <v>4.28</v>
      </c>
      <c r="L346" s="63"/>
      <c r="M346" s="57"/>
    </row>
    <row r="347" spans="7:13" x14ac:dyDescent="0.2">
      <c r="G347" s="74">
        <v>270022</v>
      </c>
      <c r="H347" s="60" t="s">
        <v>379</v>
      </c>
      <c r="I347" s="161">
        <v>1</v>
      </c>
      <c r="J347" s="117">
        <v>8.5</v>
      </c>
      <c r="K347" s="177">
        <f t="shared" si="10"/>
        <v>8.5</v>
      </c>
      <c r="L347" s="63"/>
      <c r="M347" s="57"/>
    </row>
    <row r="348" spans="7:13" x14ac:dyDescent="0.2">
      <c r="G348" s="74">
        <v>270096</v>
      </c>
      <c r="H348" s="60" t="s">
        <v>402</v>
      </c>
      <c r="I348" s="161">
        <v>1</v>
      </c>
      <c r="J348" s="117">
        <v>16.54</v>
      </c>
      <c r="K348" s="177">
        <f t="shared" si="10"/>
        <v>16.54</v>
      </c>
      <c r="L348" s="63"/>
      <c r="M348" s="57"/>
    </row>
    <row r="349" spans="7:13" x14ac:dyDescent="0.2">
      <c r="G349" s="74">
        <v>270325</v>
      </c>
      <c r="H349" s="60" t="s">
        <v>403</v>
      </c>
      <c r="I349" s="161">
        <v>1</v>
      </c>
      <c r="J349" s="117">
        <v>8.44</v>
      </c>
      <c r="K349" s="177">
        <f t="shared" si="10"/>
        <v>8.44</v>
      </c>
      <c r="L349" s="63"/>
      <c r="M349" s="57"/>
    </row>
    <row r="350" spans="7:13" x14ac:dyDescent="0.2">
      <c r="G350" s="74">
        <v>380019</v>
      </c>
      <c r="H350" s="60" t="s">
        <v>421</v>
      </c>
      <c r="I350" s="161">
        <v>1</v>
      </c>
      <c r="J350" s="117">
        <v>7.58</v>
      </c>
      <c r="K350" s="177">
        <f t="shared" si="10"/>
        <v>7.58</v>
      </c>
      <c r="L350" s="63"/>
      <c r="M350" s="57"/>
    </row>
    <row r="351" spans="7:13" x14ac:dyDescent="0.2">
      <c r="G351" s="74">
        <v>360017</v>
      </c>
      <c r="H351" s="60" t="s">
        <v>453</v>
      </c>
      <c r="I351" s="161">
        <v>1</v>
      </c>
      <c r="J351" s="117">
        <v>2.86</v>
      </c>
      <c r="K351" s="177">
        <f t="shared" si="10"/>
        <v>2.86</v>
      </c>
      <c r="L351" s="63"/>
      <c r="M351" s="57"/>
    </row>
    <row r="352" spans="7:13" x14ac:dyDescent="0.2">
      <c r="G352" s="74">
        <v>350023</v>
      </c>
      <c r="H352" s="60" t="s">
        <v>459</v>
      </c>
      <c r="I352" s="161">
        <v>1</v>
      </c>
      <c r="J352" s="117">
        <v>1.18</v>
      </c>
      <c r="K352" s="177">
        <f t="shared" si="10"/>
        <v>1.18</v>
      </c>
      <c r="L352" s="63"/>
      <c r="M352" s="57"/>
    </row>
    <row r="353" spans="7:14" x14ac:dyDescent="0.2">
      <c r="G353" s="74">
        <v>360118</v>
      </c>
      <c r="H353" s="60" t="s">
        <v>477</v>
      </c>
      <c r="I353" s="161">
        <v>1</v>
      </c>
      <c r="J353" s="117">
        <v>4.04</v>
      </c>
      <c r="K353" s="177">
        <f t="shared" si="10"/>
        <v>4.04</v>
      </c>
      <c r="L353" s="63"/>
      <c r="M353" s="57"/>
    </row>
    <row r="354" spans="7:14" x14ac:dyDescent="0.2">
      <c r="G354" s="90" t="s">
        <v>152</v>
      </c>
      <c r="H354" s="91"/>
      <c r="I354" s="92"/>
      <c r="J354" s="91"/>
      <c r="K354" s="139"/>
      <c r="L354" s="63"/>
      <c r="M354" s="57"/>
    </row>
    <row r="355" spans="7:14" x14ac:dyDescent="0.2">
      <c r="G355" s="58"/>
      <c r="H355" s="60" t="s">
        <v>137</v>
      </c>
      <c r="I355" s="61">
        <v>1</v>
      </c>
      <c r="J355" s="62">
        <v>317.2</v>
      </c>
      <c r="K355" s="140">
        <f t="shared" si="10"/>
        <v>317.2</v>
      </c>
      <c r="L355" s="63"/>
      <c r="M355" s="57"/>
    </row>
    <row r="356" spans="7:14" x14ac:dyDescent="0.2">
      <c r="G356" s="90" t="s">
        <v>170</v>
      </c>
      <c r="H356" s="91"/>
      <c r="I356" s="92"/>
      <c r="J356" s="91"/>
      <c r="K356" s="91"/>
      <c r="L356" s="59"/>
      <c r="M356" s="57"/>
    </row>
    <row r="357" spans="7:14" x14ac:dyDescent="0.2">
      <c r="G357" s="128">
        <v>397164</v>
      </c>
      <c r="H357" s="60" t="s">
        <v>171</v>
      </c>
      <c r="I357" s="161">
        <v>1</v>
      </c>
      <c r="J357" s="117">
        <f>AMBULANCIA!G22</f>
        <v>225.589</v>
      </c>
      <c r="K357" s="117">
        <f>I357*J357</f>
        <v>225.589</v>
      </c>
      <c r="L357" s="63"/>
      <c r="M357" s="57"/>
    </row>
    <row r="358" spans="7:14" ht="15.75" x14ac:dyDescent="0.2">
      <c r="G358" s="75"/>
      <c r="H358" s="76"/>
      <c r="I358" s="77"/>
      <c r="J358" s="95" t="s">
        <v>85</v>
      </c>
      <c r="K358" s="141">
        <f>SUM(K15:K357)</f>
        <v>7957.7087999999976</v>
      </c>
      <c r="L358" s="63"/>
      <c r="M358" s="57"/>
    </row>
    <row r="359" spans="7:14" x14ac:dyDescent="0.2">
      <c r="G359" s="1"/>
      <c r="H359" s="1"/>
      <c r="I359" s="1"/>
      <c r="J359" s="96" t="s">
        <v>126</v>
      </c>
      <c r="K359" s="142">
        <v>3000</v>
      </c>
      <c r="L359" s="59"/>
      <c r="M359" s="57"/>
      <c r="N359" s="59"/>
    </row>
    <row r="360" spans="7:14" ht="15" x14ac:dyDescent="0.25">
      <c r="H360" s="1"/>
      <c r="I360" s="1"/>
      <c r="J360" s="98" t="s">
        <v>80</v>
      </c>
      <c r="K360" s="143">
        <f>K359-K358</f>
        <v>-4957.7087999999976</v>
      </c>
      <c r="L360" s="63"/>
      <c r="M360" s="57"/>
    </row>
    <row r="361" spans="7:14" x14ac:dyDescent="0.2">
      <c r="H361" s="1"/>
      <c r="I361" s="1"/>
      <c r="J361" s="18"/>
      <c r="K361" s="144"/>
      <c r="L361" s="63"/>
      <c r="M361" s="57"/>
    </row>
    <row r="362" spans="7:14" x14ac:dyDescent="0.2">
      <c r="H362" s="1"/>
      <c r="I362" s="1"/>
      <c r="J362" s="18"/>
      <c r="K362" s="144"/>
      <c r="L362" s="63"/>
      <c r="M362" s="57"/>
    </row>
    <row r="363" spans="7:14" x14ac:dyDescent="0.2">
      <c r="H363" s="1"/>
      <c r="I363" s="1"/>
      <c r="J363" s="18"/>
      <c r="K363" s="144"/>
      <c r="L363" s="63"/>
      <c r="M363" s="57"/>
    </row>
    <row r="364" spans="7:14" x14ac:dyDescent="0.2">
      <c r="G364" s="64" t="s">
        <v>363</v>
      </c>
      <c r="H364" s="178"/>
      <c r="I364" s="1"/>
      <c r="J364" s="1"/>
      <c r="K364" s="137"/>
      <c r="L364" s="63"/>
      <c r="M364" s="57"/>
    </row>
    <row r="365" spans="7:14" ht="18" x14ac:dyDescent="0.25">
      <c r="G365" s="64" t="s">
        <v>364</v>
      </c>
      <c r="H365" s="178"/>
      <c r="I365" s="65"/>
      <c r="J365" s="65"/>
      <c r="K365" s="145"/>
      <c r="L365" s="63"/>
      <c r="M365" s="57"/>
    </row>
    <row r="366" spans="7:14" ht="19.5" customHeight="1" x14ac:dyDescent="0.25">
      <c r="G366" s="65"/>
      <c r="H366" s="65"/>
      <c r="I366" s="65"/>
      <c r="J366" s="65"/>
      <c r="K366" s="145"/>
      <c r="L366" s="63"/>
      <c r="M366" s="57"/>
    </row>
    <row r="367" spans="7:14" ht="18" x14ac:dyDescent="0.25">
      <c r="G367" s="65"/>
      <c r="H367" s="241"/>
      <c r="I367" s="241"/>
      <c r="J367" s="241"/>
      <c r="K367" s="145"/>
    </row>
    <row r="368" spans="7:14" ht="15.75" customHeight="1" x14ac:dyDescent="0.25">
      <c r="G368" s="65"/>
      <c r="H368" s="241"/>
      <c r="I368" s="241"/>
      <c r="J368" s="241"/>
      <c r="K368" s="145"/>
    </row>
    <row r="369" spans="7:17" ht="18" hidden="1" x14ac:dyDescent="0.25">
      <c r="G369" s="65"/>
      <c r="H369" s="65"/>
      <c r="I369" s="65"/>
      <c r="J369" s="65"/>
      <c r="K369" s="145"/>
    </row>
    <row r="370" spans="7:17" ht="18" x14ac:dyDescent="0.25">
      <c r="G370" s="65"/>
      <c r="H370" s="67"/>
      <c r="I370" s="65"/>
      <c r="J370" s="65"/>
      <c r="K370" s="145"/>
    </row>
    <row r="371" spans="7:17" x14ac:dyDescent="0.2">
      <c r="G371" s="66"/>
      <c r="H371" s="66"/>
      <c r="I371" s="66"/>
      <c r="J371" s="66"/>
      <c r="K371" s="145"/>
    </row>
    <row r="372" spans="7:17" x14ac:dyDescent="0.2">
      <c r="G372" s="66"/>
      <c r="H372" s="66"/>
      <c r="I372" s="66"/>
      <c r="J372" s="66"/>
      <c r="K372" s="145"/>
    </row>
    <row r="373" spans="7:17" x14ac:dyDescent="0.2">
      <c r="G373" s="66"/>
      <c r="H373" s="66"/>
      <c r="I373" s="66"/>
      <c r="J373" s="66"/>
      <c r="K373" s="145"/>
      <c r="Q373" s="1" t="s">
        <v>45</v>
      </c>
    </row>
    <row r="374" spans="7:17" ht="18" x14ac:dyDescent="0.25">
      <c r="G374" s="65"/>
      <c r="H374" s="65"/>
      <c r="I374" s="65"/>
      <c r="J374" s="136"/>
      <c r="K374" s="145"/>
    </row>
    <row r="375" spans="7:17" ht="18" x14ac:dyDescent="0.25">
      <c r="G375" s="65"/>
      <c r="H375" s="65"/>
      <c r="I375" s="65"/>
      <c r="J375" s="65"/>
      <c r="K375" s="145"/>
    </row>
    <row r="376" spans="7:17" ht="18" x14ac:dyDescent="0.25">
      <c r="G376" s="65"/>
      <c r="H376" s="65"/>
      <c r="I376" s="65"/>
      <c r="J376" s="65"/>
      <c r="K376" s="145"/>
    </row>
    <row r="377" spans="7:17" ht="18" x14ac:dyDescent="0.25">
      <c r="G377" s="68"/>
      <c r="H377" s="237"/>
      <c r="I377" s="237"/>
      <c r="J377" s="237"/>
      <c r="K377" s="137"/>
    </row>
    <row r="378" spans="7:17" ht="18" x14ac:dyDescent="0.25">
      <c r="G378" s="68"/>
      <c r="H378" s="237"/>
      <c r="I378" s="237"/>
      <c r="J378" s="237"/>
      <c r="K378" s="137"/>
    </row>
    <row r="379" spans="7:17" ht="18" x14ac:dyDescent="0.25">
      <c r="G379" s="68"/>
      <c r="H379" s="68"/>
      <c r="I379" s="68"/>
      <c r="J379" s="68"/>
      <c r="K379" s="137"/>
    </row>
    <row r="380" spans="7:17" ht="18" x14ac:dyDescent="0.25">
      <c r="G380" s="68"/>
      <c r="H380" s="70"/>
      <c r="I380" s="68"/>
      <c r="J380" s="68"/>
      <c r="K380" s="137"/>
    </row>
    <row r="381" spans="7:17" x14ac:dyDescent="0.2">
      <c r="G381" s="1"/>
      <c r="H381" s="1"/>
      <c r="I381" s="1"/>
      <c r="J381" s="1"/>
      <c r="K381" s="137"/>
    </row>
    <row r="382" spans="7:17" x14ac:dyDescent="0.2">
      <c r="G382" s="1"/>
      <c r="H382" s="1"/>
      <c r="I382" s="1"/>
      <c r="J382" s="1"/>
      <c r="K382" s="137"/>
    </row>
    <row r="383" spans="7:17" x14ac:dyDescent="0.2">
      <c r="G383" s="1"/>
      <c r="H383" s="1"/>
      <c r="I383" s="1"/>
      <c r="J383" s="1"/>
      <c r="K383" s="137"/>
    </row>
    <row r="384" spans="7:17" ht="18" x14ac:dyDescent="0.25">
      <c r="G384" s="68"/>
      <c r="H384" s="68"/>
      <c r="I384" s="68"/>
      <c r="J384" s="133"/>
      <c r="K384" s="137"/>
    </row>
    <row r="385" spans="7:11" ht="18" x14ac:dyDescent="0.25">
      <c r="G385" s="68"/>
      <c r="H385" s="68"/>
      <c r="I385" s="68"/>
      <c r="J385" s="68"/>
      <c r="K385" s="137"/>
    </row>
    <row r="386" spans="7:11" ht="18" x14ac:dyDescent="0.25">
      <c r="G386" s="68"/>
      <c r="H386" s="68"/>
      <c r="I386" s="68"/>
      <c r="J386" s="68"/>
      <c r="K386" s="137"/>
    </row>
    <row r="387" spans="7:11" ht="18" x14ac:dyDescent="0.25">
      <c r="G387" s="68"/>
      <c r="H387" s="237"/>
      <c r="I387" s="237"/>
      <c r="J387" s="237"/>
      <c r="K387" s="137"/>
    </row>
    <row r="388" spans="7:11" ht="18" x14ac:dyDescent="0.25">
      <c r="G388" s="68"/>
      <c r="H388" s="237"/>
      <c r="I388" s="237"/>
      <c r="J388" s="237"/>
    </row>
    <row r="389" spans="7:11" ht="18" x14ac:dyDescent="0.25">
      <c r="G389" s="68"/>
      <c r="H389" s="68"/>
      <c r="I389" s="68"/>
      <c r="J389" s="68"/>
    </row>
    <row r="390" spans="7:11" ht="18" x14ac:dyDescent="0.25">
      <c r="G390" s="68"/>
      <c r="H390" s="70"/>
      <c r="I390" s="68"/>
      <c r="J390" s="68"/>
    </row>
    <row r="394" spans="7:11" ht="18" x14ac:dyDescent="0.25">
      <c r="G394" s="68"/>
      <c r="H394" s="68"/>
      <c r="I394" s="68"/>
      <c r="J394" s="133"/>
    </row>
    <row r="395" spans="7:11" ht="18" x14ac:dyDescent="0.25">
      <c r="G395" s="68"/>
      <c r="H395" s="237"/>
      <c r="I395" s="237"/>
      <c r="J395" s="69"/>
    </row>
    <row r="396" spans="7:11" ht="18" x14ac:dyDescent="0.25">
      <c r="G396" s="68"/>
      <c r="H396" s="68"/>
      <c r="I396" s="68"/>
      <c r="J396" s="68"/>
    </row>
    <row r="397" spans="7:11" ht="18" x14ac:dyDescent="0.25">
      <c r="G397" s="68"/>
      <c r="H397" s="68"/>
      <c r="I397" s="68"/>
      <c r="J397" s="68"/>
    </row>
    <row r="398" spans="7:11" ht="18" x14ac:dyDescent="0.25">
      <c r="G398" s="68"/>
      <c r="H398" s="237"/>
      <c r="I398" s="237"/>
      <c r="J398" s="237"/>
    </row>
    <row r="399" spans="7:11" ht="18" x14ac:dyDescent="0.25">
      <c r="G399" s="68"/>
      <c r="H399" s="237"/>
      <c r="I399" s="237"/>
      <c r="J399" s="237"/>
    </row>
    <row r="400" spans="7:11" ht="18" x14ac:dyDescent="0.25">
      <c r="G400" s="68"/>
      <c r="H400" s="68"/>
      <c r="I400" s="68"/>
      <c r="J400" s="68"/>
    </row>
    <row r="401" spans="7:10" ht="18" x14ac:dyDescent="0.25">
      <c r="G401" s="68"/>
      <c r="H401" s="70"/>
      <c r="I401" s="68"/>
      <c r="J401" s="68"/>
    </row>
    <row r="405" spans="7:10" ht="18" x14ac:dyDescent="0.25">
      <c r="G405" s="68"/>
      <c r="H405" s="68"/>
      <c r="I405" s="68"/>
      <c r="J405" s="133"/>
    </row>
    <row r="406" spans="7:10" ht="18" x14ac:dyDescent="0.25">
      <c r="G406" s="68"/>
      <c r="H406" s="237"/>
      <c r="I406" s="237"/>
      <c r="J406" s="69"/>
    </row>
    <row r="407" spans="7:10" ht="18" x14ac:dyDescent="0.25">
      <c r="G407" s="68"/>
      <c r="H407" s="68"/>
      <c r="I407" s="68"/>
      <c r="J407" s="68"/>
    </row>
    <row r="408" spans="7:10" ht="18" x14ac:dyDescent="0.25">
      <c r="G408" s="68"/>
      <c r="H408" s="68"/>
      <c r="I408" s="68"/>
      <c r="J408" s="68"/>
    </row>
    <row r="409" spans="7:10" ht="18" x14ac:dyDescent="0.25">
      <c r="G409" s="68"/>
      <c r="H409" s="242"/>
      <c r="I409" s="242"/>
      <c r="J409" s="242"/>
    </row>
    <row r="410" spans="7:10" ht="18" x14ac:dyDescent="0.25">
      <c r="G410" s="68"/>
      <c r="H410" s="237"/>
      <c r="I410" s="237"/>
      <c r="J410" s="237"/>
    </row>
    <row r="411" spans="7:10" ht="18" x14ac:dyDescent="0.25">
      <c r="G411" s="68"/>
      <c r="H411" s="68"/>
      <c r="I411" s="68"/>
      <c r="J411" s="68"/>
    </row>
    <row r="412" spans="7:10" ht="18" x14ac:dyDescent="0.25">
      <c r="G412" s="68"/>
      <c r="H412" s="70"/>
      <c r="I412" s="68"/>
      <c r="J412" s="68"/>
    </row>
  </sheetData>
  <sortState ref="H137:K262">
    <sortCondition ref="H137:H262"/>
  </sortState>
  <mergeCells count="17">
    <mergeCell ref="H410:J410"/>
    <mergeCell ref="H378:J378"/>
    <mergeCell ref="H387:J387"/>
    <mergeCell ref="H388:J388"/>
    <mergeCell ref="H395:I395"/>
    <mergeCell ref="H398:J398"/>
    <mergeCell ref="H399:J399"/>
    <mergeCell ref="H406:I406"/>
    <mergeCell ref="H409:J409"/>
    <mergeCell ref="H377:J377"/>
    <mergeCell ref="G1:J1"/>
    <mergeCell ref="G2:J2"/>
    <mergeCell ref="G3:J3"/>
    <mergeCell ref="G4:J4"/>
    <mergeCell ref="H10:J10"/>
    <mergeCell ref="H367:J367"/>
    <mergeCell ref="H368:J368"/>
  </mergeCells>
  <printOptions horizontalCentered="1" verticalCentered="1"/>
  <pageMargins left="0" right="0" top="0" bottom="0.11811023622047245" header="0" footer="0"/>
  <pageSetup paperSize="9" scale="13" orientation="landscape" horizontalDpi="120" verticalDpi="72"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0"/>
  <sheetViews>
    <sheetView workbookViewId="0">
      <selection sqref="A1:XFD1048576"/>
    </sheetView>
  </sheetViews>
  <sheetFormatPr baseColWidth="10" defaultRowHeight="12.75" x14ac:dyDescent="0.2"/>
  <cols>
    <col min="2" max="2" width="17.140625" customWidth="1"/>
  </cols>
  <sheetData>
    <row r="1" spans="1:8" x14ac:dyDescent="0.2">
      <c r="A1" s="118"/>
      <c r="B1" s="118"/>
      <c r="C1" s="118"/>
      <c r="D1" s="118"/>
      <c r="E1" s="119"/>
      <c r="F1" s="119"/>
      <c r="G1" s="119"/>
      <c r="H1" s="118"/>
    </row>
    <row r="2" spans="1:8" ht="22.5" x14ac:dyDescent="0.2">
      <c r="A2" s="118"/>
      <c r="B2" s="244" t="s">
        <v>63</v>
      </c>
      <c r="C2" s="244"/>
      <c r="D2" s="244"/>
      <c r="E2" s="244"/>
      <c r="F2" s="244"/>
      <c r="G2" s="244"/>
      <c r="H2" s="165"/>
    </row>
    <row r="3" spans="1:8" ht="15.75" x14ac:dyDescent="0.2">
      <c r="A3" s="118"/>
      <c r="B3" s="245" t="s">
        <v>64</v>
      </c>
      <c r="C3" s="245"/>
      <c r="D3" s="245"/>
      <c r="E3" s="245"/>
      <c r="F3" s="245"/>
      <c r="G3" s="245"/>
      <c r="H3" s="166"/>
    </row>
    <row r="4" spans="1:8" ht="15.75" x14ac:dyDescent="0.2">
      <c r="A4" s="118"/>
      <c r="B4" s="245" t="s">
        <v>65</v>
      </c>
      <c r="C4" s="245"/>
      <c r="D4" s="245"/>
      <c r="E4" s="245"/>
      <c r="F4" s="245"/>
      <c r="G4" s="245"/>
      <c r="H4" s="166"/>
    </row>
    <row r="5" spans="1:8" ht="15.75" x14ac:dyDescent="0.2">
      <c r="A5" s="118"/>
      <c r="B5" s="245" t="s">
        <v>136</v>
      </c>
      <c r="C5" s="245"/>
      <c r="D5" s="245"/>
      <c r="E5" s="245"/>
      <c r="F5" s="245"/>
      <c r="G5" s="245"/>
      <c r="H5" s="166"/>
    </row>
    <row r="6" spans="1:8" ht="15" x14ac:dyDescent="0.2">
      <c r="A6" s="118"/>
      <c r="B6" s="119"/>
      <c r="C6" s="118"/>
      <c r="D6" s="118"/>
      <c r="E6" s="120"/>
      <c r="F6" s="120"/>
      <c r="G6" s="120"/>
      <c r="H6" s="121"/>
    </row>
    <row r="7" spans="1:8" x14ac:dyDescent="0.2">
      <c r="A7" s="122"/>
      <c r="B7" s="167"/>
      <c r="C7" s="152"/>
      <c r="D7" s="152"/>
      <c r="E7" s="152"/>
      <c r="F7" s="152"/>
      <c r="G7" s="124"/>
    </row>
    <row r="8" spans="1:8" ht="18.75" x14ac:dyDescent="0.2">
      <c r="A8" s="246" t="s">
        <v>137</v>
      </c>
      <c r="B8" s="247"/>
      <c r="C8" s="247"/>
      <c r="D8" s="247"/>
      <c r="E8" s="247"/>
      <c r="F8" s="247"/>
      <c r="G8" s="247"/>
      <c r="H8" s="247"/>
    </row>
    <row r="9" spans="1:8" x14ac:dyDescent="0.2">
      <c r="A9" s="122"/>
      <c r="B9" s="167"/>
      <c r="C9" s="152"/>
      <c r="D9" s="152"/>
      <c r="E9" s="152"/>
      <c r="F9" s="152"/>
      <c r="G9" s="124"/>
    </row>
    <row r="10" spans="1:8" ht="15" x14ac:dyDescent="0.25">
      <c r="A10" s="125" t="s">
        <v>138</v>
      </c>
      <c r="B10" s="248" t="s">
        <v>205</v>
      </c>
      <c r="C10" s="248"/>
      <c r="D10" s="248"/>
      <c r="E10" s="248"/>
      <c r="F10" s="152"/>
      <c r="G10" s="124"/>
    </row>
    <row r="11" spans="1:8" ht="35.25" customHeight="1" x14ac:dyDescent="0.25">
      <c r="A11" s="125" t="s">
        <v>139</v>
      </c>
      <c r="B11" s="126">
        <v>41763</v>
      </c>
      <c r="C11" s="156" t="s">
        <v>140</v>
      </c>
      <c r="D11" s="168">
        <v>0.2638888888888889</v>
      </c>
      <c r="E11" s="169" t="s">
        <v>141</v>
      </c>
      <c r="F11" s="124">
        <v>14</v>
      </c>
      <c r="G11" s="170" t="s">
        <v>142</v>
      </c>
      <c r="H11" s="124">
        <v>40</v>
      </c>
    </row>
    <row r="12" spans="1:8" ht="30" x14ac:dyDescent="0.25">
      <c r="A12" s="125" t="s">
        <v>143</v>
      </c>
      <c r="B12" s="126">
        <v>41763</v>
      </c>
      <c r="C12" s="156" t="s">
        <v>140</v>
      </c>
      <c r="D12" s="171">
        <v>0.875</v>
      </c>
      <c r="E12" s="152"/>
      <c r="F12" s="152"/>
      <c r="G12" s="124"/>
    </row>
    <row r="13" spans="1:8" x14ac:dyDescent="0.2">
      <c r="A13" s="122"/>
      <c r="B13" s="167"/>
      <c r="C13" s="152"/>
      <c r="D13" s="152"/>
      <c r="E13" s="152"/>
      <c r="F13" s="152"/>
      <c r="G13" s="124"/>
    </row>
    <row r="14" spans="1:8" ht="15" x14ac:dyDescent="0.25">
      <c r="A14" s="127" t="s">
        <v>144</v>
      </c>
      <c r="B14" s="164" t="s">
        <v>76</v>
      </c>
      <c r="C14" s="158" t="s">
        <v>145</v>
      </c>
      <c r="D14" s="158"/>
      <c r="E14" s="158"/>
      <c r="F14" s="152"/>
      <c r="G14" s="124"/>
    </row>
    <row r="15" spans="1:8" ht="51" x14ac:dyDescent="0.2">
      <c r="A15" s="128"/>
      <c r="B15" s="129" t="s">
        <v>146</v>
      </c>
      <c r="C15" s="181">
        <f>(F11*60)+H11</f>
        <v>880</v>
      </c>
      <c r="D15" s="159"/>
      <c r="E15" s="159"/>
      <c r="F15" s="152"/>
      <c r="G15" s="124"/>
    </row>
    <row r="16" spans="1:8" x14ac:dyDescent="0.2">
      <c r="A16" s="122"/>
      <c r="B16" s="167"/>
      <c r="C16" s="152"/>
      <c r="D16" s="152"/>
      <c r="E16" s="152"/>
      <c r="F16" s="152"/>
      <c r="G16" s="124"/>
    </row>
    <row r="17" spans="1:7" ht="45" customHeight="1" x14ac:dyDescent="0.25">
      <c r="A17" s="249" t="s">
        <v>358</v>
      </c>
      <c r="B17" s="249"/>
      <c r="C17" s="160" t="s">
        <v>147</v>
      </c>
      <c r="D17" s="158" t="s">
        <v>148</v>
      </c>
      <c r="E17" s="173" t="s">
        <v>149</v>
      </c>
      <c r="F17" s="160" t="s">
        <v>150</v>
      </c>
      <c r="G17" s="160" t="s">
        <v>151</v>
      </c>
    </row>
    <row r="18" spans="1:7" ht="12.75" customHeight="1" x14ac:dyDescent="0.2">
      <c r="A18" s="249"/>
      <c r="B18" s="249"/>
      <c r="C18" s="159">
        <v>3</v>
      </c>
      <c r="D18" s="159">
        <v>0.01</v>
      </c>
      <c r="E18" s="159">
        <f>C18*D18</f>
        <v>0.03</v>
      </c>
      <c r="F18" s="172">
        <f>C15</f>
        <v>880</v>
      </c>
      <c r="G18" s="130">
        <f>F18*E18</f>
        <v>26.4</v>
      </c>
    </row>
    <row r="19" spans="1:7" ht="15" x14ac:dyDescent="0.2">
      <c r="A19" s="131"/>
      <c r="B19" s="131"/>
      <c r="C19" s="174"/>
      <c r="D19" s="174"/>
      <c r="E19" s="174"/>
      <c r="F19" s="175"/>
      <c r="G19" s="132"/>
    </row>
    <row r="20" spans="1:7" ht="15" x14ac:dyDescent="0.2">
      <c r="A20" s="243" t="s">
        <v>206</v>
      </c>
      <c r="B20" s="243"/>
      <c r="C20" s="243"/>
      <c r="D20" s="243"/>
      <c r="E20" s="243"/>
      <c r="F20" s="243"/>
      <c r="G20" s="176">
        <f>+G18</f>
        <v>26.4</v>
      </c>
    </row>
  </sheetData>
  <mergeCells count="8">
    <mergeCell ref="A20:F20"/>
    <mergeCell ref="B2:G2"/>
    <mergeCell ref="B3:G3"/>
    <mergeCell ref="B4:G4"/>
    <mergeCell ref="B5:G5"/>
    <mergeCell ref="A8:H8"/>
    <mergeCell ref="B10:E10"/>
    <mergeCell ref="A17:B18"/>
  </mergeCells>
  <pageMargins left="0.70866141732283472" right="0.70866141732283472" top="0.74803149606299213" bottom="0.74803149606299213" header="0.31496062992125984" footer="0.31496062992125984"/>
  <pageSetup paperSize="9" scale="9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A19" workbookViewId="0">
      <selection activeCell="B31" sqref="B31"/>
    </sheetView>
  </sheetViews>
  <sheetFormatPr baseColWidth="10" defaultRowHeight="12.75" x14ac:dyDescent="0.2"/>
  <cols>
    <col min="1" max="1" width="16.140625" style="122" customWidth="1"/>
    <col min="2" max="2" width="32.85546875" style="123" customWidth="1"/>
    <col min="3" max="3" width="9.5703125" style="152" bestFit="1" customWidth="1"/>
    <col min="4" max="4" width="12.140625" style="152" bestFit="1" customWidth="1"/>
    <col min="5" max="5" width="11.85546875" style="152" bestFit="1" customWidth="1"/>
    <col min="6" max="6" width="11.42578125" style="152"/>
    <col min="7" max="7" width="14.140625" style="124" customWidth="1"/>
  </cols>
  <sheetData>
    <row r="1" spans="1:12" x14ac:dyDescent="0.2">
      <c r="A1" s="118"/>
      <c r="B1" s="118"/>
      <c r="C1" s="118"/>
      <c r="D1" s="118"/>
      <c r="E1" s="119"/>
      <c r="F1" s="119"/>
      <c r="G1" s="119"/>
      <c r="H1" s="118"/>
      <c r="I1" s="118"/>
      <c r="J1" s="118"/>
      <c r="K1" s="150"/>
      <c r="L1" s="151"/>
    </row>
    <row r="2" spans="1:12" ht="22.5" x14ac:dyDescent="0.2">
      <c r="A2" s="118"/>
      <c r="B2" s="244" t="s">
        <v>63</v>
      </c>
      <c r="C2" s="244"/>
      <c r="D2" s="244"/>
      <c r="E2" s="244"/>
      <c r="F2" s="244"/>
      <c r="G2" s="244"/>
      <c r="H2" s="148"/>
      <c r="I2" s="148"/>
      <c r="J2" s="148"/>
      <c r="K2" s="148"/>
      <c r="L2" s="151"/>
    </row>
    <row r="3" spans="1:12" ht="15.75" x14ac:dyDescent="0.2">
      <c r="A3" s="118"/>
      <c r="B3" s="245" t="s">
        <v>64</v>
      </c>
      <c r="C3" s="245"/>
      <c r="D3" s="245"/>
      <c r="E3" s="245"/>
      <c r="F3" s="245"/>
      <c r="G3" s="245"/>
      <c r="H3" s="149"/>
      <c r="I3" s="149"/>
      <c r="J3" s="149"/>
      <c r="K3" s="149"/>
      <c r="L3" s="151"/>
    </row>
    <row r="4" spans="1:12" ht="15.75" x14ac:dyDescent="0.2">
      <c r="A4" s="118"/>
      <c r="B4" s="245" t="s">
        <v>65</v>
      </c>
      <c r="C4" s="245"/>
      <c r="D4" s="245"/>
      <c r="E4" s="245"/>
      <c r="F4" s="245"/>
      <c r="G4" s="245"/>
      <c r="H4" s="149"/>
      <c r="I4" s="149"/>
      <c r="J4" s="149"/>
      <c r="K4" s="149"/>
      <c r="L4" s="151"/>
    </row>
    <row r="5" spans="1:12" ht="15.75" x14ac:dyDescent="0.2">
      <c r="A5" s="118"/>
      <c r="B5" s="245" t="s">
        <v>136</v>
      </c>
      <c r="C5" s="245"/>
      <c r="D5" s="245"/>
      <c r="E5" s="245"/>
      <c r="F5" s="245"/>
      <c r="G5" s="245"/>
      <c r="H5" s="149"/>
      <c r="I5" s="149"/>
      <c r="J5" s="149"/>
      <c r="K5" s="149"/>
      <c r="L5" s="151"/>
    </row>
    <row r="6" spans="1:12" ht="15" x14ac:dyDescent="0.2">
      <c r="A6" s="118"/>
      <c r="B6" s="119"/>
      <c r="C6" s="118"/>
      <c r="D6" s="118"/>
      <c r="E6" s="120"/>
      <c r="F6" s="120"/>
      <c r="G6" s="120"/>
      <c r="H6" s="121"/>
      <c r="I6" s="121"/>
      <c r="J6" s="121"/>
      <c r="K6" s="150"/>
      <c r="L6" s="151"/>
    </row>
    <row r="7" spans="1:12" ht="13.5" thickBot="1" x14ac:dyDescent="0.25"/>
    <row r="8" spans="1:12" ht="19.5" thickBot="1" x14ac:dyDescent="0.25">
      <c r="A8" s="250" t="s">
        <v>154</v>
      </c>
      <c r="B8" s="251"/>
      <c r="C8" s="251"/>
      <c r="D8" s="251"/>
      <c r="E8" s="251"/>
      <c r="F8" s="251"/>
      <c r="G8" s="252"/>
    </row>
    <row r="10" spans="1:12" ht="45" x14ac:dyDescent="0.25">
      <c r="A10" s="125" t="s">
        <v>155</v>
      </c>
      <c r="B10" s="153" t="s">
        <v>162</v>
      </c>
      <c r="D10" s="154"/>
    </row>
    <row r="11" spans="1:12" ht="15" x14ac:dyDescent="0.25">
      <c r="A11" s="125" t="s">
        <v>138</v>
      </c>
      <c r="B11" s="253" t="str">
        <f>[1]PLANILLA!H7</f>
        <v xml:space="preserve">QUIÑONEZ DELGADO MGUEL ANGEL </v>
      </c>
      <c r="C11" s="253"/>
    </row>
    <row r="12" spans="1:12" ht="15" x14ac:dyDescent="0.25">
      <c r="A12" s="125" t="s">
        <v>156</v>
      </c>
      <c r="B12" s="123" t="s">
        <v>157</v>
      </c>
    </row>
    <row r="13" spans="1:12" ht="15" x14ac:dyDescent="0.25">
      <c r="A13" s="125" t="s">
        <v>158</v>
      </c>
      <c r="B13" s="155">
        <v>160608</v>
      </c>
      <c r="C13" s="156" t="s">
        <v>163</v>
      </c>
      <c r="E13" s="157">
        <f>B14-B13</f>
        <v>153</v>
      </c>
    </row>
    <row r="14" spans="1:12" ht="15" x14ac:dyDescent="0.25">
      <c r="A14" s="125" t="s">
        <v>159</v>
      </c>
      <c r="B14" s="155">
        <v>160761</v>
      </c>
    </row>
    <row r="17" spans="1:7" ht="15" x14ac:dyDescent="0.25">
      <c r="A17" s="127" t="s">
        <v>144</v>
      </c>
      <c r="B17" s="147" t="s">
        <v>76</v>
      </c>
      <c r="C17" s="158" t="s">
        <v>387</v>
      </c>
      <c r="D17" s="158" t="s">
        <v>164</v>
      </c>
      <c r="E17" s="158" t="s">
        <v>165</v>
      </c>
    </row>
    <row r="18" spans="1:7" x14ac:dyDescent="0.2">
      <c r="A18" s="128">
        <v>397153</v>
      </c>
      <c r="B18" s="129" t="s">
        <v>361</v>
      </c>
      <c r="C18" s="159">
        <v>3.07</v>
      </c>
      <c r="D18" s="159">
        <v>6.7</v>
      </c>
      <c r="E18" s="179">
        <f>C18*D18</f>
        <v>20.568999999999999</v>
      </c>
    </row>
    <row r="19" spans="1:7" ht="25.5" x14ac:dyDescent="0.2">
      <c r="A19" s="128">
        <v>397164</v>
      </c>
      <c r="B19" s="129" t="s">
        <v>362</v>
      </c>
      <c r="C19" s="159">
        <v>0.2</v>
      </c>
      <c r="D19" s="159">
        <v>6.7</v>
      </c>
      <c r="E19" s="180">
        <f>C19*D19</f>
        <v>1.34</v>
      </c>
    </row>
    <row r="21" spans="1:7" ht="30" x14ac:dyDescent="0.2">
      <c r="A21" s="249" t="s">
        <v>160</v>
      </c>
      <c r="B21" s="249"/>
      <c r="C21" s="158" t="s">
        <v>166</v>
      </c>
      <c r="D21" s="158" t="s">
        <v>167</v>
      </c>
      <c r="E21" s="158" t="s">
        <v>149</v>
      </c>
      <c r="F21" s="160" t="s">
        <v>168</v>
      </c>
      <c r="G21" s="160" t="s">
        <v>169</v>
      </c>
    </row>
    <row r="22" spans="1:7" x14ac:dyDescent="0.2">
      <c r="A22" s="249"/>
      <c r="B22" s="249"/>
      <c r="C22" s="159">
        <f>E13</f>
        <v>153</v>
      </c>
      <c r="D22" s="159">
        <f>E19</f>
        <v>1.34</v>
      </c>
      <c r="E22" s="159">
        <f>C22*D22</f>
        <v>205.02</v>
      </c>
      <c r="F22" s="159">
        <f>E18</f>
        <v>20.568999999999999</v>
      </c>
      <c r="G22" s="130">
        <f>+E22+F22</f>
        <v>225.589</v>
      </c>
    </row>
    <row r="28" spans="1:7" x14ac:dyDescent="0.2">
      <c r="A28" s="64" t="s">
        <v>363</v>
      </c>
      <c r="B28" s="178"/>
    </row>
    <row r="29" spans="1:7" x14ac:dyDescent="0.2">
      <c r="A29" s="64" t="s">
        <v>364</v>
      </c>
      <c r="B29" s="178"/>
    </row>
    <row r="33" spans="2:2" x14ac:dyDescent="0.2">
      <c r="B33" s="123" t="s">
        <v>161</v>
      </c>
    </row>
  </sheetData>
  <mergeCells count="7">
    <mergeCell ref="A21:B22"/>
    <mergeCell ref="B2:G2"/>
    <mergeCell ref="B3:G3"/>
    <mergeCell ref="B4:G4"/>
    <mergeCell ref="B5:G5"/>
    <mergeCell ref="A8:G8"/>
    <mergeCell ref="B11:C1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PACIENTE</vt:lpstr>
      <vt:lpstr>PLANILLA</vt:lpstr>
      <vt:lpstr>OXIGENO</vt:lpstr>
      <vt:lpstr>AMBULANCIA</vt:lpstr>
      <vt:lpstr>PACIENTE!Área_de_impresión</vt:lpstr>
      <vt:lpstr>PLANILLA!Área_de_impresión</vt:lpstr>
    </vt:vector>
  </TitlesOfParts>
  <Company>MSP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IDEFAZ</dc:creator>
  <cp:lastModifiedBy>soat</cp:lastModifiedBy>
  <cp:lastPrinted>2014-09-23T21:29:23Z</cp:lastPrinted>
  <dcterms:created xsi:type="dcterms:W3CDTF">2012-07-13T15:59:39Z</dcterms:created>
  <dcterms:modified xsi:type="dcterms:W3CDTF">2016-03-10T23:12:24Z</dcterms:modified>
</cp:coreProperties>
</file>