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calcChain.xml" ContentType="application/vnd.openxmlformats-officedocument.spreadsheetml.calcChain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  <Override PartName="/xl/persons/person2.xml" ContentType="application/vnd.ms-excel.person+xml"/>
  <Override PartName="/xl/persons/person1.xml" ContentType="application/vnd.ms-excel.person+xml"/>
  <Override PartName="/xl/persons/person0.xml" ContentType="application/vnd.ms-excel.person+xml"/>
  <Override PartName="/xl/persons/person3.xml" ContentType="application/vnd.ms-excel.person+xml"/>
  <Override PartName="/xl/persons/person5.xml" ContentType="application/vnd.ms-excel.person+xml"/>
  <Override PartName="/xl/persons/person4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s Arias\OneDrive\Projects\Notebooks\2022\"/>
    </mc:Choice>
  </mc:AlternateContent>
  <xr:revisionPtr revIDLastSave="0" documentId="13_ncr:1_{5C99CBDF-8E39-4389-AFD2-1F2A798A29C8}" xr6:coauthVersionLast="47" xr6:coauthVersionMax="47" xr10:uidLastSave="{00000000-0000-0000-0000-000000000000}"/>
  <bookViews>
    <workbookView xWindow="-108" yWindow="-108" windowWidth="23256" windowHeight="13176" activeTab="2" xr2:uid="{538BA73C-C26B-418E-A2C1-9D5683F66642}"/>
  </bookViews>
  <sheets>
    <sheet name="DH" sheetId="4" r:id="rId1"/>
    <sheet name="Income" sheetId="3" r:id="rId2"/>
    <sheet name="Expenses" sheetId="1" r:id="rId3"/>
    <sheet name="Behind the scenes" sheetId="5" r:id="rId4"/>
    <sheet name="GrUber" sheetId="8" state="hidden" r:id="rId5"/>
    <sheet name="Credit Card" sheetId="7" state="hidden" r:id="rId6"/>
    <sheet name="Expenses by Category" sheetId="2" state="hidden" r:id="rId7"/>
  </sheets>
  <definedNames>
    <definedName name="_xlnm._FilterDatabase" localSheetId="5" hidden="1">'Credit Card'!$F$6:$H$16</definedName>
    <definedName name="CreditCardPayment">'Expenses by Category'!$H$22</definedName>
    <definedName name="Duties">'Expenses by Category'!$E$18:$E$20</definedName>
    <definedName name="Food">'Expenses by Category'!$B$18:$B$24</definedName>
    <definedName name="Football">'Expenses by Category'!$E$12:$E$16</definedName>
    <definedName name="Indulge">'Expenses by Category'!$E$2:$E$5</definedName>
    <definedName name="InternalTransactions">'Expenses by Category'!$H$18:$H$20</definedName>
    <definedName name="Maintenance">'Expenses by Category'!$H$12:$H$15</definedName>
    <definedName name="Medical">'Expenses by Category'!$H$2:$H$4</definedName>
    <definedName name="Others">'Expenses by Category'!$B$10:$B$15</definedName>
    <definedName name="Transport">'Expenses by Category'!$B$2:$B$8</definedName>
  </definedNames>
  <calcPr calcId="191028"/>
  <pivotCaches>
    <pivotCache cacheId="0" r:id="rId8"/>
    <pivotCache cacheId="1" r:id="rId9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490" i="3" l="1"/>
  <c r="B620" i="1"/>
  <c r="B489" i="3"/>
  <c r="B488" i="3"/>
  <c r="B487" i="3"/>
  <c r="B486" i="3"/>
  <c r="B485" i="3"/>
  <c r="B484" i="3"/>
  <c r="B483" i="3"/>
  <c r="B619" i="1"/>
  <c r="B618" i="1"/>
  <c r="B617" i="1"/>
  <c r="B616" i="1"/>
  <c r="B482" i="3"/>
  <c r="B481" i="3"/>
  <c r="B480" i="3"/>
  <c r="B615" i="1"/>
  <c r="B612" i="1"/>
  <c r="B614" i="1"/>
  <c r="B613" i="1"/>
  <c r="B479" i="3"/>
  <c r="B478" i="3"/>
  <c r="B477" i="3"/>
  <c r="B476" i="3"/>
  <c r="B475" i="3"/>
  <c r="B611" i="1"/>
  <c r="B610" i="1"/>
  <c r="B474" i="3"/>
  <c r="B609" i="1"/>
  <c r="B473" i="3"/>
  <c r="B472" i="3"/>
  <c r="B471" i="3"/>
  <c r="B470" i="3"/>
  <c r="B469" i="3"/>
  <c r="B608" i="1"/>
  <c r="B607" i="1"/>
  <c r="B468" i="3"/>
  <c r="B606" i="1"/>
  <c r="B605" i="1"/>
  <c r="B604" i="1"/>
  <c r="B603" i="1"/>
  <c r="B602" i="1"/>
  <c r="B601" i="1"/>
  <c r="B467" i="3"/>
  <c r="B600" i="1"/>
  <c r="B599" i="1"/>
  <c r="B466" i="3"/>
  <c r="B465" i="3"/>
  <c r="B464" i="3"/>
  <c r="B598" i="1"/>
  <c r="B463" i="3"/>
  <c r="B462" i="3"/>
  <c r="B597" i="1"/>
  <c r="B596" i="1"/>
  <c r="B595" i="1"/>
  <c r="B594" i="1"/>
  <c r="B593" i="1"/>
  <c r="B592" i="1"/>
  <c r="B591" i="1"/>
  <c r="B461" i="3"/>
  <c r="B590" i="1"/>
  <c r="B460" i="3"/>
  <c r="B459" i="3"/>
  <c r="B458" i="3"/>
  <c r="B457" i="3"/>
  <c r="B589" i="1"/>
  <c r="B588" i="1"/>
  <c r="B456" i="3"/>
  <c r="B587" i="1"/>
  <c r="B455" i="3"/>
  <c r="B586" i="1"/>
  <c r="B454" i="3"/>
  <c r="D19" i="7"/>
  <c r="B585" i="1"/>
  <c r="B584" i="1"/>
  <c r="B583" i="1"/>
  <c r="B582" i="1"/>
  <c r="B581" i="1"/>
  <c r="B453" i="3"/>
  <c r="B580" i="1"/>
  <c r="B452" i="3"/>
  <c r="B579" i="1"/>
  <c r="B578" i="1"/>
  <c r="B577" i="1"/>
  <c r="B576" i="1"/>
  <c r="B451" i="3"/>
  <c r="B450" i="3"/>
  <c r="B575" i="1"/>
  <c r="B574" i="1"/>
  <c r="B449" i="3"/>
  <c r="B573" i="1"/>
  <c r="B572" i="1"/>
  <c r="B571" i="1"/>
  <c r="B448" i="3"/>
  <c r="B447" i="3"/>
  <c r="B446" i="3"/>
  <c r="B570" i="1"/>
  <c r="B569" i="1"/>
  <c r="B445" i="3"/>
  <c r="B568" i="1"/>
  <c r="B444" i="3"/>
  <c r="B567" i="1"/>
  <c r="B565" i="1"/>
  <c r="B566" i="1"/>
  <c r="B564" i="1"/>
  <c r="B443" i="3"/>
  <c r="B563" i="1"/>
  <c r="B562" i="1"/>
  <c r="B561" i="1"/>
  <c r="B560" i="1"/>
  <c r="B559" i="1"/>
  <c r="B558" i="1"/>
  <c r="B442" i="3"/>
  <c r="B441" i="3"/>
  <c r="B557" i="1"/>
  <c r="B440" i="3"/>
  <c r="B556" i="1"/>
  <c r="B439" i="3"/>
  <c r="B555" i="1"/>
  <c r="B438" i="3"/>
  <c r="B554" i="1"/>
  <c r="B437" i="3"/>
  <c r="B436" i="3"/>
  <c r="B553" i="1"/>
  <c r="B552" i="1"/>
  <c r="B435" i="3"/>
  <c r="B551" i="1"/>
  <c r="B434" i="3"/>
  <c r="B433" i="3"/>
  <c r="B550" i="1"/>
  <c r="B432" i="3"/>
  <c r="B431" i="3"/>
  <c r="B430" i="3"/>
  <c r="B429" i="3"/>
  <c r="B549" i="1"/>
  <c r="B548" i="1"/>
  <c r="B547" i="1"/>
  <c r="B428" i="3"/>
  <c r="B546" i="1"/>
  <c r="B427" i="3"/>
  <c r="B545" i="1"/>
  <c r="B544" i="1"/>
  <c r="B543" i="1"/>
  <c r="B542" i="1"/>
  <c r="B541" i="1"/>
  <c r="B540" i="1"/>
  <c r="B426" i="3"/>
  <c r="B425" i="3"/>
  <c r="B539" i="1"/>
  <c r="B424" i="3"/>
  <c r="B538" i="1"/>
  <c r="B537" i="1"/>
  <c r="B536" i="1"/>
  <c r="B423" i="3"/>
  <c r="B535" i="1"/>
  <c r="B534" i="1"/>
  <c r="B533" i="1"/>
  <c r="B422" i="3"/>
  <c r="B530" i="1"/>
  <c r="B529" i="1"/>
  <c r="B421" i="3"/>
  <c r="B532" i="1"/>
  <c r="B531" i="1"/>
  <c r="B528" i="1"/>
  <c r="B527" i="1"/>
  <c r="B526" i="1"/>
  <c r="B525" i="1"/>
  <c r="B524" i="1"/>
  <c r="B523" i="1"/>
  <c r="B522" i="1"/>
  <c r="B420" i="3"/>
  <c r="B419" i="3"/>
  <c r="B521" i="1"/>
  <c r="B520" i="1"/>
  <c r="B519" i="1"/>
  <c r="D17" i="7"/>
  <c r="B418" i="3"/>
  <c r="B518" i="1"/>
  <c r="B417" i="3"/>
  <c r="B516" i="1"/>
  <c r="B517" i="1"/>
  <c r="B515" i="1"/>
  <c r="B416" i="3"/>
  <c r="B415" i="3"/>
  <c r="B514" i="1"/>
  <c r="B513" i="1"/>
  <c r="B414" i="3"/>
  <c r="B512" i="1"/>
  <c r="B413" i="3"/>
  <c r="B412" i="3"/>
  <c r="B411" i="3"/>
  <c r="B410" i="3"/>
  <c r="B511" i="1"/>
  <c r="B510" i="1"/>
  <c r="B409" i="3"/>
  <c r="B509" i="1"/>
  <c r="B506" i="1"/>
  <c r="B505" i="1"/>
  <c r="B508" i="1"/>
  <c r="B507" i="1"/>
  <c r="B408" i="3"/>
  <c r="B407" i="3"/>
  <c r="B406" i="3"/>
  <c r="B504" i="1"/>
  <c r="B503" i="1"/>
  <c r="B502" i="1"/>
  <c r="B405" i="3"/>
  <c r="B404" i="3"/>
  <c r="B403" i="3"/>
  <c r="B501" i="1"/>
  <c r="B402" i="3"/>
  <c r="B401" i="3"/>
  <c r="B500" i="1"/>
  <c r="B499" i="1"/>
  <c r="B498" i="1"/>
  <c r="B497" i="1"/>
  <c r="B496" i="1"/>
  <c r="B400" i="3"/>
  <c r="B495" i="1"/>
  <c r="B399" i="3"/>
  <c r="B398" i="3"/>
  <c r="B397" i="3"/>
  <c r="B396" i="3"/>
  <c r="B494" i="1"/>
  <c r="B395" i="3"/>
  <c r="B493" i="1"/>
  <c r="B492" i="1"/>
  <c r="B394" i="3"/>
  <c r="B393" i="3"/>
  <c r="B392" i="3"/>
  <c r="B491" i="1"/>
  <c r="B490" i="1"/>
  <c r="B391" i="3"/>
  <c r="B390" i="3"/>
  <c r="B389" i="3"/>
  <c r="K21" i="4"/>
  <c r="K23" i="4"/>
  <c r="B489" i="1"/>
  <c r="B488" i="1"/>
  <c r="B487" i="1"/>
  <c r="B388" i="3"/>
  <c r="B486" i="1"/>
  <c r="B387" i="3"/>
  <c r="B485" i="1"/>
  <c r="B484" i="1"/>
  <c r="B483" i="1"/>
  <c r="B482" i="1"/>
  <c r="B386" i="3"/>
  <c r="B481" i="1"/>
  <c r="B385" i="3"/>
  <c r="B480" i="1"/>
  <c r="B384" i="3"/>
  <c r="B479" i="1"/>
  <c r="B478" i="1"/>
  <c r="B477" i="1"/>
  <c r="B476" i="1"/>
  <c r="B383" i="3"/>
  <c r="B475" i="1"/>
  <c r="B474" i="1"/>
  <c r="B473" i="1"/>
  <c r="B382" i="3"/>
  <c r="B380" i="3"/>
  <c r="B381" i="3"/>
  <c r="B379" i="3"/>
  <c r="B472" i="1"/>
  <c r="B471" i="1"/>
  <c r="B470" i="1"/>
  <c r="B378" i="3"/>
  <c r="B469" i="1"/>
  <c r="B377" i="3"/>
  <c r="B468" i="1"/>
  <c r="B467" i="1"/>
  <c r="B466" i="1"/>
  <c r="B376" i="3"/>
  <c r="B374" i="3"/>
  <c r="B375" i="3"/>
  <c r="B373" i="3"/>
  <c r="B465" i="1"/>
  <c r="B464" i="1"/>
  <c r="B463" i="1"/>
  <c r="B462" i="1"/>
  <c r="B461" i="1"/>
  <c r="B372" i="3"/>
  <c r="B460" i="1"/>
  <c r="B455" i="1"/>
  <c r="B456" i="1"/>
  <c r="B457" i="1"/>
  <c r="B458" i="1"/>
  <c r="B459" i="1"/>
  <c r="B371" i="3"/>
  <c r="B454" i="1"/>
  <c r="B453" i="1"/>
  <c r="B452" i="1"/>
  <c r="B451" i="1"/>
  <c r="B450" i="1"/>
  <c r="B370" i="3"/>
  <c r="B369" i="3"/>
  <c r="B449" i="1"/>
  <c r="B448" i="1"/>
  <c r="B368" i="3"/>
  <c r="B367" i="3"/>
  <c r="B366" i="3"/>
  <c r="B447" i="1"/>
  <c r="B446" i="1"/>
  <c r="B445" i="1"/>
  <c r="B365" i="3"/>
  <c r="B444" i="1"/>
  <c r="B364" i="3"/>
  <c r="B443" i="1"/>
  <c r="B442" i="1"/>
  <c r="B441" i="1"/>
  <c r="B363" i="3"/>
  <c r="B362" i="3"/>
  <c r="B361" i="3"/>
  <c r="B360" i="3"/>
  <c r="B359" i="3"/>
  <c r="B358" i="3"/>
  <c r="B440" i="1"/>
  <c r="B439" i="1"/>
  <c r="B438" i="1"/>
  <c r="B437" i="1"/>
  <c r="B436" i="1"/>
  <c r="B435" i="1"/>
  <c r="B357" i="3"/>
  <c r="B434" i="1"/>
  <c r="B356" i="3"/>
  <c r="B355" i="3"/>
  <c r="B433" i="1"/>
  <c r="B354" i="3"/>
  <c r="B353" i="3"/>
  <c r="B432" i="1"/>
  <c r="B352" i="3"/>
  <c r="B431" i="1"/>
  <c r="B351" i="3"/>
  <c r="B430" i="1"/>
  <c r="B429" i="1"/>
  <c r="B350" i="3"/>
  <c r="B349" i="3"/>
  <c r="B428" i="1"/>
  <c r="B427" i="1"/>
  <c r="B426" i="1"/>
  <c r="B425" i="1"/>
  <c r="B424" i="1"/>
  <c r="B423" i="1"/>
  <c r="B348" i="3"/>
  <c r="B347" i="3"/>
  <c r="B422" i="1"/>
  <c r="B346" i="3"/>
  <c r="B345" i="3"/>
  <c r="B421" i="1"/>
  <c r="B344" i="3"/>
  <c r="B420" i="1"/>
  <c r="B343" i="3"/>
  <c r="B342" i="3"/>
  <c r="B419" i="1"/>
  <c r="B341" i="3"/>
  <c r="B340" i="3"/>
  <c r="B418" i="1"/>
  <c r="B417" i="1"/>
  <c r="B416" i="1"/>
  <c r="B339" i="3"/>
  <c r="B338" i="3"/>
  <c r="B415" i="1"/>
  <c r="B414" i="1"/>
  <c r="B413" i="1"/>
  <c r="B412" i="1"/>
  <c r="B411" i="1"/>
  <c r="B410" i="1"/>
  <c r="B337" i="3"/>
  <c r="B409" i="1"/>
  <c r="B336" i="3"/>
  <c r="B335" i="3"/>
  <c r="B334" i="3"/>
  <c r="B333" i="3"/>
  <c r="B408" i="1"/>
  <c r="B407" i="1"/>
  <c r="B406" i="1"/>
  <c r="B405" i="1"/>
  <c r="B404" i="1"/>
  <c r="B402" i="1"/>
  <c r="B403" i="1"/>
  <c r="B332" i="3"/>
  <c r="B401" i="1"/>
  <c r="B400" i="1"/>
  <c r="B331" i="3"/>
  <c r="B330" i="3"/>
  <c r="B399" i="1"/>
  <c r="B398" i="1"/>
  <c r="B397" i="1"/>
  <c r="B396" i="1"/>
  <c r="B329" i="3"/>
  <c r="B328" i="3"/>
  <c r="B395" i="1"/>
  <c r="B327" i="3"/>
  <c r="B326" i="3"/>
  <c r="B325" i="3"/>
  <c r="B324" i="3"/>
  <c r="B394" i="1"/>
  <c r="B393" i="1"/>
  <c r="B323" i="3"/>
  <c r="B322" i="3"/>
  <c r="B392" i="1"/>
  <c r="B391" i="1"/>
  <c r="B390" i="1"/>
  <c r="B389" i="1"/>
  <c r="B321" i="3"/>
  <c r="B320" i="3"/>
  <c r="B319" i="3"/>
  <c r="B388" i="1"/>
  <c r="B387" i="1"/>
  <c r="B386" i="1"/>
  <c r="B385" i="1"/>
  <c r="B384" i="1"/>
  <c r="B318" i="3"/>
  <c r="B383" i="1"/>
  <c r="B317" i="3"/>
  <c r="B382" i="1"/>
  <c r="B381" i="1"/>
  <c r="B380" i="1"/>
  <c r="B379" i="1"/>
  <c r="B378" i="1"/>
  <c r="B377" i="1"/>
  <c r="B316" i="3"/>
  <c r="B315" i="3"/>
  <c r="B314" i="3"/>
  <c r="B313" i="3"/>
  <c r="B312" i="3"/>
  <c r="B311" i="3"/>
  <c r="B310" i="3"/>
  <c r="B376" i="1"/>
  <c r="B375" i="1"/>
  <c r="B374" i="1"/>
  <c r="B373" i="1"/>
  <c r="B309" i="3"/>
  <c r="B372" i="1"/>
  <c r="B308" i="3"/>
  <c r="B307" i="3"/>
  <c r="B306" i="3"/>
  <c r="B371" i="1"/>
  <c r="B370" i="1"/>
  <c r="B369" i="1"/>
  <c r="B368" i="1"/>
  <c r="B305" i="3"/>
  <c r="B367" i="1"/>
  <c r="B366" i="1"/>
  <c r="B365" i="1"/>
  <c r="B364" i="1"/>
  <c r="B304" i="3"/>
  <c r="B363" i="1"/>
  <c r="B362" i="1"/>
  <c r="B361" i="1"/>
  <c r="B303" i="3"/>
  <c r="B302" i="3"/>
  <c r="B301" i="3"/>
  <c r="B360" i="1"/>
  <c r="B359" i="1"/>
  <c r="B358" i="1"/>
  <c r="B300" i="3"/>
  <c r="B299" i="3"/>
  <c r="B357" i="1"/>
  <c r="B298" i="3"/>
  <c r="B356" i="1"/>
  <c r="B297" i="3"/>
  <c r="B355" i="1"/>
  <c r="B296" i="3"/>
  <c r="B354" i="1"/>
  <c r="B353" i="1"/>
  <c r="B352" i="1"/>
  <c r="B351" i="1"/>
  <c r="B295" i="3"/>
  <c r="B294" i="3"/>
  <c r="B348" i="1"/>
  <c r="B350" i="1"/>
  <c r="B349" i="1"/>
  <c r="B293" i="3"/>
  <c r="B292" i="3"/>
  <c r="B291" i="3"/>
  <c r="B290" i="3"/>
  <c r="B347" i="1"/>
  <c r="B289" i="3"/>
  <c r="B288" i="3"/>
  <c r="B346" i="1"/>
  <c r="B345" i="1"/>
  <c r="B287" i="3"/>
  <c r="B286" i="3"/>
  <c r="B285" i="3"/>
  <c r="B344" i="1"/>
  <c r="B343" i="1"/>
  <c r="B342" i="1"/>
  <c r="B284" i="3"/>
  <c r="B283" i="3"/>
  <c r="B341" i="1"/>
  <c r="B282" i="3"/>
  <c r="B281" i="3"/>
  <c r="B280" i="3"/>
  <c r="B279" i="3"/>
  <c r="B340" i="1"/>
  <c r="B339" i="1"/>
  <c r="B338" i="1"/>
  <c r="B278" i="3"/>
  <c r="B337" i="1"/>
  <c r="B277" i="3"/>
  <c r="B275" i="3"/>
  <c r="B336" i="1"/>
  <c r="B276" i="3"/>
  <c r="B335" i="1"/>
  <c r="B334" i="1"/>
  <c r="B333" i="1"/>
  <c r="B332" i="1"/>
  <c r="B331" i="1"/>
  <c r="B330" i="1"/>
  <c r="B329" i="1"/>
  <c r="B328" i="1"/>
  <c r="B274" i="3"/>
  <c r="B273" i="3"/>
  <c r="B323" i="1"/>
  <c r="B324" i="1"/>
  <c r="B325" i="1"/>
  <c r="B326" i="1"/>
  <c r="B327" i="1"/>
  <c r="B272" i="3"/>
  <c r="B271" i="3"/>
  <c r="B322" i="1"/>
  <c r="B270" i="3"/>
  <c r="B321" i="1"/>
  <c r="B320" i="1"/>
  <c r="B319" i="1"/>
  <c r="B318" i="1"/>
  <c r="B317" i="1"/>
  <c r="B316" i="1"/>
  <c r="B315" i="1"/>
  <c r="B314" i="1"/>
  <c r="B313" i="1"/>
  <c r="B312" i="1"/>
  <c r="B311" i="1"/>
  <c r="B310" i="1"/>
  <c r="B309" i="1"/>
  <c r="B269" i="3"/>
  <c r="B308" i="1"/>
  <c r="B268" i="3"/>
  <c r="B267" i="3"/>
  <c r="B307" i="1"/>
  <c r="B306" i="1"/>
  <c r="B266" i="3"/>
  <c r="B305" i="1"/>
  <c r="B265" i="3"/>
  <c r="B304" i="1"/>
  <c r="B303" i="1"/>
  <c r="B264" i="3"/>
  <c r="B263" i="3"/>
  <c r="B262" i="3"/>
  <c r="B302" i="1"/>
  <c r="B261" i="3"/>
  <c r="B301" i="1"/>
  <c r="B300" i="1"/>
  <c r="B299" i="1"/>
  <c r="B298" i="1"/>
  <c r="B260" i="3"/>
  <c r="B297" i="1"/>
  <c r="B296" i="1"/>
  <c r="B259" i="3"/>
  <c r="B295" i="1"/>
  <c r="B258" i="3"/>
  <c r="B257" i="3"/>
  <c r="B294" i="1"/>
  <c r="B293" i="1"/>
  <c r="B256" i="3"/>
  <c r="B255" i="3"/>
  <c r="B292" i="1"/>
  <c r="B291" i="1"/>
  <c r="B290" i="1"/>
  <c r="B289" i="1"/>
  <c r="B254" i="3"/>
  <c r="B253" i="3"/>
  <c r="B288" i="1"/>
  <c r="B252" i="3"/>
  <c r="B287" i="1"/>
  <c r="B286" i="1"/>
  <c r="B285" i="1"/>
  <c r="B251" i="3"/>
  <c r="B250" i="3"/>
  <c r="B249" i="3"/>
  <c r="B284" i="1"/>
  <c r="B248" i="3"/>
  <c r="B247" i="3"/>
  <c r="B246" i="3"/>
  <c r="B245" i="3"/>
  <c r="B283" i="1"/>
  <c r="B244" i="3"/>
  <c r="B282" i="1"/>
  <c r="B281" i="1"/>
  <c r="B280" i="1"/>
  <c r="B242" i="3"/>
  <c r="B241" i="3"/>
  <c r="B240" i="3"/>
  <c r="B279" i="1"/>
  <c r="B278" i="1"/>
  <c r="B277" i="1"/>
  <c r="B239" i="3"/>
  <c r="B276" i="1"/>
  <c r="B238" i="3"/>
  <c r="B275" i="1"/>
  <c r="B243" i="3"/>
  <c r="B237" i="3"/>
  <c r="B236" i="3"/>
  <c r="B235" i="3"/>
  <c r="B274" i="1"/>
  <c r="B273" i="1"/>
  <c r="B270" i="1"/>
  <c r="B229" i="3"/>
  <c r="B234" i="3"/>
  <c r="B272" i="1"/>
  <c r="B271" i="1"/>
  <c r="B233" i="3"/>
  <c r="B232" i="3"/>
  <c r="B231" i="3"/>
  <c r="B230" i="3"/>
  <c r="B269" i="1"/>
  <c r="B228" i="3"/>
  <c r="B268" i="1"/>
  <c r="B267" i="1"/>
  <c r="B266" i="1"/>
  <c r="B224" i="3"/>
  <c r="B265" i="1"/>
  <c r="B264" i="1"/>
  <c r="B227" i="3"/>
  <c r="B226" i="3"/>
  <c r="B225" i="3"/>
  <c r="B263" i="1"/>
  <c r="B262" i="1"/>
  <c r="B261" i="1"/>
  <c r="B223" i="3"/>
  <c r="B260" i="1"/>
  <c r="B222" i="3"/>
  <c r="B221" i="3"/>
  <c r="B259" i="1"/>
  <c r="B258" i="1"/>
  <c r="B220" i="3"/>
  <c r="B257" i="1"/>
  <c r="B256" i="1"/>
  <c r="B255" i="1"/>
  <c r="B219" i="3"/>
  <c r="B218" i="3"/>
  <c r="B254" i="1"/>
  <c r="B253" i="1"/>
  <c r="E4" i="8"/>
  <c r="B4" i="8"/>
  <c r="B217" i="3"/>
  <c r="B216" i="3"/>
  <c r="B215" i="3"/>
  <c r="B252" i="1"/>
  <c r="B251" i="1"/>
  <c r="B214" i="3"/>
  <c r="B213" i="3"/>
  <c r="B212" i="3"/>
  <c r="B250" i="1"/>
  <c r="B211" i="3"/>
  <c r="B210" i="3"/>
  <c r="B249" i="1"/>
  <c r="B209" i="3"/>
  <c r="B248" i="1"/>
  <c r="B208" i="3"/>
  <c r="B207" i="3"/>
  <c r="B247" i="1"/>
  <c r="B246" i="1"/>
  <c r="B245" i="1"/>
  <c r="B244" i="1"/>
  <c r="B206" i="3"/>
  <c r="B205" i="3"/>
  <c r="B204" i="3"/>
  <c r="B203" i="3"/>
  <c r="B202" i="3"/>
  <c r="B199" i="3"/>
  <c r="B201" i="3"/>
  <c r="B200" i="3"/>
  <c r="B243" i="1"/>
  <c r="B198" i="3"/>
  <c r="B242" i="1"/>
  <c r="B197" i="3"/>
  <c r="B196" i="3"/>
  <c r="B195" i="3"/>
  <c r="B241" i="1"/>
  <c r="B240" i="1"/>
  <c r="B239" i="1"/>
  <c r="B238" i="1"/>
  <c r="B237" i="1"/>
  <c r="B236" i="1"/>
  <c r="B235" i="1"/>
  <c r="B234" i="1"/>
  <c r="B233" i="1"/>
  <c r="B194" i="3"/>
  <c r="B193" i="3"/>
  <c r="B232" i="1"/>
  <c r="B192" i="3"/>
  <c r="B231" i="1"/>
  <c r="B230" i="1"/>
  <c r="B191" i="3"/>
  <c r="B190" i="3"/>
  <c r="B189" i="3"/>
  <c r="B188" i="3"/>
  <c r="B187" i="3"/>
  <c r="B224" i="1"/>
  <c r="B186" i="3"/>
  <c r="B229" i="1"/>
  <c r="B228" i="1"/>
  <c r="B227" i="1"/>
  <c r="B226" i="1"/>
  <c r="B225" i="1"/>
  <c r="B223" i="1"/>
  <c r="B185" i="3"/>
  <c r="B222" i="1"/>
  <c r="B221" i="1"/>
  <c r="B220" i="1"/>
  <c r="B184" i="3"/>
  <c r="B183" i="3"/>
  <c r="B182" i="3"/>
  <c r="B181" i="3"/>
  <c r="B180" i="3"/>
  <c r="B179" i="3"/>
  <c r="B178" i="3"/>
  <c r="B219" i="1"/>
  <c r="B177" i="3"/>
  <c r="B176" i="3"/>
  <c r="B218" i="1"/>
  <c r="B175" i="3"/>
  <c r="B174" i="3"/>
  <c r="B217" i="1"/>
  <c r="B173" i="3"/>
  <c r="B172" i="3"/>
  <c r="B171" i="3"/>
  <c r="B216" i="1"/>
  <c r="B214" i="1"/>
  <c r="B213" i="1"/>
  <c r="B170" i="3"/>
  <c r="B169" i="3"/>
  <c r="B215" i="1"/>
  <c r="B168" i="3"/>
  <c r="B210" i="1"/>
  <c r="B212" i="1"/>
  <c r="B167" i="3"/>
  <c r="B166" i="3"/>
  <c r="B211" i="1"/>
  <c r="B165" i="3"/>
  <c r="B164" i="3"/>
  <c r="B209" i="1"/>
  <c r="B163" i="3"/>
  <c r="B162" i="3"/>
  <c r="B204" i="1"/>
  <c r="B198" i="1"/>
  <c r="B202" i="1"/>
  <c r="B161" i="3"/>
  <c r="B194" i="1"/>
  <c r="B160" i="3"/>
  <c r="B206" i="1"/>
  <c r="B207" i="1"/>
  <c r="B205" i="1"/>
  <c r="B203" i="1"/>
  <c r="B208" i="1"/>
  <c r="B201" i="1"/>
  <c r="B199" i="1"/>
  <c r="B196" i="1"/>
  <c r="B197" i="1"/>
  <c r="B200" i="1"/>
  <c r="B159" i="3"/>
  <c r="B195" i="1"/>
  <c r="B158" i="3"/>
  <c r="B157" i="3"/>
  <c r="B156" i="3"/>
  <c r="B193" i="1"/>
  <c r="B155" i="3"/>
  <c r="B154" i="3"/>
  <c r="B153" i="3"/>
  <c r="B152" i="3"/>
  <c r="B192" i="1"/>
  <c r="B151" i="3"/>
  <c r="B150" i="3"/>
  <c r="B149" i="3"/>
  <c r="B191" i="1"/>
  <c r="B190" i="1"/>
  <c r="B189" i="1"/>
  <c r="B148" i="3"/>
  <c r="B147" i="3"/>
  <c r="B146" i="3"/>
  <c r="B145" i="3"/>
  <c r="B188" i="1"/>
  <c r="B186" i="1"/>
  <c r="B144" i="3"/>
  <c r="B143" i="3"/>
  <c r="B142" i="3"/>
  <c r="B141" i="3"/>
  <c r="B187" i="1"/>
  <c r="B183" i="1"/>
  <c r="B185" i="1"/>
  <c r="B184" i="1"/>
  <c r="B182" i="1"/>
  <c r="B181" i="1"/>
  <c r="B180" i="1"/>
  <c r="B178" i="1"/>
  <c r="B140" i="3"/>
  <c r="B179" i="1"/>
  <c r="B139" i="3"/>
  <c r="B138" i="3"/>
  <c r="B173" i="1"/>
  <c r="B137" i="3"/>
  <c r="B177" i="1"/>
  <c r="B175" i="1"/>
  <c r="B176" i="1"/>
  <c r="B174" i="1"/>
  <c r="B136" i="3"/>
  <c r="B172" i="1"/>
  <c r="B169" i="1"/>
  <c r="B135" i="3"/>
  <c r="B171" i="1"/>
  <c r="B170" i="1"/>
  <c r="B168" i="1"/>
  <c r="B134" i="3"/>
  <c r="B167" i="1"/>
  <c r="B165" i="1"/>
  <c r="B164" i="1"/>
  <c r="B166" i="1"/>
  <c r="B133" i="3"/>
  <c r="B132" i="3"/>
  <c r="B162" i="1"/>
  <c r="B163" i="1"/>
  <c r="B161" i="1"/>
  <c r="B158" i="1"/>
  <c r="B156" i="1"/>
  <c r="B159" i="1"/>
  <c r="B160" i="1"/>
  <c r="B157" i="1"/>
  <c r="B155" i="1"/>
  <c r="B154" i="1"/>
  <c r="B153" i="1"/>
  <c r="B151" i="1"/>
  <c r="B131" i="3"/>
  <c r="B152" i="1"/>
  <c r="B130" i="3"/>
  <c r="B129" i="3"/>
  <c r="B150" i="1"/>
  <c r="B128" i="3"/>
  <c r="B127" i="3"/>
  <c r="B149" i="1"/>
  <c r="B126" i="3"/>
  <c r="B148" i="1"/>
  <c r="B147" i="1"/>
  <c r="B125" i="3"/>
  <c r="B124" i="3"/>
  <c r="B123" i="3"/>
  <c r="B145" i="1"/>
  <c r="B146" i="1"/>
  <c r="B144" i="1"/>
  <c r="B122" i="3"/>
  <c r="B142" i="1"/>
  <c r="B143" i="1"/>
  <c r="B140" i="1"/>
  <c r="B141" i="1"/>
  <c r="B139" i="1"/>
  <c r="B121" i="3"/>
  <c r="B120" i="3"/>
  <c r="B138" i="1"/>
  <c r="B136" i="1"/>
  <c r="B137" i="1"/>
  <c r="B119" i="3"/>
  <c r="B118" i="3"/>
  <c r="B117" i="3"/>
  <c r="B116" i="3"/>
  <c r="B115" i="3"/>
  <c r="B135" i="1"/>
  <c r="B134" i="1"/>
  <c r="B133" i="1"/>
  <c r="B114" i="3"/>
  <c r="B132" i="1"/>
  <c r="B131" i="1"/>
  <c r="B113" i="3"/>
  <c r="B112" i="3"/>
  <c r="B111" i="3"/>
  <c r="B110" i="3"/>
  <c r="B109" i="3"/>
  <c r="B130" i="1"/>
  <c r="B108" i="3"/>
  <c r="B107" i="3"/>
  <c r="B106" i="3"/>
  <c r="B129" i="1"/>
  <c r="B128" i="1"/>
  <c r="B105" i="3"/>
  <c r="B127" i="1"/>
  <c r="B125" i="1"/>
  <c r="B126" i="1"/>
  <c r="B124" i="1"/>
  <c r="B104" i="3"/>
  <c r="B103" i="3"/>
  <c r="B123" i="1"/>
  <c r="B102" i="3"/>
  <c r="B122" i="1"/>
  <c r="B101" i="3"/>
  <c r="B119" i="1"/>
  <c r="B100" i="3"/>
  <c r="B99" i="3"/>
  <c r="B121" i="1"/>
  <c r="B118" i="1"/>
  <c r="B120" i="1"/>
  <c r="B113" i="1"/>
  <c r="B98" i="3"/>
  <c r="B97" i="3"/>
  <c r="B96" i="3"/>
  <c r="B115" i="1"/>
  <c r="B117" i="1"/>
  <c r="B116" i="1"/>
  <c r="B114" i="1"/>
  <c r="B95" i="3"/>
  <c r="B112" i="1"/>
  <c r="B111" i="1"/>
  <c r="B94" i="3"/>
  <c r="B93" i="3"/>
  <c r="B110" i="1"/>
  <c r="B108" i="1"/>
  <c r="B109" i="1"/>
  <c r="B92" i="3"/>
  <c r="B106" i="1"/>
  <c r="B91" i="3"/>
  <c r="B107" i="1"/>
  <c r="B105" i="1"/>
  <c r="B90" i="3"/>
  <c r="B104" i="1"/>
  <c r="B89" i="3"/>
  <c r="B88" i="3"/>
  <c r="B103" i="1"/>
  <c r="B87" i="3"/>
  <c r="B101" i="1"/>
  <c r="B100" i="1"/>
  <c r="B99" i="1"/>
  <c r="B102" i="1"/>
  <c r="B98" i="1"/>
  <c r="B97" i="1"/>
  <c r="B86" i="3"/>
  <c r="B96" i="1"/>
  <c r="B85" i="3"/>
  <c r="B84" i="3"/>
  <c r="B83" i="3"/>
  <c r="B82" i="3"/>
  <c r="B95" i="1"/>
  <c r="B93" i="1"/>
  <c r="B81" i="3"/>
  <c r="B92" i="1"/>
  <c r="B80" i="3"/>
  <c r="B94" i="1"/>
  <c r="B91" i="1"/>
  <c r="B79" i="3"/>
  <c r="B78" i="3"/>
  <c r="B77" i="3"/>
  <c r="B90" i="1"/>
  <c r="B76" i="3"/>
  <c r="B89" i="1"/>
  <c r="B75" i="3"/>
  <c r="B88" i="1"/>
  <c r="B74" i="3"/>
  <c r="B87" i="1"/>
  <c r="B73" i="3"/>
  <c r="B86" i="1"/>
  <c r="B84" i="1"/>
  <c r="B85" i="1"/>
  <c r="B81" i="1"/>
  <c r="B83" i="1"/>
  <c r="B80" i="1"/>
  <c r="B82" i="1"/>
  <c r="B72" i="3"/>
  <c r="B79" i="1"/>
  <c r="B71" i="3"/>
  <c r="B70" i="3"/>
  <c r="B69" i="3"/>
  <c r="B68" i="3"/>
  <c r="B78" i="1"/>
  <c r="B67" i="3"/>
  <c r="B77" i="1"/>
  <c r="B66" i="3"/>
  <c r="B65" i="3"/>
  <c r="B76" i="1"/>
  <c r="B75" i="1"/>
  <c r="B64" i="3"/>
  <c r="B74" i="1"/>
  <c r="B72" i="1"/>
  <c r="B73" i="1"/>
  <c r="B63" i="3"/>
  <c r="B62" i="3"/>
  <c r="B61" i="3"/>
  <c r="B71" i="1"/>
  <c r="B70" i="1"/>
  <c r="B60" i="3"/>
  <c r="B59" i="3"/>
  <c r="B58" i="3"/>
  <c r="B68" i="1"/>
  <c r="B69" i="1"/>
  <c r="B57" i="3"/>
  <c r="B56" i="3"/>
  <c r="B67" i="1"/>
  <c r="B66" i="1"/>
  <c r="B55" i="3"/>
  <c r="B54" i="3"/>
  <c r="B62" i="1"/>
  <c r="B53" i="3"/>
  <c r="B64" i="1"/>
  <c r="B63" i="1"/>
  <c r="B65" i="1"/>
  <c r="B51" i="3"/>
  <c r="B60" i="1"/>
  <c r="B61" i="1"/>
  <c r="B52" i="3"/>
  <c r="B59" i="1"/>
  <c r="B50" i="3"/>
  <c r="B58" i="1"/>
  <c r="B57" i="1"/>
  <c r="B49" i="3"/>
  <c r="B48" i="3"/>
  <c r="B47" i="3"/>
  <c r="B52" i="1"/>
  <c r="B53" i="1"/>
  <c r="B51" i="1"/>
  <c r="B55" i="1"/>
  <c r="B54" i="1"/>
  <c r="B56" i="1"/>
  <c r="B46" i="3"/>
  <c r="B48" i="1"/>
  <c r="B50" i="1"/>
  <c r="B49" i="1"/>
  <c r="B45" i="3"/>
  <c r="B44" i="3"/>
  <c r="B47" i="1"/>
  <c r="B46" i="1"/>
  <c r="B43" i="3"/>
  <c r="B42" i="3"/>
  <c r="B45" i="1"/>
  <c r="B44" i="1"/>
  <c r="B41" i="3"/>
  <c r="B40" i="3"/>
  <c r="B39" i="3"/>
  <c r="B43" i="1"/>
  <c r="B38" i="3"/>
  <c r="B42" i="1"/>
  <c r="B37" i="3"/>
  <c r="B41" i="1"/>
  <c r="B36" i="3"/>
  <c r="B35" i="1"/>
  <c r="B40" i="1"/>
  <c r="B39" i="1"/>
  <c r="B35" i="3"/>
  <c r="B34" i="3"/>
  <c r="B38" i="1"/>
  <c r="B34" i="1"/>
  <c r="B36" i="1"/>
  <c r="B37" i="1"/>
  <c r="B33" i="3"/>
  <c r="B33" i="1"/>
  <c r="B32" i="1"/>
  <c r="B32" i="3"/>
  <c r="B27" i="1"/>
  <c r="B28" i="1"/>
  <c r="B31" i="3"/>
  <c r="B31" i="1"/>
  <c r="B30" i="1"/>
  <c r="B29" i="1"/>
  <c r="B26" i="1"/>
  <c r="B30" i="3"/>
  <c r="B29" i="3"/>
  <c r="B28" i="3"/>
  <c r="B24" i="1"/>
  <c r="B22" i="1"/>
  <c r="B27" i="3"/>
  <c r="B26" i="3"/>
  <c r="B25" i="1"/>
  <c r="B23" i="1"/>
  <c r="B25" i="3"/>
  <c r="B24" i="3"/>
  <c r="B23" i="3"/>
  <c r="B22" i="3"/>
  <c r="B21" i="1"/>
  <c r="B20" i="1"/>
  <c r="B21" i="3"/>
  <c r="B20" i="3"/>
  <c r="B18" i="1"/>
  <c r="B19" i="1"/>
  <c r="B19" i="3"/>
  <c r="B17" i="1"/>
  <c r="B18" i="3"/>
  <c r="B16" i="1"/>
  <c r="B17" i="3"/>
  <c r="B16" i="3"/>
  <c r="B12" i="1"/>
  <c r="B13" i="1"/>
  <c r="B14" i="1"/>
  <c r="B15" i="3"/>
  <c r="B15" i="1"/>
  <c r="B10" i="1"/>
  <c r="B8" i="1"/>
  <c r="B14" i="3"/>
  <c r="B13" i="3"/>
  <c r="B11" i="1"/>
  <c r="B9" i="1"/>
  <c r="B12" i="3"/>
  <c r="B7" i="1"/>
  <c r="B6" i="1"/>
  <c r="B5" i="1"/>
  <c r="B11" i="3"/>
  <c r="B4" i="1"/>
  <c r="B2" i="1"/>
  <c r="B3" i="1"/>
  <c r="B10" i="3"/>
  <c r="B9" i="3"/>
  <c r="B8" i="3"/>
  <c r="B7" i="3"/>
  <c r="B6" i="3"/>
  <c r="B5" i="3"/>
  <c r="B2" i="3"/>
  <c r="B3" i="3"/>
  <c r="B4" i="3"/>
  <c r="E16" i="4" l="1"/>
  <c r="F23" i="4"/>
  <c r="G23" i="4"/>
  <c r="D23" i="4"/>
  <c r="E9" i="4"/>
  <c r="F16" i="4"/>
  <c r="D16" i="4"/>
  <c r="D9" i="4"/>
  <c r="D10" i="4" s="1"/>
  <c r="G16" i="4"/>
  <c r="G9" i="4"/>
  <c r="E23" i="4"/>
  <c r="F9" i="4"/>
  <c r="E10" i="4" l="1"/>
  <c r="F10" i="4" s="1"/>
  <c r="G10" i="4" s="1"/>
  <c r="D17" i="4" s="1"/>
  <c r="E17" i="4" s="1"/>
  <c r="F17" i="4" s="1"/>
  <c r="G17" i="4" s="1"/>
  <c r="D24" i="4" s="1"/>
  <c r="E24" i="4" s="1"/>
  <c r="F24" i="4" s="1"/>
  <c r="G24" i="4" s="1"/>
</calcChain>
</file>

<file path=xl/sharedStrings.xml><?xml version="1.0" encoding="utf-8"?>
<sst xmlns="http://schemas.openxmlformats.org/spreadsheetml/2006/main" count="3719" uniqueCount="353">
  <si>
    <t>Date</t>
  </si>
  <si>
    <t>Category</t>
  </si>
  <si>
    <t>SubCategory</t>
  </si>
  <si>
    <t>Detail</t>
  </si>
  <si>
    <t>Amount</t>
  </si>
  <si>
    <t>Transport</t>
  </si>
  <si>
    <t>Others</t>
  </si>
  <si>
    <t>Food</t>
  </si>
  <si>
    <t>Picap</t>
  </si>
  <si>
    <t>Card Recharge</t>
  </si>
  <si>
    <t>T - Others</t>
  </si>
  <si>
    <t>Donations</t>
  </si>
  <si>
    <t>Documents</t>
  </si>
  <si>
    <t>Delivery</t>
  </si>
  <si>
    <t>Drinks</t>
  </si>
  <si>
    <t>Fast Food</t>
  </si>
  <si>
    <t>O - Others</t>
  </si>
  <si>
    <t>Little Something</t>
  </si>
  <si>
    <t>Regular Food</t>
  </si>
  <si>
    <t>F - Others</t>
  </si>
  <si>
    <t>Indulge</t>
  </si>
  <si>
    <t>Subscriptions</t>
  </si>
  <si>
    <t>Gifts</t>
  </si>
  <si>
    <t>Tickets</t>
  </si>
  <si>
    <t>I - Others</t>
  </si>
  <si>
    <t>Football</t>
  </si>
  <si>
    <t>Ft - Others</t>
  </si>
  <si>
    <t>Duties</t>
  </si>
  <si>
    <t>Handling Fee</t>
  </si>
  <si>
    <t>Phone Bill</t>
  </si>
  <si>
    <t>Credit Card Payment</t>
  </si>
  <si>
    <t>D - Others</t>
  </si>
  <si>
    <t>Medical</t>
  </si>
  <si>
    <t>Appoinment</t>
  </si>
  <si>
    <t>Meds</t>
  </si>
  <si>
    <t>Maintenance</t>
  </si>
  <si>
    <t>SuperMarket</t>
  </si>
  <si>
    <t>Hygiene Products</t>
  </si>
  <si>
    <t>M - Others</t>
  </si>
  <si>
    <t>Ma - Others</t>
  </si>
  <si>
    <t>Internal Transactions</t>
  </si>
  <si>
    <t>Borrows</t>
  </si>
  <si>
    <t>Internal Movement</t>
  </si>
  <si>
    <t>IT - Others</t>
  </si>
  <si>
    <t>Categories</t>
  </si>
  <si>
    <t>InternalTransactions</t>
  </si>
  <si>
    <t>Nequi</t>
  </si>
  <si>
    <t>Movii</t>
  </si>
  <si>
    <t>Bancolombia</t>
  </si>
  <si>
    <t>Cash</t>
  </si>
  <si>
    <t>Credit Card</t>
  </si>
  <si>
    <t>Expenses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</si>
  <si>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</si>
  <si>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</si>
  <si>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</si>
  <si>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</si>
  <si>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</si>
  <si>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</si>
  <si>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</si>
  <si>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</si>
  <si>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</si>
  <si>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</si>
  <si>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</si>
  <si>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</si>
  <si>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</si>
  <si>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Income</t>
  </si>
  <si>
    <t>Balance</t>
  </si>
  <si>
    <t>Acumulated Balance</t>
  </si>
  <si>
    <t>MM</t>
  </si>
  <si>
    <t>Bank Interests</t>
  </si>
  <si>
    <t>Allowance</t>
  </si>
  <si>
    <t>Mom's Help</t>
  </si>
  <si>
    <t>Little Jobs</t>
  </si>
  <si>
    <t>Borrows Paid</t>
  </si>
  <si>
    <t>Mdetail</t>
  </si>
  <si>
    <t>Initial</t>
  </si>
  <si>
    <t>PPC</t>
  </si>
  <si>
    <t>Row Labels</t>
  </si>
  <si>
    <t>Grand Total</t>
  </si>
  <si>
    <t>Sum of Amount</t>
  </si>
  <si>
    <t>Soda</t>
  </si>
  <si>
    <t>Tournaments</t>
  </si>
  <si>
    <t>Chess Tournament</t>
  </si>
  <si>
    <t xml:space="preserve">Tullave </t>
  </si>
  <si>
    <t>Speed Max</t>
  </si>
  <si>
    <t>Apps</t>
  </si>
  <si>
    <t>2 Hamburguers</t>
  </si>
  <si>
    <t>Large Sausage</t>
  </si>
  <si>
    <t>Water</t>
  </si>
  <si>
    <t>Rest of the burguer</t>
  </si>
  <si>
    <t>Pizza</t>
  </si>
  <si>
    <t>Complete Food</t>
  </si>
  <si>
    <t>Intermunicipal Bus</t>
  </si>
  <si>
    <t>Parques</t>
  </si>
  <si>
    <t>Intermunicipal</t>
  </si>
  <si>
    <t>Bus</t>
  </si>
  <si>
    <t>Games</t>
  </si>
  <si>
    <t>Liceo Certification</t>
  </si>
  <si>
    <t>Cervantes Certification</t>
  </si>
  <si>
    <t>Olga's</t>
  </si>
  <si>
    <t>Crunchyroll</t>
  </si>
  <si>
    <t>Arepas</t>
  </si>
  <si>
    <t>Ara</t>
  </si>
  <si>
    <t>Vodka</t>
  </si>
  <si>
    <t>Ketchup</t>
  </si>
  <si>
    <t>Chess.com</t>
  </si>
  <si>
    <t>(Multiple Items)</t>
  </si>
  <si>
    <t>Column Labels</t>
  </si>
  <si>
    <t>Current Values</t>
  </si>
  <si>
    <t>Unilago's Meal</t>
  </si>
  <si>
    <t>Salary</t>
  </si>
  <si>
    <t>Donation</t>
  </si>
  <si>
    <t>Toner</t>
  </si>
  <si>
    <t>Vive 100</t>
  </si>
  <si>
    <t>Flowers</t>
  </si>
  <si>
    <t>Condoms</t>
  </si>
  <si>
    <t>Stick Cheese</t>
  </si>
  <si>
    <t>3 Globes</t>
  </si>
  <si>
    <t>Favors</t>
  </si>
  <si>
    <t>Fabio told me to sent this</t>
  </si>
  <si>
    <t>To Grandma for her transport card</t>
  </si>
  <si>
    <t>To aunt to solve lunch</t>
  </si>
  <si>
    <t>ATM</t>
  </si>
  <si>
    <t>INGRESOS</t>
  </si>
  <si>
    <t>Monthly Payment</t>
  </si>
  <si>
    <t>Referee Payment</t>
  </si>
  <si>
    <t>To Nequi because of monthly allowance</t>
  </si>
  <si>
    <t>Restaurants</t>
  </si>
  <si>
    <t>Mishi Mishi</t>
  </si>
  <si>
    <t>To complete Vanessa's bus ticket</t>
  </si>
  <si>
    <t>Fabio's Payment</t>
  </si>
  <si>
    <t>Id's Photocopy</t>
  </si>
  <si>
    <t>Miguel Burguer</t>
  </si>
  <si>
    <t>Dad's Help</t>
  </si>
  <si>
    <t>Materials for experiment</t>
  </si>
  <si>
    <t>Tournament</t>
  </si>
  <si>
    <t>Envelope</t>
  </si>
  <si>
    <t>Borrow to mother in law</t>
  </si>
  <si>
    <t>Uniform</t>
  </si>
  <si>
    <t>Uber</t>
  </si>
  <si>
    <t>Supplies</t>
  </si>
  <si>
    <t>Key replacement for Vanessa</t>
  </si>
  <si>
    <t>To the driver for gas</t>
  </si>
  <si>
    <t>To complete bus</t>
  </si>
  <si>
    <t>Buñuelo</t>
  </si>
  <si>
    <t>Fruits</t>
  </si>
  <si>
    <t>Mcdonalds</t>
  </si>
  <si>
    <t>Haircut</t>
  </si>
  <si>
    <t>Soda in group</t>
  </si>
  <si>
    <t>Arepa</t>
  </si>
  <si>
    <t>KFC</t>
  </si>
  <si>
    <t>Class Payment</t>
  </si>
  <si>
    <t>Pizza for Sebastian and me</t>
  </si>
  <si>
    <t>Heroes Burguer</t>
  </si>
  <si>
    <t>General Appoinment</t>
  </si>
  <si>
    <t>Odontology</t>
  </si>
  <si>
    <t>TodoRico</t>
  </si>
  <si>
    <t>Didi</t>
  </si>
  <si>
    <t>Arepa and sausage</t>
  </si>
  <si>
    <t>Uber Tip</t>
  </si>
  <si>
    <t>Groceries</t>
  </si>
  <si>
    <t>Package to mom</t>
  </si>
  <si>
    <t>Parchís</t>
  </si>
  <si>
    <t>Birth Certificate</t>
  </si>
  <si>
    <t>Manila folder</t>
  </si>
  <si>
    <t>Cellular Data for father in law</t>
  </si>
  <si>
    <t>Penalty Shootout</t>
  </si>
  <si>
    <t>To be even with dad about package</t>
  </si>
  <si>
    <t xml:space="preserve">Buñuelos Rellenos </t>
  </si>
  <si>
    <t>Sodas</t>
  </si>
  <si>
    <t>To recharge Vanessa Card</t>
  </si>
  <si>
    <t>Groceries in Mexico</t>
  </si>
  <si>
    <t>KFC in Mexico</t>
  </si>
  <si>
    <t>Handling fee</t>
  </si>
  <si>
    <t>Quota</t>
  </si>
  <si>
    <t>Debt</t>
  </si>
  <si>
    <t xml:space="preserve">Available </t>
  </si>
  <si>
    <t>Incomes / Expenses 2022</t>
  </si>
  <si>
    <t>Current Month</t>
  </si>
  <si>
    <t>Pizza en Mexico</t>
  </si>
  <si>
    <t>Snack</t>
  </si>
  <si>
    <t>Mario Mendoza Book</t>
  </si>
  <si>
    <t>Stickers for Vanessa</t>
  </si>
  <si>
    <t>Book for Vanessa</t>
  </si>
  <si>
    <t>Pennants for Vanessa</t>
  </si>
  <si>
    <t>Chocolate  for Mother in law</t>
  </si>
  <si>
    <t>Chocolates for Vanessa and me</t>
  </si>
  <si>
    <t>Mr. Lee</t>
  </si>
  <si>
    <t>Tape</t>
  </si>
  <si>
    <t>2 tickets for FILBO</t>
  </si>
  <si>
    <t>Purgative</t>
  </si>
  <si>
    <t>Sent to Fabio and he gave me that on cash</t>
  </si>
  <si>
    <t>Bailyes and beers</t>
  </si>
  <si>
    <t>Pizzas and coke for Nicolas and me</t>
  </si>
  <si>
    <t>Lunch for Grandma and me</t>
  </si>
  <si>
    <t>To car's document (bank)</t>
  </si>
  <si>
    <t>Breakfast for Grandma</t>
  </si>
  <si>
    <t>Cake for grandma</t>
  </si>
  <si>
    <t>Candle</t>
  </si>
  <si>
    <t>Mariachis</t>
  </si>
  <si>
    <t xml:space="preserve">To Nequi </t>
  </si>
  <si>
    <t>Lunch for grandma and me</t>
  </si>
  <si>
    <t>Mints</t>
  </si>
  <si>
    <t>My payment</t>
  </si>
  <si>
    <t>Juice</t>
  </si>
  <si>
    <t>To Diana, then she gave me cash</t>
  </si>
  <si>
    <t>Paintball</t>
  </si>
  <si>
    <t>Stuff for model</t>
  </si>
  <si>
    <t>Buñuelos</t>
  </si>
  <si>
    <t>To Nequi</t>
  </si>
  <si>
    <t>Taxi</t>
  </si>
  <si>
    <t>Fecha</t>
  </si>
  <si>
    <t>Stand Up</t>
  </si>
  <si>
    <t>Uber for Grandma</t>
  </si>
  <si>
    <t>HDMI Cable</t>
  </si>
  <si>
    <t>Ingresos</t>
  </si>
  <si>
    <t>Vanessa gave me on Nequi</t>
  </si>
  <si>
    <t>Ticket</t>
  </si>
  <si>
    <t>T-shirt for Dad</t>
  </si>
  <si>
    <t>SALDO</t>
  </si>
  <si>
    <t>USADO</t>
  </si>
  <si>
    <t>Collect for rice</t>
  </si>
  <si>
    <t>Fifa</t>
  </si>
  <si>
    <t>Locks and tape for grandma</t>
  </si>
  <si>
    <t>Mis Carnes</t>
  </si>
  <si>
    <t>Mask</t>
  </si>
  <si>
    <t>Minifootball tournament</t>
  </si>
  <si>
    <t xml:space="preserve"> </t>
  </si>
  <si>
    <t>Sushi</t>
  </si>
  <si>
    <t>Rice for 6</t>
  </si>
  <si>
    <t>To Fabio, he gave me on Nequi</t>
  </si>
  <si>
    <t xml:space="preserve">Mom asked me to send to Dayana </t>
  </si>
  <si>
    <t xml:space="preserve">To seller </t>
  </si>
  <si>
    <t>Candy</t>
  </si>
  <si>
    <t>Presto</t>
  </si>
  <si>
    <t>Ice Cream</t>
  </si>
  <si>
    <t>Rice for 8</t>
  </si>
  <si>
    <t>Trip - Intermunicipal Bus</t>
  </si>
  <si>
    <t>Trip - Bread</t>
  </si>
  <si>
    <t>Trip - Bus</t>
  </si>
  <si>
    <t>Trip - Chicken</t>
  </si>
  <si>
    <t xml:space="preserve">Trip - For breakfast </t>
  </si>
  <si>
    <t>Trip - Ice Cream (X3)</t>
  </si>
  <si>
    <t>Trip - Lunch for Grandma, aunt and me</t>
  </si>
  <si>
    <t>Trip - Fee for ATM transaction</t>
  </si>
  <si>
    <t>Trip - Tejo</t>
  </si>
  <si>
    <t xml:space="preserve">Trip - Taxi </t>
  </si>
  <si>
    <t xml:space="preserve">Trip - Parques </t>
  </si>
  <si>
    <t xml:space="preserve">Trip - To Grandma for her transport </t>
  </si>
  <si>
    <t>Bread</t>
  </si>
  <si>
    <t>Burguer</t>
  </si>
  <si>
    <t>Milkshakes</t>
  </si>
  <si>
    <t>Danilo will pay</t>
  </si>
  <si>
    <t>Tullave</t>
  </si>
  <si>
    <t>Ring</t>
  </si>
  <si>
    <t>Ring Fee</t>
  </si>
  <si>
    <t>Laura gave me cash</t>
  </si>
  <si>
    <t>Churros</t>
  </si>
  <si>
    <t>Cat's Sand</t>
  </si>
  <si>
    <t>Water and Chicken pie</t>
  </si>
  <si>
    <t>Tacos</t>
  </si>
  <si>
    <t xml:space="preserve">Water </t>
  </si>
  <si>
    <t>Grandma's Passport</t>
  </si>
  <si>
    <t>Chicken</t>
  </si>
  <si>
    <t>Vanessa will pay</t>
  </si>
  <si>
    <t>Supplies for lunch</t>
  </si>
  <si>
    <t>Materials for light box</t>
  </si>
  <si>
    <t>To Movii</t>
  </si>
  <si>
    <t>Tournament (first installment)</t>
  </si>
  <si>
    <t>Cabify</t>
  </si>
  <si>
    <t>To a kid</t>
  </si>
  <si>
    <t>Ice Cream X2</t>
  </si>
  <si>
    <t xml:space="preserve">B complex </t>
  </si>
  <si>
    <t xml:space="preserve">Stick Cheese </t>
  </si>
  <si>
    <t>Papa</t>
  </si>
  <si>
    <t>First Installment (Bike)</t>
  </si>
  <si>
    <t>Second Installment (Bike)</t>
  </si>
  <si>
    <t xml:space="preserve">White cardboard </t>
  </si>
  <si>
    <t xml:space="preserve">To gentleman </t>
  </si>
  <si>
    <t>Burguer combo</t>
  </si>
  <si>
    <t>Almojabana (X2)</t>
  </si>
  <si>
    <t>Consular rights</t>
  </si>
  <si>
    <t>Visa advice</t>
  </si>
  <si>
    <t>Silicon for bike</t>
  </si>
  <si>
    <t>To complete bread</t>
  </si>
  <si>
    <t>Bicycle Parking</t>
  </si>
  <si>
    <t>Petty cash receipt</t>
  </si>
  <si>
    <t>Salad</t>
  </si>
  <si>
    <t>Raffle</t>
  </si>
  <si>
    <t>To Fabio, he gave me more cash</t>
  </si>
  <si>
    <t>Tournament (second installment)</t>
  </si>
  <si>
    <t>Buñuelos rellenos</t>
  </si>
  <si>
    <t>Corral</t>
  </si>
  <si>
    <t>Bycicle Parking</t>
  </si>
  <si>
    <t>Payments</t>
  </si>
  <si>
    <t xml:space="preserve">Mom asked me to send to Grandma </t>
  </si>
  <si>
    <t>Tournament Surplus</t>
  </si>
  <si>
    <t>Glue</t>
  </si>
  <si>
    <t>Match Gloves</t>
  </si>
  <si>
    <t>Practice Gloves</t>
  </si>
  <si>
    <t>Camilo's minifootball tournament</t>
  </si>
  <si>
    <t>To Fabio, he gave me on Cash</t>
  </si>
  <si>
    <t>Vive100</t>
  </si>
  <si>
    <t>Chain Tensioner</t>
  </si>
  <si>
    <t>Cleats</t>
  </si>
  <si>
    <t>CreditCardPayment</t>
  </si>
  <si>
    <t>Tensiometer</t>
  </si>
  <si>
    <t>Laminate license</t>
  </si>
  <si>
    <t>Court Payment</t>
  </si>
  <si>
    <t>Batteries triple a</t>
  </si>
  <si>
    <t>Muy (Restaurant)</t>
  </si>
  <si>
    <t>To delivery man</t>
  </si>
  <si>
    <t>Pizza Gourmet</t>
  </si>
  <si>
    <t>(All)</t>
  </si>
  <si>
    <t>Arepa with grandma</t>
  </si>
  <si>
    <t>World cup bet</t>
  </si>
  <si>
    <t>Salpicon</t>
  </si>
  <si>
    <t>Anti-inflammatory pill</t>
  </si>
  <si>
    <t>Gel for ankle</t>
  </si>
  <si>
    <t>Bread and coke</t>
  </si>
  <si>
    <t>To Fabio</t>
  </si>
  <si>
    <t>Donuts</t>
  </si>
  <si>
    <t>Church's Anthem App</t>
  </si>
  <si>
    <t>El Establo</t>
  </si>
  <si>
    <t>To Chompy, he gave me cash</t>
  </si>
  <si>
    <t>PlayStation Plus Subscription</t>
  </si>
  <si>
    <t>Penalty Shootout for Jerson and me</t>
  </si>
  <si>
    <t>Rice for six</t>
  </si>
  <si>
    <t>Shoes Repair (First Installment)</t>
  </si>
  <si>
    <t>Shoes Repair (Second Installment)</t>
  </si>
  <si>
    <t>Bread for Jerson and me</t>
  </si>
  <si>
    <t>Bread for Chompy and me</t>
  </si>
  <si>
    <t>Cheese Stick</t>
  </si>
  <si>
    <t>Juice and plastic vases</t>
  </si>
  <si>
    <t>To Grandma</t>
  </si>
  <si>
    <t>2022</t>
  </si>
  <si>
    <t>Qtr1</t>
  </si>
  <si>
    <t>Jan</t>
  </si>
  <si>
    <t>Feb</t>
  </si>
  <si>
    <t>Mar</t>
  </si>
  <si>
    <t>Qtr2</t>
  </si>
  <si>
    <t>Apr</t>
  </si>
  <si>
    <t>Jun</t>
  </si>
  <si>
    <t>Qtr3</t>
  </si>
  <si>
    <t>Jul</t>
  </si>
  <si>
    <t>Aug</t>
  </si>
  <si>
    <t>Sep</t>
  </si>
  <si>
    <t>Qtr4</t>
  </si>
  <si>
    <t>Oct</t>
  </si>
  <si>
    <t>Nov</t>
  </si>
  <si>
    <t>Dec</t>
  </si>
  <si>
    <t>Detrás de escenas</t>
  </si>
  <si>
    <t>Gastos por mes y año (Sin transacciones internas ni los pagos de la tarjeta de crédito)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</si>
</sst>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4" formatCode="_(&quot;$&quot;* #,##0.00_);_(&quot;$&quot;* \(#,##0.00\);_(&quot;$&quot;* &quot;-&quot;??_);_(@_)"/>
    <numFmt numFmtId="164" formatCode="dd/mm/yyyy;@"/>
    <numFmt numFmtId="165" formatCode="_([$$-409]* #,##0.00_);_([$$-409]* \(#,##0.00\);_([$$-409]* &quot;-&quot;??_);_(@_)"/>
    <numFmt numFmtId="166" formatCode="&quot;$&quot;#,##0.00"/>
    <numFmt numFmtId="167" formatCode="_([$$-409]* #,##0_);_([$$-409]* \(#,##0\);_([$$-409]* &quot;-&quot;??_);_(@_)"/>
    <numFmt numFmtId="168" formatCode="_ [$$-300A]* #,##0_ ;_ [$$-300A]* \-#,##0_ ;_ [$$-300A]* &quot;-&quot;??_ ;_ @_ "/>
    <numFmt numFmtId="169" formatCode="_(&quot;$&quot;* #,##0_);_(&quot;$&quot;* \(#,##0\);_(&quot;$&quot;* &quot;-&quot;??_);_(@_)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sz val="10"/>
      <name val="Arial"/>
      <family val="2"/>
    </font>
    <font>
      <sz val="32"/>
      <color theme="1"/>
      <name val="Times New Roman"/>
      <family val="1"/>
    </font>
    <font>
      <sz val="11"/>
      <color theme="0"/>
      <name val="Calisto MT"/>
      <family val="1"/>
    </font>
    <font>
      <sz val="35"/>
      <color theme="0"/>
      <name val="Calisto MT"/>
      <family val="1"/>
    </font>
    <font>
      <sz val="30"/>
      <color theme="0"/>
      <name val="Calisto MT"/>
      <family val="1"/>
    </font>
    <font>
      <sz val="11"/>
      <color rgb="FF006100"/>
      <name val="Calisto MT"/>
      <family val="1"/>
    </font>
    <font>
      <sz val="20"/>
      <color theme="0"/>
      <name val="Calisto MT"/>
      <family val="1"/>
    </font>
    <font>
      <sz val="11"/>
      <color theme="1"/>
      <name val="Calisto MT"/>
      <family val="1"/>
    </font>
    <font>
      <sz val="22"/>
      <color theme="0"/>
      <name val="Calisto MT"/>
      <family val="1"/>
    </font>
    <font>
      <sz val="12"/>
      <color theme="0"/>
      <name val="Calisto MT"/>
      <family val="1"/>
    </font>
    <font>
      <sz val="12"/>
      <color theme="1"/>
      <name val="Times New Roman"/>
      <family val="1"/>
    </font>
    <font>
      <sz val="16"/>
      <color theme="1"/>
      <name val="Times New Roman"/>
      <family val="1"/>
    </font>
    <font>
      <sz val="65"/>
      <color theme="0"/>
      <name val="Times New Roman"/>
      <family val="1"/>
    </font>
    <font>
      <sz val="35"/>
      <color theme="1"/>
      <name val="Times New Roman"/>
      <family val="1"/>
    </font>
  </fonts>
  <fills count="2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5"/>
      </patternFill>
    </fill>
    <fill>
      <patternFill patternType="solid">
        <fgColor theme="4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00CC66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0000CC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5050"/>
        <bgColor indexed="64"/>
      </patternFill>
    </fill>
    <fill>
      <patternFill patternType="solid">
        <fgColor theme="5" tint="0.39997558519241921"/>
        <bgColor indexed="65"/>
      </patternFill>
    </fill>
  </fills>
  <borders count="2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indexed="64"/>
      </right>
      <top style="thin">
        <color theme="0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theme="0"/>
      </top>
      <bottom style="thin">
        <color indexed="64"/>
      </bottom>
      <diagonal/>
    </border>
    <border>
      <left style="thin">
        <color indexed="64"/>
      </left>
      <right style="thin">
        <color theme="0"/>
      </right>
      <top style="thin">
        <color theme="0"/>
      </top>
      <bottom style="thin">
        <color indexed="64"/>
      </bottom>
      <diagonal/>
    </border>
    <border>
      <left style="thin">
        <color theme="0"/>
      </left>
      <right style="thin">
        <color indexed="64"/>
      </right>
      <top style="thin">
        <color indexed="64"/>
      </top>
      <bottom style="thin">
        <color theme="0"/>
      </bottom>
      <diagonal/>
    </border>
    <border>
      <left style="thin">
        <color indexed="64"/>
      </left>
      <right style="thin">
        <color theme="0"/>
      </right>
      <top style="thin">
        <color indexed="64"/>
      </top>
      <bottom style="thin">
        <color theme="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 style="thin">
        <color theme="0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theme="0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theme="0"/>
      </bottom>
      <diagonal/>
    </border>
    <border>
      <left/>
      <right style="thin">
        <color indexed="64"/>
      </right>
      <top style="thin">
        <color theme="0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theme="0"/>
      </bottom>
      <diagonal/>
    </border>
    <border>
      <left style="thin">
        <color indexed="64"/>
      </left>
      <right/>
      <top style="thin">
        <color theme="0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</borders>
  <cellStyleXfs count="10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1" fillId="5" borderId="0" applyNumberFormat="0" applyBorder="0" applyAlignment="0" applyProtection="0"/>
    <xf numFmtId="0" fontId="3" fillId="6" borderId="0" applyNumberFormat="0" applyBorder="0" applyAlignment="0" applyProtection="0"/>
    <xf numFmtId="0" fontId="1" fillId="7" borderId="0" applyNumberFormat="0" applyBorder="0" applyAlignment="0" applyProtection="0"/>
    <xf numFmtId="44" fontId="1" fillId="0" borderId="0" applyFont="0" applyFill="0" applyBorder="0" applyAlignment="0" applyProtection="0"/>
    <xf numFmtId="0" fontId="5" fillId="0" borderId="0"/>
    <xf numFmtId="0" fontId="1" fillId="19" borderId="0" applyNumberFormat="0" applyBorder="0" applyAlignment="0" applyProtection="0"/>
  </cellStyleXfs>
  <cellXfs count="91">
    <xf numFmtId="0" fontId="0" fillId="0" borderId="0" xfId="0"/>
    <xf numFmtId="164" fontId="0" fillId="0" borderId="0" xfId="0" applyNumberFormat="1"/>
    <xf numFmtId="165" fontId="0" fillId="0" borderId="0" xfId="0" applyNumberFormat="1"/>
    <xf numFmtId="44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164" fontId="0" fillId="12" borderId="9" xfId="0" applyNumberFormat="1" applyFill="1" applyBorder="1"/>
    <xf numFmtId="164" fontId="0" fillId="12" borderId="10" xfId="0" applyNumberFormat="1" applyFill="1" applyBorder="1"/>
    <xf numFmtId="0" fontId="7" fillId="8" borderId="0" xfId="0" applyFont="1" applyFill="1"/>
    <xf numFmtId="0" fontId="7" fillId="9" borderId="2" xfId="4" applyFont="1" applyFill="1" applyBorder="1" applyAlignment="1">
      <alignment horizontal="center"/>
    </xf>
    <xf numFmtId="0" fontId="9" fillId="8" borderId="0" xfId="3" applyFont="1" applyFill="1" applyBorder="1" applyAlignment="1">
      <alignment vertical="center"/>
    </xf>
    <xf numFmtId="0" fontId="7" fillId="6" borderId="1" xfId="5" applyFont="1" applyBorder="1" applyAlignment="1">
      <alignment horizontal="center" vertical="center"/>
    </xf>
    <xf numFmtId="0" fontId="10" fillId="2" borderId="0" xfId="1" applyFont="1" applyAlignment="1">
      <alignment horizontal="center" vertical="center"/>
    </xf>
    <xf numFmtId="165" fontId="11" fillId="8" borderId="0" xfId="1" applyNumberFormat="1" applyFont="1" applyFill="1" applyBorder="1" applyAlignment="1">
      <alignment vertical="center"/>
    </xf>
    <xf numFmtId="0" fontId="12" fillId="7" borderId="0" xfId="6" applyFont="1" applyAlignment="1">
      <alignment horizontal="center" vertical="center"/>
    </xf>
    <xf numFmtId="165" fontId="7" fillId="8" borderId="0" xfId="0" applyNumberFormat="1" applyFont="1" applyFill="1"/>
    <xf numFmtId="0" fontId="7" fillId="8" borderId="1" xfId="5" applyFont="1" applyFill="1" applyBorder="1" applyAlignment="1">
      <alignment horizontal="center" vertical="center"/>
    </xf>
    <xf numFmtId="0" fontId="7" fillId="8" borderId="1" xfId="2" applyFont="1" applyFill="1" applyBorder="1" applyAlignment="1">
      <alignment horizontal="center" vertical="center"/>
    </xf>
    <xf numFmtId="0" fontId="10" fillId="8" borderId="0" xfId="1" applyFont="1" applyFill="1" applyAlignment="1">
      <alignment horizontal="center" vertical="center"/>
    </xf>
    <xf numFmtId="0" fontId="12" fillId="8" borderId="0" xfId="6" applyFont="1" applyFill="1" applyAlignment="1">
      <alignment horizontal="center" vertical="center"/>
    </xf>
    <xf numFmtId="0" fontId="15" fillId="0" borderId="0" xfId="0" applyFont="1"/>
    <xf numFmtId="165" fontId="15" fillId="0" borderId="0" xfId="0" applyNumberFormat="1" applyFont="1"/>
    <xf numFmtId="14" fontId="15" fillId="0" borderId="0" xfId="0" applyNumberFormat="1" applyFont="1"/>
    <xf numFmtId="14" fontId="14" fillId="10" borderId="2" xfId="0" applyNumberFormat="1" applyFont="1" applyFill="1" applyBorder="1" applyAlignment="1">
      <alignment vertical="center"/>
    </xf>
    <xf numFmtId="0" fontId="14" fillId="16" borderId="2" xfId="0" applyFont="1" applyFill="1" applyBorder="1" applyAlignment="1">
      <alignment horizontal="center" vertical="center"/>
    </xf>
    <xf numFmtId="49" fontId="0" fillId="12" borderId="18" xfId="0" applyNumberFormat="1" applyFill="1" applyBorder="1"/>
    <xf numFmtId="49" fontId="0" fillId="0" borderId="18" xfId="0" applyNumberFormat="1" applyBorder="1"/>
    <xf numFmtId="49" fontId="0" fillId="12" borderId="19" xfId="0" applyNumberFormat="1" applyFill="1" applyBorder="1"/>
    <xf numFmtId="0" fontId="1" fillId="19" borderId="1" xfId="9" applyBorder="1" applyAlignment="1">
      <alignment horizontal="center" vertical="center"/>
    </xf>
    <xf numFmtId="49" fontId="0" fillId="0" borderId="19" xfId="0" applyNumberFormat="1" applyBorder="1"/>
    <xf numFmtId="166" fontId="0" fillId="0" borderId="0" xfId="0" applyNumberFormat="1"/>
    <xf numFmtId="166" fontId="0" fillId="12" borderId="18" xfId="0" applyNumberFormat="1" applyFill="1" applyBorder="1"/>
    <xf numFmtId="166" fontId="0" fillId="0" borderId="18" xfId="0" applyNumberFormat="1" applyBorder="1"/>
    <xf numFmtId="166" fontId="0" fillId="12" borderId="19" xfId="0" applyNumberFormat="1" applyFill="1" applyBorder="1"/>
    <xf numFmtId="168" fontId="7" fillId="8" borderId="2" xfId="0" applyNumberFormat="1" applyFont="1" applyFill="1" applyBorder="1"/>
    <xf numFmtId="44" fontId="7" fillId="8" borderId="0" xfId="0" applyNumberFormat="1" applyFont="1" applyFill="1"/>
    <xf numFmtId="0" fontId="6" fillId="0" borderId="0" xfId="0" applyFont="1" applyAlignment="1">
      <alignment horizontal="center" vertical="center"/>
    </xf>
    <xf numFmtId="0" fontId="0" fillId="0" borderId="0" xfId="0" applyAlignment="1">
      <alignment horizontal="left" indent="1"/>
    </xf>
    <xf numFmtId="164" fontId="0" fillId="0" borderId="0" xfId="0" applyNumberFormat="1" applyAlignment="1">
      <alignment horizontal="left" indent="2"/>
    </xf>
    <xf numFmtId="14" fontId="0" fillId="0" borderId="0" xfId="0" applyNumberFormat="1"/>
    <xf numFmtId="0" fontId="13" fillId="13" borderId="2" xfId="0" applyFont="1" applyFill="1" applyBorder="1" applyAlignment="1">
      <alignment horizontal="center"/>
    </xf>
    <xf numFmtId="14" fontId="13" fillId="10" borderId="2" xfId="0" applyNumberFormat="1" applyFont="1" applyFill="1" applyBorder="1" applyAlignment="1">
      <alignment horizontal="center"/>
    </xf>
    <xf numFmtId="0" fontId="13" fillId="10" borderId="2" xfId="0" applyFont="1" applyFill="1" applyBorder="1" applyAlignment="1">
      <alignment horizontal="center"/>
    </xf>
    <xf numFmtId="0" fontId="13" fillId="11" borderId="2" xfId="0" applyFont="1" applyFill="1" applyBorder="1" applyAlignment="1">
      <alignment horizontal="center"/>
    </xf>
    <xf numFmtId="0" fontId="8" fillId="11" borderId="2" xfId="3" applyFont="1" applyFill="1" applyBorder="1" applyAlignment="1">
      <alignment horizontal="center" vertical="center"/>
    </xf>
    <xf numFmtId="0" fontId="11" fillId="8" borderId="3" xfId="0" applyFont="1" applyFill="1" applyBorder="1" applyAlignment="1">
      <alignment horizontal="center"/>
    </xf>
    <xf numFmtId="0" fontId="11" fillId="8" borderId="5" xfId="0" applyFont="1" applyFill="1" applyBorder="1" applyAlignment="1">
      <alignment horizontal="center"/>
    </xf>
    <xf numFmtId="0" fontId="11" fillId="8" borderId="6" xfId="0" applyFont="1" applyFill="1" applyBorder="1" applyAlignment="1">
      <alignment horizontal="center"/>
    </xf>
    <xf numFmtId="0" fontId="11" fillId="8" borderId="7" xfId="0" applyFont="1" applyFill="1" applyBorder="1" applyAlignment="1">
      <alignment horizontal="center"/>
    </xf>
    <xf numFmtId="169" fontId="11" fillId="8" borderId="14" xfId="7" applyNumberFormat="1" applyFont="1" applyFill="1" applyBorder="1" applyAlignment="1">
      <alignment horizontal="center"/>
    </xf>
    <xf numFmtId="169" fontId="11" fillId="8" borderId="5" xfId="7" applyNumberFormat="1" applyFont="1" applyFill="1" applyBorder="1" applyAlignment="1">
      <alignment horizontal="center"/>
    </xf>
    <xf numFmtId="169" fontId="11" fillId="8" borderId="13" xfId="7" applyNumberFormat="1" applyFont="1" applyFill="1" applyBorder="1" applyAlignment="1">
      <alignment horizontal="center"/>
    </xf>
    <xf numFmtId="169" fontId="11" fillId="8" borderId="7" xfId="7" applyNumberFormat="1" applyFont="1" applyFill="1" applyBorder="1" applyAlignment="1">
      <alignment horizontal="center"/>
    </xf>
    <xf numFmtId="169" fontId="11" fillId="10" borderId="3" xfId="1" applyNumberFormat="1" applyFont="1" applyFill="1" applyBorder="1" applyAlignment="1">
      <alignment horizontal="center" vertical="center"/>
    </xf>
    <xf numFmtId="169" fontId="11" fillId="10" borderId="5" xfId="1" applyNumberFormat="1" applyFont="1" applyFill="1" applyBorder="1" applyAlignment="1">
      <alignment horizontal="center" vertical="center"/>
    </xf>
    <xf numFmtId="169" fontId="11" fillId="10" borderId="6" xfId="1" applyNumberFormat="1" applyFont="1" applyFill="1" applyBorder="1" applyAlignment="1">
      <alignment horizontal="center" vertical="center"/>
    </xf>
    <xf numFmtId="169" fontId="11" fillId="10" borderId="7" xfId="1" applyNumberFormat="1" applyFont="1" applyFill="1" applyBorder="1" applyAlignment="1">
      <alignment horizontal="center" vertical="center"/>
    </xf>
    <xf numFmtId="0" fontId="11" fillId="10" borderId="3" xfId="1" applyFont="1" applyFill="1" applyBorder="1" applyAlignment="1">
      <alignment horizontal="center" vertical="center"/>
    </xf>
    <xf numFmtId="0" fontId="11" fillId="10" borderId="5" xfId="1" applyFont="1" applyFill="1" applyBorder="1" applyAlignment="1">
      <alignment horizontal="center" vertical="center"/>
    </xf>
    <xf numFmtId="0" fontId="11" fillId="10" borderId="6" xfId="1" applyFont="1" applyFill="1" applyBorder="1" applyAlignment="1">
      <alignment horizontal="center" vertical="center"/>
    </xf>
    <xf numFmtId="0" fontId="11" fillId="10" borderId="7" xfId="1" applyFont="1" applyFill="1" applyBorder="1" applyAlignment="1">
      <alignment horizontal="center" vertical="center"/>
    </xf>
    <xf numFmtId="0" fontId="11" fillId="10" borderId="2" xfId="1" applyFont="1" applyFill="1" applyBorder="1" applyAlignment="1">
      <alignment horizontal="center" vertical="center"/>
    </xf>
    <xf numFmtId="165" fontId="11" fillId="8" borderId="2" xfId="0" applyNumberFormat="1" applyFont="1" applyFill="1" applyBorder="1" applyAlignment="1">
      <alignment horizontal="center"/>
    </xf>
    <xf numFmtId="169" fontId="11" fillId="8" borderId="3" xfId="7" applyNumberFormat="1" applyFont="1" applyFill="1" applyBorder="1" applyAlignment="1">
      <alignment horizontal="center" vertical="center"/>
    </xf>
    <xf numFmtId="169" fontId="11" fillId="8" borderId="5" xfId="7" applyNumberFormat="1" applyFont="1" applyFill="1" applyBorder="1" applyAlignment="1">
      <alignment horizontal="center" vertical="center"/>
    </xf>
    <xf numFmtId="169" fontId="11" fillId="8" borderId="6" xfId="7" applyNumberFormat="1" applyFont="1" applyFill="1" applyBorder="1" applyAlignment="1">
      <alignment horizontal="center" vertical="center"/>
    </xf>
    <xf numFmtId="169" fontId="11" fillId="8" borderId="7" xfId="7" applyNumberFormat="1" applyFont="1" applyFill="1" applyBorder="1" applyAlignment="1">
      <alignment horizontal="center" vertical="center"/>
    </xf>
    <xf numFmtId="0" fontId="11" fillId="8" borderId="11" xfId="0" applyFont="1" applyFill="1" applyBorder="1" applyAlignment="1">
      <alignment horizontal="center"/>
    </xf>
    <xf numFmtId="0" fontId="11" fillId="8" borderId="12" xfId="0" applyFont="1" applyFill="1" applyBorder="1" applyAlignment="1">
      <alignment horizontal="center"/>
    </xf>
    <xf numFmtId="169" fontId="11" fillId="8" borderId="3" xfId="0" applyNumberFormat="1" applyFont="1" applyFill="1" applyBorder="1" applyAlignment="1">
      <alignment horizontal="center"/>
    </xf>
    <xf numFmtId="169" fontId="11" fillId="8" borderId="5" xfId="0" applyNumberFormat="1" applyFont="1" applyFill="1" applyBorder="1" applyAlignment="1">
      <alignment horizontal="center"/>
    </xf>
    <xf numFmtId="169" fontId="11" fillId="8" borderId="6" xfId="0" applyNumberFormat="1" applyFont="1" applyFill="1" applyBorder="1" applyAlignment="1">
      <alignment horizontal="center"/>
    </xf>
    <xf numFmtId="169" fontId="11" fillId="8" borderId="7" xfId="0" applyNumberFormat="1" applyFont="1" applyFill="1" applyBorder="1" applyAlignment="1">
      <alignment horizontal="center"/>
    </xf>
    <xf numFmtId="167" fontId="11" fillId="8" borderId="3" xfId="0" applyNumberFormat="1" applyFont="1" applyFill="1" applyBorder="1" applyAlignment="1">
      <alignment horizontal="center"/>
    </xf>
    <xf numFmtId="167" fontId="11" fillId="8" borderId="16" xfId="0" applyNumberFormat="1" applyFont="1" applyFill="1" applyBorder="1" applyAlignment="1">
      <alignment horizontal="center"/>
    </xf>
    <xf numFmtId="167" fontId="11" fillId="8" borderId="6" xfId="0" applyNumberFormat="1" applyFont="1" applyFill="1" applyBorder="1" applyAlignment="1">
      <alignment horizontal="center"/>
    </xf>
    <xf numFmtId="167" fontId="11" fillId="8" borderId="15" xfId="0" applyNumberFormat="1" applyFont="1" applyFill="1" applyBorder="1" applyAlignment="1">
      <alignment horizontal="center"/>
    </xf>
    <xf numFmtId="167" fontId="11" fillId="8" borderId="5" xfId="0" applyNumberFormat="1" applyFont="1" applyFill="1" applyBorder="1" applyAlignment="1">
      <alignment horizontal="center"/>
    </xf>
    <xf numFmtId="167" fontId="11" fillId="8" borderId="7" xfId="0" applyNumberFormat="1" applyFont="1" applyFill="1" applyBorder="1" applyAlignment="1">
      <alignment horizontal="center"/>
    </xf>
    <xf numFmtId="0" fontId="11" fillId="10" borderId="4" xfId="1" applyFont="1" applyFill="1" applyBorder="1" applyAlignment="1">
      <alignment horizontal="center" vertical="center"/>
    </xf>
    <xf numFmtId="0" fontId="11" fillId="10" borderId="11" xfId="1" applyFont="1" applyFill="1" applyBorder="1" applyAlignment="1">
      <alignment horizontal="center" vertical="center"/>
    </xf>
    <xf numFmtId="0" fontId="11" fillId="10" borderId="8" xfId="1" applyFont="1" applyFill="1" applyBorder="1" applyAlignment="1">
      <alignment horizontal="center" vertical="center"/>
    </xf>
    <xf numFmtId="0" fontId="11" fillId="10" borderId="12" xfId="1" applyFont="1" applyFill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17" fillId="11" borderId="17" xfId="0" applyFont="1" applyFill="1" applyBorder="1" applyAlignment="1">
      <alignment horizontal="center"/>
    </xf>
    <xf numFmtId="0" fontId="18" fillId="0" borderId="0" xfId="0" applyFont="1" applyAlignment="1">
      <alignment horizontal="center" vertical="center" wrapText="1"/>
    </xf>
    <xf numFmtId="0" fontId="15" fillId="14" borderId="17" xfId="0" applyFont="1" applyFill="1" applyBorder="1" applyAlignment="1">
      <alignment horizontal="center" vertical="center"/>
    </xf>
    <xf numFmtId="0" fontId="15" fillId="15" borderId="17" xfId="0" applyFont="1" applyFill="1" applyBorder="1" applyAlignment="1">
      <alignment horizontal="center" vertical="center"/>
    </xf>
    <xf numFmtId="165" fontId="15" fillId="0" borderId="17" xfId="0" applyNumberFormat="1" applyFont="1" applyBorder="1" applyAlignment="1">
      <alignment horizontal="center" vertical="center"/>
    </xf>
    <xf numFmtId="0" fontId="16" fillId="18" borderId="17" xfId="0" applyFont="1" applyFill="1" applyBorder="1" applyAlignment="1">
      <alignment horizontal="center" vertical="center"/>
    </xf>
    <xf numFmtId="0" fontId="16" fillId="17" borderId="17" xfId="0" applyFont="1" applyFill="1" applyBorder="1" applyAlignment="1">
      <alignment horizontal="center" vertical="center"/>
    </xf>
  </cellXfs>
  <cellStyles count="10">
    <cellStyle name="60% - Accent1" xfId="4" builtinId="32"/>
    <cellStyle name="60% - Accent2" xfId="9" builtinId="36"/>
    <cellStyle name="60% - Accent6" xfId="6" builtinId="52"/>
    <cellStyle name="Accent1" xfId="3" builtinId="29"/>
    <cellStyle name="Accent2" xfId="2" builtinId="33"/>
    <cellStyle name="Accent6" xfId="5" builtinId="49"/>
    <cellStyle name="Currency" xfId="7" builtinId="4"/>
    <cellStyle name="Good" xfId="1" builtinId="26"/>
    <cellStyle name="Normal" xfId="0" builtinId="0"/>
    <cellStyle name="Normal 2" xfId="8" xr:uid="{21882CA0-89FD-41CD-85AF-FC9E2C9671E5}"/>
  </cellStyles>
  <dxfs count="2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6" formatCode="&quot;$&quot;#,##0.00"/>
      <fill>
        <patternFill patternType="solid">
          <fgColor theme="4" tint="0.79998168889431442"/>
          <bgColor theme="4" tint="0.79998168889431442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dd/mm/yyyy;@"/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theme="4" tint="0.39997558519241921"/>
        </left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bottom style="thin">
          <color theme="4" tint="0.39997558519241921"/>
        </bottom>
      </border>
    </dxf>
    <dxf>
      <numFmt numFmtId="166" formatCode="&quot;$&quot;#,#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0" formatCode="@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dd/mm/yyyy;@"/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theme="4" tint="0.39997558519241921"/>
        </left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strike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numFmt numFmtId="165" formatCode="_([$$-409]* #,##0.00_);_([$$-409]* \(#,##0.00\);_([$$-409]* &quot;-&quot;??_);_(@_)"/>
    </dxf>
    <dxf>
      <font>
        <strike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numFmt numFmtId="19" formatCode="m/d/yyyy"/>
    </dxf>
    <dxf>
      <font>
        <strike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numFmt numFmtId="165" formatCode="_([$$-409]* #,##0.00_);_([$$-409]* \(#,##0.00\);_([$$-409]* &quot;-&quot;??_);_(@_)"/>
    </dxf>
    <dxf>
      <font>
        <strike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numFmt numFmtId="19" formatCode="m/d/yyyy"/>
    </dxf>
    <dxf>
      <font>
        <strike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164" formatCode="dd/mm/yyyy;@"/>
    </dxf>
    <dxf>
      <numFmt numFmtId="19" formatCode="m/d/yyyy"/>
    </dxf>
    <dxf>
      <numFmt numFmtId="165" formatCode="_([$$-409]* #,##0.00_);_([$$-409]* \(#,##0.00\);_([$$-409]* &quot;-&quot;??_);_(@_)"/>
    </dxf>
    <dxf>
      <numFmt numFmtId="19" formatCode="m/d/yyyy"/>
    </dxf>
  </dxfs>
  <tableStyles count="0" defaultTableStyle="TableStyleMedium2" defaultPivotStyle="PivotStyleLight16"/>
  <colors>
    <mruColors>
      <color rgb="FFFF5050"/>
      <color rgb="FF00CC66"/>
      <color rgb="FF0033CC"/>
      <color rgb="FF00FF00"/>
      <color rgb="FF0000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1.xml"/><Relationship Id="rId13" Type="http://schemas.openxmlformats.org/officeDocument/2006/relationships/calcChain" Target="calcChain.xml"/><Relationship Id="rId18" Type="http://schemas.microsoft.com/office/2017/10/relationships/person" Target="persons/person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17" Type="http://schemas.microsoft.com/office/2017/10/relationships/person" Target="persons/person1.xml"/><Relationship Id="rId2" Type="http://schemas.openxmlformats.org/officeDocument/2006/relationships/worksheet" Target="worksheets/sheet2.xml"/><Relationship Id="rId16" Type="http://schemas.microsoft.com/office/2017/10/relationships/person" Target="persons/person0.xml"/><Relationship Id="rId20" Type="http://schemas.microsoft.com/office/2017/10/relationships/person" Target="persons/person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microsoft.com/office/2017/10/relationships/person" Target="persons/person5.xml"/><Relationship Id="rId10" Type="http://schemas.openxmlformats.org/officeDocument/2006/relationships/theme" Target="theme/theme1.xml"/><Relationship Id="rId19" Type="http://schemas.microsoft.com/office/2017/10/relationships/person" Target="persons/person4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2.xml"/><Relationship Id="rId14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persons/person1.xml><?xml version="1.0" encoding="utf-8"?>
<personList xmlns="http://schemas.microsoft.com/office/spreadsheetml/2018/threadedcomments" xmlns:x="http://schemas.openxmlformats.org/spreadsheetml/2006/main"/>
</file>

<file path=xl/persons/person2.xml><?xml version="1.0" encoding="utf-8"?>
<personList xmlns="http://schemas.microsoft.com/office/spreadsheetml/2018/threadedcomments" xmlns:x="http://schemas.openxmlformats.org/spreadsheetml/2006/main"/>
</file>

<file path=xl/persons/person3.xml><?xml version="1.0" encoding="utf-8"?>
<personList xmlns="http://schemas.microsoft.com/office/spreadsheetml/2018/threadedcomments" xmlns:x="http://schemas.openxmlformats.org/spreadsheetml/2006/main"/>
</file>

<file path=xl/persons/person4.xml><?xml version="1.0" encoding="utf-8"?>
<personList xmlns="http://schemas.microsoft.com/office/spreadsheetml/2018/threadedcomments" xmlns:x="http://schemas.openxmlformats.org/spreadsheetml/2006/main"/>
</file>

<file path=xl/persons/person5.xml><?xml version="1.0" encoding="utf-8"?>
<personList xmlns="http://schemas.microsoft.com/office/spreadsheetml/2018/threadedcomments" xmlns:x="http://schemas.openxmlformats.org/spreadsheetml/2006/main"/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ndres Arias" refreshedDate="44927.534996759263" createdVersion="7" refreshedVersion="8" minRefreshableVersion="3" recordCount="489" xr:uid="{37B36E19-2169-4B35-902D-2F32939731C3}">
  <cacheSource type="worksheet">
    <worksheetSource name="Ins"/>
  </cacheSource>
  <cacheFields count="7">
    <cacheField name="Date" numFmtId="14">
      <sharedItems containsSemiMixedTypes="0" containsNonDate="0" containsDate="1" containsString="0" minDate="2022-01-01T00:00:00" maxDate="2023-01-01T00:00:00" count="365">
        <d v="2022-01-01T00:00:00"/>
        <d v="2022-01-02T00:00:00"/>
        <d v="2022-01-03T00:00:00"/>
        <d v="2022-01-04T00:00:00"/>
        <d v="2022-01-05T00:00:00"/>
        <d v="2022-01-06T00:00:00"/>
        <d v="2022-01-07T00:00:00"/>
        <d v="2022-01-08T00:00:00"/>
        <d v="2022-01-09T00:00:00"/>
        <d v="2022-01-10T00:00:00"/>
        <d v="2022-01-11T00:00:00"/>
        <d v="2022-01-12T00:00:00"/>
        <d v="2022-01-13T00:00:00"/>
        <d v="2022-01-14T00:00:00"/>
        <d v="2022-01-15T00:00:00"/>
        <d v="2022-01-16T00:00:00"/>
        <d v="2022-01-17T00:00:00"/>
        <d v="2022-01-18T00:00:00"/>
        <d v="2022-01-19T00:00:00"/>
        <d v="2022-01-20T00:00:00"/>
        <d v="2022-01-21T00:00:00"/>
        <d v="2022-01-22T00:00:00"/>
        <d v="2022-01-23T00:00:00"/>
        <d v="2022-01-24T00:00:00"/>
        <d v="2022-01-25T00:00:00"/>
        <d v="2022-01-26T00:00:00"/>
        <d v="2022-01-27T00:00:00"/>
        <d v="2022-01-28T00:00:00"/>
        <d v="2022-01-29T00:00:00"/>
        <d v="2022-01-30T00:00:00"/>
        <d v="2022-01-31T00:00:00"/>
        <d v="2022-02-01T00:00:00"/>
        <d v="2022-02-02T00:00:00"/>
        <d v="2022-02-03T00:00:00"/>
        <d v="2022-02-04T00:00:00"/>
        <d v="2022-02-05T00:00:00"/>
        <d v="2022-02-06T00:00:00"/>
        <d v="2022-02-07T00:00:00"/>
        <d v="2022-02-08T00:00:00"/>
        <d v="2022-02-09T00:00:00"/>
        <d v="2022-02-10T00:00:00"/>
        <d v="2022-02-11T00:00:00"/>
        <d v="2022-02-12T00:00:00"/>
        <d v="2022-02-13T00:00:00"/>
        <d v="2022-02-14T00:00:00"/>
        <d v="2022-02-15T00:00:00"/>
        <d v="2022-02-16T00:00:00"/>
        <d v="2022-02-17T00:00:00"/>
        <d v="2022-02-18T00:00:00"/>
        <d v="2022-02-19T00:00:00"/>
        <d v="2022-02-20T00:00:00"/>
        <d v="2022-02-21T00:00:00"/>
        <d v="2022-02-22T00:00:00"/>
        <d v="2022-02-23T00:00:00"/>
        <d v="2022-02-24T00:00:00"/>
        <d v="2022-02-25T00:00:00"/>
        <d v="2022-02-26T00:00:00"/>
        <d v="2022-02-27T00:00:00"/>
        <d v="2022-02-28T00:00:00"/>
        <d v="2022-03-01T00:00:00"/>
        <d v="2022-03-02T00:00:00"/>
        <d v="2022-03-03T00:00:00"/>
        <d v="2022-03-04T00:00:00"/>
        <d v="2022-03-05T00:00:00"/>
        <d v="2022-03-06T00:00:00"/>
        <d v="2022-03-07T00:00:00"/>
        <d v="2022-03-08T00:00:00"/>
        <d v="2022-03-09T00:00:00"/>
        <d v="2022-03-10T00:00:00"/>
        <d v="2022-03-11T00:00:00"/>
        <d v="2022-03-12T00:00:00"/>
        <d v="2022-03-13T00:00:00"/>
        <d v="2022-03-14T00:00:00"/>
        <d v="2022-03-15T00:00:00"/>
        <d v="2022-03-16T00:00:00"/>
        <d v="2022-03-17T00:00:00"/>
        <d v="2022-03-18T00:00:00"/>
        <d v="2022-03-19T00:00:00"/>
        <d v="2022-03-20T00:00:00"/>
        <d v="2022-03-21T00:00:00"/>
        <d v="2022-03-22T00:00:00"/>
        <d v="2022-03-23T00:00:00"/>
        <d v="2022-03-24T00:00:00"/>
        <d v="2022-03-25T00:00:00"/>
        <d v="2022-03-26T00:00:00"/>
        <d v="2022-03-27T00:00:00"/>
        <d v="2022-03-28T00:00:00"/>
        <d v="2022-03-29T00:00:00"/>
        <d v="2022-03-30T00:00:00"/>
        <d v="2022-03-31T00:00:00"/>
        <d v="2022-04-01T00:00:00"/>
        <d v="2022-04-02T00:00:00"/>
        <d v="2022-04-03T00:00:00"/>
        <d v="2022-04-04T00:00:00"/>
        <d v="2022-04-05T00:00:00"/>
        <d v="2022-04-06T00:00:00"/>
        <d v="2022-04-07T00:00:00"/>
        <d v="2022-04-08T00:00:00"/>
        <d v="2022-04-09T00:00:00"/>
        <d v="2022-04-10T00:00:00"/>
        <d v="2022-04-11T00:00:00"/>
        <d v="2022-04-12T00:00:00"/>
        <d v="2022-04-13T00:00:00"/>
        <d v="2022-04-14T00:00:00"/>
        <d v="2022-04-15T00:00:00"/>
        <d v="2022-04-16T00:00:00"/>
        <d v="2022-04-17T00:00:00"/>
        <d v="2022-04-18T00:00:00"/>
        <d v="2022-04-19T00:00:00"/>
        <d v="2022-04-20T00:00:00"/>
        <d v="2022-04-21T00:00:00"/>
        <d v="2022-04-22T00:00:00"/>
        <d v="2022-04-23T00:00:00"/>
        <d v="2022-04-24T00:00:00"/>
        <d v="2022-04-25T00:00:00"/>
        <d v="2022-04-26T00:00:00"/>
        <d v="2022-04-27T00:00:00"/>
        <d v="2022-04-28T00:00:00"/>
        <d v="2022-04-29T00:00:00"/>
        <d v="2022-04-30T00:00:00"/>
        <d v="2022-05-01T00:00:00"/>
        <d v="2022-05-02T00:00:00"/>
        <d v="2022-05-03T00:00:00"/>
        <d v="2022-05-04T00:00:00"/>
        <d v="2022-05-05T00:00:00"/>
        <d v="2022-05-06T00:00:00"/>
        <d v="2022-05-07T00:00:00"/>
        <d v="2022-05-08T00:00:00"/>
        <d v="2022-05-09T00:00:00"/>
        <d v="2022-05-10T00:00:00"/>
        <d v="2022-05-11T00:00:00"/>
        <d v="2022-05-12T00:00:00"/>
        <d v="2022-05-13T00:00:00"/>
        <d v="2022-05-14T00:00:00"/>
        <d v="2022-05-15T00:00:00"/>
        <d v="2022-05-16T00:00:00"/>
        <d v="2022-05-17T00:00:00"/>
        <d v="2022-05-18T00:00:00"/>
        <d v="2022-05-19T00:00:00"/>
        <d v="2022-05-20T00:00:00"/>
        <d v="2022-05-21T00:00:00"/>
        <d v="2022-05-22T00:00:00"/>
        <d v="2022-05-23T00:00:00"/>
        <d v="2022-05-24T00:00:00"/>
        <d v="2022-05-25T00:00:00"/>
        <d v="2022-05-26T00:00:00"/>
        <d v="2022-05-27T00:00:00"/>
        <d v="2022-05-28T00:00:00"/>
        <d v="2022-05-29T00:00:00"/>
        <d v="2022-05-30T00:00:00"/>
        <d v="2022-05-31T00:00:00"/>
        <d v="2022-06-01T00:00:00"/>
        <d v="2022-06-02T00:00:00"/>
        <d v="2022-06-03T00:00:00"/>
        <d v="2022-06-04T00:00:00"/>
        <d v="2022-06-05T00:00:00"/>
        <d v="2022-06-06T00:00:00"/>
        <d v="2022-06-07T00:00:00"/>
        <d v="2022-06-08T00:00:00"/>
        <d v="2022-06-09T00:00:00"/>
        <d v="2022-06-10T00:00:00"/>
        <d v="2022-06-11T00:00:00"/>
        <d v="2022-06-12T00:00:00"/>
        <d v="2022-06-13T00:00:00"/>
        <d v="2022-06-14T00:00:00"/>
        <d v="2022-06-15T00:00:00"/>
        <d v="2022-06-16T00:00:00"/>
        <d v="2022-06-17T00:00:00"/>
        <d v="2022-06-18T00:00:00"/>
        <d v="2022-06-19T00:00:00"/>
        <d v="2022-06-20T00:00:00"/>
        <d v="2022-06-21T00:00:00"/>
        <d v="2022-06-22T00:00:00"/>
        <d v="2022-06-23T00:00:00"/>
        <d v="2022-06-24T00:00:00"/>
        <d v="2022-06-25T00:00:00"/>
        <d v="2022-06-26T00:00:00"/>
        <d v="2022-06-27T00:00:00"/>
        <d v="2022-06-28T00:00:00"/>
        <d v="2022-06-29T00:00:00"/>
        <d v="2022-06-30T00:00:00"/>
        <d v="2022-07-01T00:00:00"/>
        <d v="2022-07-02T00:00:00"/>
        <d v="2022-07-03T00:00:00"/>
        <d v="2022-07-04T00:00:00"/>
        <d v="2022-07-05T00:00:00"/>
        <d v="2022-07-06T00:00:00"/>
        <d v="2022-07-07T00:00:00"/>
        <d v="2022-07-08T00:00:00"/>
        <d v="2022-07-09T00:00:00"/>
        <d v="2022-07-10T00:00:00"/>
        <d v="2022-07-11T00:00:00"/>
        <d v="2022-07-12T00:00:00"/>
        <d v="2022-07-13T00:00:00"/>
        <d v="2022-07-14T00:00:00"/>
        <d v="2022-07-15T00:00:00"/>
        <d v="2022-07-16T00:00:00"/>
        <d v="2022-07-17T00:00:00"/>
        <d v="2022-07-18T00:00:00"/>
        <d v="2022-07-19T00:00:00"/>
        <d v="2022-07-20T00:00:00"/>
        <d v="2022-07-21T00:00:00"/>
        <d v="2022-07-22T00:00:00"/>
        <d v="2022-07-23T00:00:00"/>
        <d v="2022-07-24T00:00:00"/>
        <d v="2022-07-25T00:00:00"/>
        <d v="2022-07-26T00:00:00"/>
        <d v="2022-07-27T00:00:00"/>
        <d v="2022-07-28T00:00:00"/>
        <d v="2022-07-29T00:00:00"/>
        <d v="2022-07-30T00:00:00"/>
        <d v="2022-07-31T00:00:00"/>
        <d v="2022-08-01T00:00:00"/>
        <d v="2022-08-02T00:00:00"/>
        <d v="2022-08-03T00:00:00"/>
        <d v="2022-08-04T00:00:00"/>
        <d v="2022-08-05T00:00:00"/>
        <d v="2022-08-06T00:00:00"/>
        <d v="2022-08-07T00:00:00"/>
        <d v="2022-08-08T00:00:00"/>
        <d v="2022-08-09T00:00:00"/>
        <d v="2022-08-10T00:00:00"/>
        <d v="2022-08-11T00:00:00"/>
        <d v="2022-08-12T00:00:00"/>
        <d v="2022-08-13T00:00:00"/>
        <d v="2022-08-14T00:00:00"/>
        <d v="2022-08-15T00:00:00"/>
        <d v="2022-08-16T00:00:00"/>
        <d v="2022-08-17T00:00:00"/>
        <d v="2022-08-18T00:00:00"/>
        <d v="2022-08-19T00:00:00"/>
        <d v="2022-08-20T00:00:00"/>
        <d v="2022-08-21T00:00:00"/>
        <d v="2022-08-22T00:00:00"/>
        <d v="2022-08-23T00:00:00"/>
        <d v="2022-08-24T00:00:00"/>
        <d v="2022-08-25T00:00:00"/>
        <d v="2022-08-26T00:00:00"/>
        <d v="2022-08-27T00:00:00"/>
        <d v="2022-08-28T00:00:00"/>
        <d v="2022-08-29T00:00:00"/>
        <d v="2022-08-30T00:00:00"/>
        <d v="2022-08-31T00:00:00"/>
        <d v="2022-09-01T00:00:00"/>
        <d v="2022-09-02T00:00:00"/>
        <d v="2022-09-03T00:00:00"/>
        <d v="2022-09-04T00:00:00"/>
        <d v="2022-09-05T00:00:00"/>
        <d v="2022-09-06T00:00:00"/>
        <d v="2022-09-07T00:00:00"/>
        <d v="2022-09-08T00:00:00"/>
        <d v="2022-09-09T00:00:00"/>
        <d v="2022-09-10T00:00:00"/>
        <d v="2022-09-11T00:00:00"/>
        <d v="2022-09-12T00:00:00"/>
        <d v="2022-09-13T00:00:00"/>
        <d v="2022-09-14T00:00:00"/>
        <d v="2022-09-15T00:00:00"/>
        <d v="2022-09-16T00:00:00"/>
        <d v="2022-09-17T00:00:00"/>
        <d v="2022-09-18T00:00:00"/>
        <d v="2022-09-19T00:00:00"/>
        <d v="2022-09-20T00:00:00"/>
        <d v="2022-09-21T00:00:00"/>
        <d v="2022-09-22T00:00:00"/>
        <d v="2022-09-23T00:00:00"/>
        <d v="2022-09-24T00:00:00"/>
        <d v="2022-09-25T00:00:00"/>
        <d v="2022-09-26T00:00:00"/>
        <d v="2022-09-27T00:00:00"/>
        <d v="2022-09-28T00:00:00"/>
        <d v="2022-09-29T00:00:00"/>
        <d v="2022-09-30T00:00:00"/>
        <d v="2022-10-01T00:00:00"/>
        <d v="2022-10-02T00:00:00"/>
        <d v="2022-10-03T00:00:00"/>
        <d v="2022-10-04T00:00:00"/>
        <d v="2022-10-05T00:00:00"/>
        <d v="2022-10-06T00:00:00"/>
        <d v="2022-10-07T00:00:00"/>
        <d v="2022-10-08T00:00:00"/>
        <d v="2022-10-09T00:00:00"/>
        <d v="2022-10-10T00:00:00"/>
        <d v="2022-10-11T00:00:00"/>
        <d v="2022-10-12T00:00:00"/>
        <d v="2022-10-13T00:00:00"/>
        <d v="2022-10-14T00:00:00"/>
        <d v="2022-10-15T00:00:00"/>
        <d v="2022-10-16T00:00:00"/>
        <d v="2022-10-17T00:00:00"/>
        <d v="2022-10-18T00:00:00"/>
        <d v="2022-10-19T00:00:00"/>
        <d v="2022-10-20T00:00:00"/>
        <d v="2022-10-21T00:00:00"/>
        <d v="2022-10-22T00:00:00"/>
        <d v="2022-10-23T00:00:00"/>
        <d v="2022-10-24T00:00:00"/>
        <d v="2022-10-25T00:00:00"/>
        <d v="2022-10-26T00:00:00"/>
        <d v="2022-10-27T00:00:00"/>
        <d v="2022-10-28T00:00:00"/>
        <d v="2022-10-29T00:00:00"/>
        <d v="2022-10-30T00:00:00"/>
        <d v="2022-10-31T00:00:00"/>
        <d v="2022-11-01T00:00:00"/>
        <d v="2022-11-02T00:00:00"/>
        <d v="2022-11-03T00:00:00"/>
        <d v="2022-11-04T00:00:00"/>
        <d v="2022-11-05T00:00:00"/>
        <d v="2022-11-06T00:00:00"/>
        <d v="2022-11-07T00:00:00"/>
        <d v="2022-11-08T00:00:00"/>
        <d v="2022-11-09T00:00:00"/>
        <d v="2022-11-10T00:00:00"/>
        <d v="2022-11-11T00:00:00"/>
        <d v="2022-11-12T00:00:00"/>
        <d v="2022-11-13T00:00:00"/>
        <d v="2022-11-14T00:00:00"/>
        <d v="2022-11-15T00:00:00"/>
        <d v="2022-11-16T00:00:00"/>
        <d v="2022-11-17T00:00:00"/>
        <d v="2022-11-18T00:00:00"/>
        <d v="2022-11-19T00:00:00"/>
        <d v="2022-11-20T00:00:00"/>
        <d v="2022-11-21T00:00:00"/>
        <d v="2022-11-22T00:00:00"/>
        <d v="2022-11-23T00:00:00"/>
        <d v="2022-11-24T00:00:00"/>
        <d v="2022-11-25T00:00:00"/>
        <d v="2022-11-26T00:00:00"/>
        <d v="2022-11-27T00:00:00"/>
        <d v="2022-11-28T00:00:00"/>
        <d v="2022-11-29T00:00:00"/>
        <d v="2022-11-30T00:00:00"/>
        <d v="2022-12-01T00:00:00"/>
        <d v="2022-12-02T00:00:00"/>
        <d v="2022-12-03T00:00:00"/>
        <d v="2022-12-04T00:00:00"/>
        <d v="2022-12-05T00:00:00"/>
        <d v="2022-12-06T00:00:00"/>
        <d v="2022-12-07T00:00:00"/>
        <d v="2022-12-08T00:00:00"/>
        <d v="2022-12-09T00:00:00"/>
        <d v="2022-12-10T00:00:00"/>
        <d v="2022-12-11T00:00:00"/>
        <d v="2022-12-12T00:00:00"/>
        <d v="2022-12-13T00:00:00"/>
        <d v="2022-12-14T00:00:00"/>
        <d v="2022-12-15T00:00:00"/>
        <d v="2022-12-16T00:00:00"/>
        <d v="2022-12-17T00:00:00"/>
        <d v="2022-12-18T00:00:00"/>
        <d v="2022-12-19T00:00:00"/>
        <d v="2022-12-20T00:00:00"/>
        <d v="2022-12-21T00:00:00"/>
        <d v="2022-12-22T00:00:00"/>
        <d v="2022-12-23T00:00:00"/>
        <d v="2022-12-24T00:00:00"/>
        <d v="2022-12-25T00:00:00"/>
        <d v="2022-12-26T00:00:00"/>
        <d v="2022-12-27T00:00:00"/>
        <d v="2022-12-28T00:00:00"/>
        <d v="2022-12-29T00:00:00"/>
        <d v="2022-12-30T00:00:00"/>
        <d v="2022-12-31T00:00:00"/>
      </sharedItems>
      <fieldGroup par="6" base="0">
        <rangePr groupBy="months" startDate="2022-01-01T00:00:00" endDate="2023-01-01T00:00:00"/>
        <groupItems count="14">
          <s v="&lt;1/1/2022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1/1/2023"/>
        </groupItems>
      </fieldGroup>
    </cacheField>
    <cacheField name="Month" numFmtId="0">
      <sharedItems/>
    </cacheField>
    <cacheField name="MM" numFmtId="0">
      <sharedItems containsBlank="1" count="5">
        <s v="Bancolombia"/>
        <s v="Nequi"/>
        <s v="Movii"/>
        <s v="Cash"/>
        <m u="1"/>
      </sharedItems>
    </cacheField>
    <cacheField name="Detail" numFmtId="0">
      <sharedItems containsBlank="1" count="12">
        <s v="Initial"/>
        <s v="Others"/>
        <s v="Allowance"/>
        <s v="Bank Interests"/>
        <s v="Mom's Help"/>
        <s v="Games"/>
        <s v="Borrows Paid"/>
        <s v="Salary"/>
        <s v="Little Jobs"/>
        <s v="InternalTransactions"/>
        <s v="Dad's Help"/>
        <m u="1"/>
      </sharedItems>
    </cacheField>
    <cacheField name="Amount" numFmtId="165">
      <sharedItems containsSemiMixedTypes="0" containsString="0" containsNumber="1" minValue="2.0499999999999998" maxValue="9003385.8300000001"/>
    </cacheField>
    <cacheField name="Quarters" numFmtId="0" databaseField="0">
      <fieldGroup base="0">
        <rangePr groupBy="quarters" startDate="2022-01-01T00:00:00" endDate="2023-01-01T00:00:00"/>
        <groupItems count="6">
          <s v="&lt;1/1/2022"/>
          <s v="Qtr1"/>
          <s v="Qtr2"/>
          <s v="Qtr3"/>
          <s v="Qtr4"/>
          <s v="&gt;1/1/2023"/>
        </groupItems>
      </fieldGroup>
    </cacheField>
    <cacheField name="Years" numFmtId="0" databaseField="0">
      <fieldGroup base="0">
        <rangePr groupBy="years" startDate="2022-01-01T00:00:00" endDate="2023-01-01T00:00:00"/>
        <groupItems count="4">
          <s v="&lt;1/1/2022"/>
          <s v="2022"/>
          <s v="2023"/>
          <s v="&gt;1/1/2023"/>
        </groupItems>
      </fieldGroup>
    </cacheField>
  </cacheFields>
  <extLst>
    <ext xmlns:x14="http://schemas.microsoft.com/office/spreadsheetml/2009/9/main" uri="{725AE2AE-9491-48be-B2B4-4EB974FC3084}">
      <x14:pivotCacheDefinition pivotCacheId="37398630"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ndres Arias" refreshedDate="44927.534997916664" createdVersion="7" refreshedVersion="8" minRefreshableVersion="3" recordCount="619" xr:uid="{1F9E657D-7033-4DDF-9744-4465C51708DF}">
  <cacheSource type="worksheet">
    <worksheetSource name="Outs"/>
  </cacheSource>
  <cacheFields count="8">
    <cacheField name="Date" numFmtId="14">
      <sharedItems containsSemiMixedTypes="0" containsNonDate="0" containsDate="1" containsString="0" minDate="2022-01-02T00:00:00" maxDate="2022-12-31T00:00:00" count="250">
        <d v="2022-01-02T00:00:00"/>
        <d v="2022-01-03T00:00:00"/>
        <d v="2022-01-04T00:00:00"/>
        <d v="2022-01-06T00:00:00"/>
        <d v="2022-01-07T00:00:00"/>
        <d v="2022-01-08T00:00:00"/>
        <d v="2022-01-10T00:00:00"/>
        <d v="2022-01-11T00:00:00"/>
        <d v="2022-01-12T00:00:00"/>
        <d v="2022-01-13T00:00:00"/>
        <d v="2022-01-16T00:00:00"/>
        <d v="2022-01-18T00:00:00"/>
        <d v="2022-01-19T00:00:00"/>
        <d v="2022-01-21T00:00:00"/>
        <d v="2022-01-22T00:00:00"/>
        <d v="2022-01-24T00:00:00"/>
        <d v="2022-01-26T00:00:00"/>
        <d v="2022-01-28T00:00:00"/>
        <d v="2022-01-29T00:00:00"/>
        <d v="2022-01-30T00:00:00"/>
        <d v="2022-02-01T00:00:00"/>
        <d v="2022-02-02T00:00:00"/>
        <d v="2022-02-03T00:00:00"/>
        <d v="2022-02-05T00:00:00"/>
        <d v="2022-02-06T00:00:00"/>
        <d v="2022-02-08T00:00:00"/>
        <d v="2022-02-11T00:00:00"/>
        <d v="2022-02-12T00:00:00"/>
        <d v="2022-02-13T00:00:00"/>
        <d v="2022-02-14T00:00:00"/>
        <d v="2022-02-17T00:00:00"/>
        <d v="2022-02-18T00:00:00"/>
        <d v="2022-02-19T00:00:00"/>
        <d v="2022-02-20T00:00:00"/>
        <d v="2022-02-21T00:00:00"/>
        <d v="2022-02-22T00:00:00"/>
        <d v="2022-02-25T00:00:00"/>
        <d v="2022-02-26T00:00:00"/>
        <d v="2022-02-27T00:00:00"/>
        <d v="2022-03-01T00:00:00"/>
        <d v="2022-03-02T00:00:00"/>
        <d v="2022-03-03T00:00:00"/>
        <d v="2022-03-04T00:00:00"/>
        <d v="2022-03-05T00:00:00"/>
        <d v="2022-03-06T00:00:00"/>
        <d v="2022-03-07T00:00:00"/>
        <d v="2022-03-08T00:00:00"/>
        <d v="2022-03-10T00:00:00"/>
        <d v="2022-03-12T00:00:00"/>
        <d v="2022-03-13T00:00:00"/>
        <d v="2022-03-14T00:00:00"/>
        <d v="2022-03-17T00:00:00"/>
        <d v="2022-03-18T00:00:00"/>
        <d v="2022-03-19T00:00:00"/>
        <d v="2022-03-20T00:00:00"/>
        <d v="2022-03-22T00:00:00"/>
        <d v="2022-03-25T00:00:00"/>
        <d v="2022-03-26T00:00:00"/>
        <d v="2022-03-27T00:00:00"/>
        <d v="2022-03-30T00:00:00"/>
        <d v="2022-03-31T00:00:00"/>
        <d v="2022-04-01T00:00:00"/>
        <d v="2022-04-02T00:00:00"/>
        <d v="2022-04-03T00:00:00"/>
        <d v="2022-04-04T00:00:00"/>
        <d v="2022-04-05T00:00:00"/>
        <d v="2022-04-07T00:00:00"/>
        <d v="2022-04-08T00:00:00"/>
        <d v="2022-04-09T00:00:00"/>
        <d v="2022-04-10T00:00:00"/>
        <d v="2022-04-11T00:00:00"/>
        <d v="2022-04-12T00:00:00"/>
        <d v="2022-04-13T00:00:00"/>
        <d v="2022-04-16T00:00:00"/>
        <d v="2022-04-17T00:00:00"/>
        <d v="2022-04-18T00:00:00"/>
        <d v="2022-04-19T00:00:00"/>
        <d v="2022-04-23T00:00:00"/>
        <d v="2022-04-27T00:00:00"/>
        <d v="2022-04-30T00:00:00"/>
        <d v="2022-05-01T00:00:00"/>
        <d v="2022-05-02T00:00:00"/>
        <d v="2022-05-03T00:00:00"/>
        <d v="2022-05-05T00:00:00"/>
        <d v="2022-05-06T00:00:00"/>
        <d v="2022-05-08T00:00:00"/>
        <d v="2022-05-09T00:00:00"/>
        <d v="2022-05-11T00:00:00"/>
        <d v="2022-05-13T00:00:00"/>
        <d v="2022-05-21T00:00:00"/>
        <d v="2022-05-22T00:00:00"/>
        <d v="2022-05-23T00:00:00"/>
        <d v="2022-05-25T00:00:00"/>
        <d v="2022-05-27T00:00:00"/>
        <d v="2022-05-28T00:00:00"/>
        <d v="2022-05-29T00:00:00"/>
        <d v="2022-05-30T00:00:00"/>
        <d v="2022-06-05T00:00:00"/>
        <d v="2022-06-06T00:00:00"/>
        <d v="2022-06-07T00:00:00"/>
        <d v="2022-06-08T00:00:00"/>
        <d v="2022-06-09T00:00:00"/>
        <d v="2022-06-13T00:00:00"/>
        <d v="2022-06-14T00:00:00"/>
        <d v="2022-06-15T00:00:00"/>
        <d v="2022-06-16T00:00:00"/>
        <d v="2022-06-17T00:00:00"/>
        <d v="2022-06-18T00:00:00"/>
        <d v="2022-06-19T00:00:00"/>
        <d v="2022-06-24T00:00:00"/>
        <d v="2022-06-26T00:00:00"/>
        <d v="2022-06-27T00:00:00"/>
        <d v="2022-06-28T00:00:00"/>
        <d v="2022-06-29T00:00:00"/>
        <d v="2022-06-30T00:00:00"/>
        <d v="2022-07-02T00:00:00"/>
        <d v="2022-07-04T00:00:00"/>
        <d v="2022-07-05T00:00:00"/>
        <d v="2022-07-06T00:00:00"/>
        <d v="2022-07-07T00:00:00"/>
        <d v="2022-07-09T00:00:00"/>
        <d v="2022-07-11T00:00:00"/>
        <d v="2022-07-12T00:00:00"/>
        <d v="2022-07-13T00:00:00"/>
        <d v="2022-07-14T00:00:00"/>
        <d v="2022-07-16T00:00:00"/>
        <d v="2022-07-17T00:00:00"/>
        <d v="2022-07-18T00:00:00"/>
        <d v="2022-07-19T00:00:00"/>
        <d v="2022-07-20T00:00:00"/>
        <d v="2022-07-23T00:00:00"/>
        <d v="2022-07-24T00:00:00"/>
        <d v="2022-07-25T00:00:00"/>
        <d v="2022-07-26T00:00:00"/>
        <d v="2022-07-27T00:00:00"/>
        <d v="2022-07-29T00:00:00"/>
        <d v="2022-07-30T00:00:00"/>
        <d v="2022-07-31T00:00:00"/>
        <d v="2022-08-02T00:00:00"/>
        <d v="2022-08-03T00:00:00"/>
        <d v="2022-08-05T00:00:00"/>
        <d v="2022-08-06T00:00:00"/>
        <d v="2022-08-07T00:00:00"/>
        <d v="2022-08-08T00:00:00"/>
        <d v="2022-08-10T00:00:00"/>
        <d v="2022-08-11T00:00:00"/>
        <d v="2022-08-12T00:00:00"/>
        <d v="2022-08-13T00:00:00"/>
        <d v="2022-08-14T00:00:00"/>
        <d v="2022-08-15T00:00:00"/>
        <d v="2022-08-18T00:00:00"/>
        <d v="2022-08-20T00:00:00"/>
        <d v="2022-08-21T00:00:00"/>
        <d v="2022-08-24T00:00:00"/>
        <d v="2022-08-25T00:00:00"/>
        <d v="2022-08-26T00:00:00"/>
        <d v="2022-08-27T00:00:00"/>
        <d v="2022-08-28T00:00:00"/>
        <d v="2022-08-29T00:00:00"/>
        <d v="2022-08-30T00:00:00"/>
        <d v="2022-09-01T00:00:00"/>
        <d v="2022-09-02T00:00:00"/>
        <d v="2022-09-04T00:00:00"/>
        <d v="2022-09-05T00:00:00"/>
        <d v="2022-09-07T00:00:00"/>
        <d v="2022-09-08T00:00:00"/>
        <d v="2022-09-09T00:00:00"/>
        <d v="2022-09-10T00:00:00"/>
        <d v="2022-09-11T00:00:00"/>
        <d v="2022-09-13T00:00:00"/>
        <d v="2022-09-14T00:00:00"/>
        <d v="2022-09-15T00:00:00"/>
        <d v="2022-09-16T00:00:00"/>
        <d v="2022-09-17T00:00:00"/>
        <d v="2022-09-18T00:00:00"/>
        <d v="2022-09-20T00:00:00"/>
        <d v="2022-09-21T00:00:00"/>
        <d v="2022-09-22T00:00:00"/>
        <d v="2022-09-24T00:00:00"/>
        <d v="2022-09-28T00:00:00"/>
        <d v="2022-09-29T00:00:00"/>
        <d v="2022-10-01T00:00:00"/>
        <d v="2022-10-02T00:00:00"/>
        <d v="2022-10-03T00:00:00"/>
        <d v="2022-10-04T00:00:00"/>
        <d v="2022-10-06T00:00:00"/>
        <d v="2022-10-07T00:00:00"/>
        <d v="2022-10-08T00:00:00"/>
        <d v="2022-10-11T00:00:00"/>
        <d v="2022-10-12T00:00:00"/>
        <d v="2022-10-13T00:00:00"/>
        <d v="2022-10-14T00:00:00"/>
        <d v="2022-10-15T00:00:00"/>
        <d v="2022-10-16T00:00:00"/>
        <d v="2022-10-19T00:00:00"/>
        <d v="2022-10-20T00:00:00"/>
        <d v="2022-10-21T00:00:00"/>
        <d v="2022-10-23T00:00:00"/>
        <d v="2022-10-25T00:00:00"/>
        <d v="2022-10-26T00:00:00"/>
        <d v="2022-10-28T00:00:00"/>
        <d v="2022-10-29T00:00:00"/>
        <d v="2022-10-30T00:00:00"/>
        <d v="2022-10-31T00:00:00"/>
        <d v="2022-11-01T00:00:00"/>
        <d v="2022-11-02T00:00:00"/>
        <d v="2022-11-03T00:00:00"/>
        <d v="2022-11-05T00:00:00"/>
        <d v="2022-11-06T00:00:00"/>
        <d v="2022-11-07T00:00:00"/>
        <d v="2022-11-08T00:00:00"/>
        <d v="2022-11-09T00:00:00"/>
        <d v="2022-11-11T00:00:00"/>
        <d v="2022-11-12T00:00:00"/>
        <d v="2022-11-13T00:00:00"/>
        <d v="2022-11-16T00:00:00"/>
        <d v="2022-11-17T00:00:00"/>
        <d v="2022-11-18T00:00:00"/>
        <d v="2022-11-20T00:00:00"/>
        <d v="2022-11-21T00:00:00"/>
        <d v="2022-11-22T00:00:00"/>
        <d v="2022-11-23T00:00:00"/>
        <d v="2022-11-24T00:00:00"/>
        <d v="2022-11-25T00:00:00"/>
        <d v="2022-11-26T00:00:00"/>
        <d v="2022-11-27T00:00:00"/>
        <d v="2022-11-28T00:00:00"/>
        <d v="2022-11-29T00:00:00"/>
        <d v="2022-11-30T00:00:00"/>
        <d v="2022-12-01T00:00:00"/>
        <d v="2022-12-03T00:00:00"/>
        <d v="2022-12-04T00:00:00"/>
        <d v="2022-12-06T00:00:00"/>
        <d v="2022-12-07T00:00:00"/>
        <d v="2022-12-08T00:00:00"/>
        <d v="2022-12-10T00:00:00"/>
        <d v="2022-12-11T00:00:00"/>
        <d v="2022-12-12T00:00:00"/>
        <d v="2022-12-14T00:00:00"/>
        <d v="2022-12-15T00:00:00"/>
        <d v="2022-12-16T00:00:00"/>
        <d v="2022-12-17T00:00:00"/>
        <d v="2022-12-18T00:00:00"/>
        <d v="2022-12-21T00:00:00"/>
        <d v="2022-12-22T00:00:00"/>
        <d v="2022-12-23T00:00:00"/>
        <d v="2022-12-24T00:00:00"/>
        <d v="2022-12-26T00:00:00"/>
        <d v="2022-12-27T00:00:00"/>
        <d v="2022-12-30T00:00:00"/>
      </sharedItems>
      <fieldGroup par="7" base="0">
        <rangePr groupBy="days" startDate="2022-01-02T00:00:00" endDate="2022-12-31T00:00:00"/>
        <groupItems count="368">
          <s v="&lt;1/2/2022"/>
          <s v="1-Jan"/>
          <s v="2-Jan"/>
          <s v="3-Jan"/>
          <s v="4-Jan"/>
          <s v="5-Jan"/>
          <s v="6-Jan"/>
          <s v="7-Jan"/>
          <s v="8-Jan"/>
          <s v="9-Jan"/>
          <s v="10-Jan"/>
          <s v="11-Jan"/>
          <s v="12-Jan"/>
          <s v="13-Jan"/>
          <s v="14-Jan"/>
          <s v="15-Jan"/>
          <s v="16-Jan"/>
          <s v="17-Jan"/>
          <s v="18-Jan"/>
          <s v="19-Jan"/>
          <s v="20-Jan"/>
          <s v="21-Jan"/>
          <s v="22-Jan"/>
          <s v="23-Jan"/>
          <s v="24-Jan"/>
          <s v="25-Jan"/>
          <s v="26-Jan"/>
          <s v="27-Jan"/>
          <s v="28-Jan"/>
          <s v="29-Jan"/>
          <s v="30-Jan"/>
          <s v="31-Jan"/>
          <s v="1-Feb"/>
          <s v="2-Feb"/>
          <s v="3-Feb"/>
          <s v="4-Feb"/>
          <s v="5-Feb"/>
          <s v="6-Feb"/>
          <s v="7-Feb"/>
          <s v="8-Feb"/>
          <s v="9-Feb"/>
          <s v="10-Feb"/>
          <s v="11-Feb"/>
          <s v="12-Feb"/>
          <s v="13-Feb"/>
          <s v="14-Feb"/>
          <s v="15-Feb"/>
          <s v="16-Feb"/>
          <s v="17-Feb"/>
          <s v="18-Feb"/>
          <s v="19-Feb"/>
          <s v="20-Feb"/>
          <s v="21-Feb"/>
          <s v="22-Feb"/>
          <s v="23-Feb"/>
          <s v="24-Feb"/>
          <s v="25-Feb"/>
          <s v="26-Feb"/>
          <s v="27-Feb"/>
          <s v="28-Feb"/>
          <s v="29-Feb"/>
          <s v="1-Mar"/>
          <s v="2-Mar"/>
          <s v="3-Mar"/>
          <s v="4-Mar"/>
          <s v="5-Mar"/>
          <s v="6-Mar"/>
          <s v="7-Mar"/>
          <s v="8-Mar"/>
          <s v="9-Mar"/>
          <s v="10-Mar"/>
          <s v="11-Mar"/>
          <s v="12-Mar"/>
          <s v="13-Mar"/>
          <s v="14-Mar"/>
          <s v="15-Mar"/>
          <s v="16-Mar"/>
          <s v="17-Mar"/>
          <s v="18-Mar"/>
          <s v="19-Mar"/>
          <s v="20-Mar"/>
          <s v="21-Mar"/>
          <s v="22-Mar"/>
          <s v="23-Mar"/>
          <s v="24-Mar"/>
          <s v="25-Mar"/>
          <s v="26-Mar"/>
          <s v="27-Mar"/>
          <s v="28-Mar"/>
          <s v="29-Mar"/>
          <s v="30-Mar"/>
          <s v="31-Mar"/>
          <s v="1-Apr"/>
          <s v="2-Apr"/>
          <s v="3-Apr"/>
          <s v="4-Apr"/>
          <s v="5-Apr"/>
          <s v="6-Apr"/>
          <s v="7-Apr"/>
          <s v="8-Apr"/>
          <s v="9-Apr"/>
          <s v="10-Apr"/>
          <s v="11-Apr"/>
          <s v="12-Apr"/>
          <s v="13-Apr"/>
          <s v="14-Apr"/>
          <s v="15-Apr"/>
          <s v="16-Apr"/>
          <s v="17-Apr"/>
          <s v="18-Apr"/>
          <s v="19-Apr"/>
          <s v="20-Apr"/>
          <s v="21-Apr"/>
          <s v="22-Apr"/>
          <s v="23-Apr"/>
          <s v="24-Apr"/>
          <s v="25-Apr"/>
          <s v="26-Apr"/>
          <s v="27-Apr"/>
          <s v="28-Apr"/>
          <s v="29-Apr"/>
          <s v="30-Apr"/>
          <s v="1-May"/>
          <s v="2-May"/>
          <s v="3-May"/>
          <s v="4-May"/>
          <s v="5-May"/>
          <s v="6-May"/>
          <s v="7-May"/>
          <s v="8-May"/>
          <s v="9-May"/>
          <s v="10-May"/>
          <s v="11-May"/>
          <s v="12-May"/>
          <s v="13-May"/>
          <s v="14-May"/>
          <s v="15-May"/>
          <s v="16-May"/>
          <s v="17-May"/>
          <s v="18-May"/>
          <s v="19-May"/>
          <s v="20-May"/>
          <s v="21-May"/>
          <s v="22-May"/>
          <s v="23-May"/>
          <s v="24-May"/>
          <s v="25-May"/>
          <s v="26-May"/>
          <s v="27-May"/>
          <s v="28-May"/>
          <s v="29-May"/>
          <s v="30-May"/>
          <s v="31-May"/>
          <s v="1-Jun"/>
          <s v="2-Jun"/>
          <s v="3-Jun"/>
          <s v="4-Jun"/>
          <s v="5-Jun"/>
          <s v="6-Jun"/>
          <s v="7-Jun"/>
          <s v="8-Jun"/>
          <s v="9-Jun"/>
          <s v="10-Jun"/>
          <s v="11-Jun"/>
          <s v="12-Jun"/>
          <s v="13-Jun"/>
          <s v="14-Jun"/>
          <s v="15-Jun"/>
          <s v="16-Jun"/>
          <s v="17-Jun"/>
          <s v="18-Jun"/>
          <s v="19-Jun"/>
          <s v="20-Jun"/>
          <s v="21-Jun"/>
          <s v="22-Jun"/>
          <s v="23-Jun"/>
          <s v="24-Jun"/>
          <s v="25-Jun"/>
          <s v="26-Jun"/>
          <s v="27-Jun"/>
          <s v="28-Jun"/>
          <s v="29-Jun"/>
          <s v="30-Jun"/>
          <s v="1-Jul"/>
          <s v="2-Jul"/>
          <s v="3-Jul"/>
          <s v="4-Jul"/>
          <s v="5-Jul"/>
          <s v="6-Jul"/>
          <s v="7-Jul"/>
          <s v="8-Jul"/>
          <s v="9-Jul"/>
          <s v="10-Jul"/>
          <s v="11-Jul"/>
          <s v="12-Jul"/>
          <s v="13-Jul"/>
          <s v="14-Jul"/>
          <s v="15-Jul"/>
          <s v="16-Jul"/>
          <s v="17-Jul"/>
          <s v="18-Jul"/>
          <s v="19-Jul"/>
          <s v="20-Jul"/>
          <s v="21-Jul"/>
          <s v="22-Jul"/>
          <s v="23-Jul"/>
          <s v="24-Jul"/>
          <s v="25-Jul"/>
          <s v="26-Jul"/>
          <s v="27-Jul"/>
          <s v="28-Jul"/>
          <s v="29-Jul"/>
          <s v="30-Jul"/>
          <s v="31-Jul"/>
          <s v="1-Aug"/>
          <s v="2-Aug"/>
          <s v="3-Aug"/>
          <s v="4-Aug"/>
          <s v="5-Aug"/>
          <s v="6-Aug"/>
          <s v="7-Aug"/>
          <s v="8-Aug"/>
          <s v="9-Aug"/>
          <s v="10-Aug"/>
          <s v="11-Aug"/>
          <s v="12-Aug"/>
          <s v="13-Aug"/>
          <s v="14-Aug"/>
          <s v="15-Aug"/>
          <s v="16-Aug"/>
          <s v="17-Aug"/>
          <s v="18-Aug"/>
          <s v="19-Aug"/>
          <s v="20-Aug"/>
          <s v="21-Aug"/>
          <s v="22-Aug"/>
          <s v="23-Aug"/>
          <s v="24-Aug"/>
          <s v="25-Aug"/>
          <s v="26-Aug"/>
          <s v="27-Aug"/>
          <s v="28-Aug"/>
          <s v="29-Aug"/>
          <s v="30-Aug"/>
          <s v="31-Aug"/>
          <s v="1-Sep"/>
          <s v="2-Sep"/>
          <s v="3-Sep"/>
          <s v="4-Sep"/>
          <s v="5-Sep"/>
          <s v="6-Sep"/>
          <s v="7-Sep"/>
          <s v="8-Sep"/>
          <s v="9-Sep"/>
          <s v="10-Sep"/>
          <s v="11-Sep"/>
          <s v="12-Sep"/>
          <s v="13-Sep"/>
          <s v="14-Sep"/>
          <s v="15-Sep"/>
          <s v="16-Sep"/>
          <s v="17-Sep"/>
          <s v="18-Sep"/>
          <s v="19-Sep"/>
          <s v="20-Sep"/>
          <s v="21-Sep"/>
          <s v="22-Sep"/>
          <s v="23-Sep"/>
          <s v="24-Sep"/>
          <s v="25-Sep"/>
          <s v="26-Sep"/>
          <s v="27-Sep"/>
          <s v="28-Sep"/>
          <s v="29-Sep"/>
          <s v="30-Sep"/>
          <s v="1-Oct"/>
          <s v="2-Oct"/>
          <s v="3-Oct"/>
          <s v="4-Oct"/>
          <s v="5-Oct"/>
          <s v="6-Oct"/>
          <s v="7-Oct"/>
          <s v="8-Oct"/>
          <s v="9-Oct"/>
          <s v="10-Oct"/>
          <s v="11-Oct"/>
          <s v="12-Oct"/>
          <s v="13-Oct"/>
          <s v="14-Oct"/>
          <s v="15-Oct"/>
          <s v="16-Oct"/>
          <s v="17-Oct"/>
          <s v="18-Oct"/>
          <s v="19-Oct"/>
          <s v="20-Oct"/>
          <s v="21-Oct"/>
          <s v="22-Oct"/>
          <s v="23-Oct"/>
          <s v="24-Oct"/>
          <s v="25-Oct"/>
          <s v="26-Oct"/>
          <s v="27-Oct"/>
          <s v="28-Oct"/>
          <s v="29-Oct"/>
          <s v="30-Oct"/>
          <s v="31-Oct"/>
          <s v="1-Nov"/>
          <s v="2-Nov"/>
          <s v="3-Nov"/>
          <s v="4-Nov"/>
          <s v="5-Nov"/>
          <s v="6-Nov"/>
          <s v="7-Nov"/>
          <s v="8-Nov"/>
          <s v="9-Nov"/>
          <s v="10-Nov"/>
          <s v="11-Nov"/>
          <s v="12-Nov"/>
          <s v="13-Nov"/>
          <s v="14-Nov"/>
          <s v="15-Nov"/>
          <s v="16-Nov"/>
          <s v="17-Nov"/>
          <s v="18-Nov"/>
          <s v="19-Nov"/>
          <s v="20-Nov"/>
          <s v="21-Nov"/>
          <s v="22-Nov"/>
          <s v="23-Nov"/>
          <s v="24-Nov"/>
          <s v="25-Nov"/>
          <s v="26-Nov"/>
          <s v="27-Nov"/>
          <s v="28-Nov"/>
          <s v="29-Nov"/>
          <s v="30-Nov"/>
          <s v="1-Dec"/>
          <s v="2-Dec"/>
          <s v="3-Dec"/>
          <s v="4-Dec"/>
          <s v="5-Dec"/>
          <s v="6-Dec"/>
          <s v="7-Dec"/>
          <s v="8-Dec"/>
          <s v="9-Dec"/>
          <s v="10-Dec"/>
          <s v="11-Dec"/>
          <s v="12-Dec"/>
          <s v="13-Dec"/>
          <s v="14-Dec"/>
          <s v="15-Dec"/>
          <s v="16-Dec"/>
          <s v="17-Dec"/>
          <s v="18-Dec"/>
          <s v="19-Dec"/>
          <s v="20-Dec"/>
          <s v="21-Dec"/>
          <s v="22-Dec"/>
          <s v="23-Dec"/>
          <s v="24-Dec"/>
          <s v="25-Dec"/>
          <s v="26-Dec"/>
          <s v="27-Dec"/>
          <s v="28-Dec"/>
          <s v="29-Dec"/>
          <s v="30-Dec"/>
          <s v="31-Dec"/>
          <s v="&gt;12/31/2022"/>
        </groupItems>
      </fieldGroup>
    </cacheField>
    <cacheField name="Month" numFmtId="164">
      <sharedItems/>
    </cacheField>
    <cacheField name="Category" numFmtId="0">
      <sharedItems/>
    </cacheField>
    <cacheField name="SubCategory" numFmtId="0">
      <sharedItems/>
    </cacheField>
    <cacheField name="MM" numFmtId="0">
      <sharedItems count="5">
        <s v="Nequi"/>
        <s v="Cash"/>
        <s v="Bancolombia"/>
        <s v="Credit Card"/>
        <s v="Movii"/>
      </sharedItems>
    </cacheField>
    <cacheField name="Detail" numFmtId="0">
      <sharedItems count="232">
        <s v="PPC"/>
        <s v="Soda"/>
        <s v="Chess Tournament"/>
        <s v="Tullave "/>
        <s v="Speed Max"/>
        <s v="2 Hamburguers"/>
        <s v="Picap"/>
        <s v="Large Sausage"/>
        <s v="Pizza"/>
        <s v="Rest of the burguer"/>
        <s v="Water"/>
        <s v="Phone Bill"/>
        <s v="Complete Food"/>
        <s v="Intermunicipal Bus"/>
        <s v="Parques"/>
        <s v="Bus"/>
        <s v="Liceo Certification"/>
        <s v="Crunchyroll"/>
        <s v="Olga's"/>
        <s v="Cervantes Certification"/>
        <s v="Donation"/>
        <s v="Arepas"/>
        <s v="Vodka"/>
        <s v="Chess.com"/>
        <s v="Ara"/>
        <s v="Ketchup"/>
        <s v="Unilago's Meal"/>
        <s v="Toner"/>
        <s v="Vive 100"/>
        <s v="Condoms"/>
        <s v="Flowers"/>
        <s v="Stick Cheese"/>
        <s v="3 Globes"/>
        <s v="Fabio told me to sent this"/>
        <s v="To car's document (bank)"/>
        <s v="To aunt to solve lunch"/>
        <s v="ATM"/>
        <s v="To Grandma for her transport card"/>
        <s v="Monthly Payment"/>
        <s v="To Nequi because of monthly allowance"/>
        <s v="Referee Payment"/>
        <s v="Mishi Mishi"/>
        <s v="To complete Vanessa's bus ticket"/>
        <s v="Handling Fee"/>
        <s v="Id's Photocopy"/>
        <s v="Miguel Burguer"/>
        <s v="Class Payment"/>
        <s v="Tournament"/>
        <s v="Materials for experiment"/>
        <s v="Envelope"/>
        <s v="Borrow to mother in law"/>
        <s v="Uniform"/>
        <s v="Uber"/>
        <s v="Supplies"/>
        <s v="To the driver for gas"/>
        <s v="Key replacement for Vanessa"/>
        <s v="To complete bus"/>
        <s v="Buñuelo"/>
        <s v="Fruits"/>
        <s v="Mcdonalds"/>
        <s v="Haircut"/>
        <s v="Soda in group"/>
        <s v="Arepa"/>
        <s v="KFC"/>
        <s v="Pizza for Sebastian and me"/>
        <s v="Heroes Burguer"/>
        <s v="General Appoinment"/>
        <s v="Odontology"/>
        <s v="TodoRico"/>
        <s v="Didi"/>
        <s v="Uber Tip"/>
        <s v="Arepa and sausage"/>
        <s v="Groceries"/>
        <s v="Package to mom"/>
        <s v="Parchís"/>
        <s v="Birth Certificate"/>
        <s v="Manila folder"/>
        <s v="To be even with dad about package"/>
        <s v="Cellular Data for father in law"/>
        <s v="Penalty Shootout"/>
        <s v="Buñuelos Rellenos "/>
        <s v="Sodas"/>
        <s v="To recharge Vanessa Card"/>
        <s v="Groceries in Mexico"/>
        <s v="KFC in Mexico"/>
        <s v="Pizza en Mexico"/>
        <s v="Tape"/>
        <s v="Snack"/>
        <s v="Mario Mendoza Book"/>
        <s v="Mr. Lee"/>
        <s v="Book for Vanessa"/>
        <s v="2 tickets for FILBO"/>
        <s v="Pennants for Vanessa"/>
        <s v="Chocolates for Vanessa and me"/>
        <s v="Chocolate  for Mother in law"/>
        <s v="Stickers for Vanessa"/>
        <s v="Purgative"/>
        <s v="Sent to Fabio and he gave me that on cash"/>
        <s v="Bailyes and beers"/>
        <s v="Pizzas and coke for Nicolas and me"/>
        <s v="Lunch for Grandma and me"/>
        <s v="Breakfast for Grandma"/>
        <s v="Cake for grandma"/>
        <s v="To Nequi "/>
        <s v="Mariachis"/>
        <s v="Candle"/>
        <s v="Mints"/>
        <s v="Credit Card Payment"/>
        <s v="Juice"/>
        <s v="To Diana, then she gave me cash"/>
        <s v="Paintball"/>
        <s v="Stuff for model"/>
        <s v="Buñuelos"/>
        <s v="To Nequi"/>
        <s v="Stand Up"/>
        <s v="Taxi"/>
        <s v="Uber for Grandma"/>
        <s v="PlayStation Plus Subscription"/>
        <s v="HDMI Cable"/>
        <s v="Vanessa gave me on Nequi"/>
        <s v="Ticket"/>
        <s v="T-shirt for Dad"/>
        <s v="Collect for rice"/>
        <s v="Fifa"/>
        <s v="Locks and tape for grandma"/>
        <s v="Mis Carnes"/>
        <s v="Mask"/>
        <s v="Minifootball tournament"/>
        <s v="Sushi"/>
        <s v="Rice for 6"/>
        <s v="To Fabio, he gave me on Nequi"/>
        <s v="Trip - Intermunicipal Bus"/>
        <s v="Trip - Bread"/>
        <s v="Trip - Bus"/>
        <s v="Trip - Chicken"/>
        <s v="Mom asked me to send to Dayana "/>
        <s v="Trip - For breakfast "/>
        <s v="Trip - Ice Cream (X3)"/>
        <s v="Trip - Lunch for Grandma, aunt and me"/>
        <s v="Trip - Fee for ATM transaction"/>
        <s v="Trip - Tejo"/>
        <s v="Trip - Taxi "/>
        <s v="Trip - Parques "/>
        <s v="Trip - To Grandma for her transport "/>
        <s v="To seller "/>
        <s v="Candy"/>
        <s v="Presto"/>
        <s v="Ice Cream"/>
        <s v="Rice for 8"/>
        <s v="Danilo will pay"/>
        <s v="Bread"/>
        <s v="Burguer"/>
        <s v="Milkshakes"/>
        <s v="Tullave"/>
        <s v="Ring"/>
        <s v="Ring Fee"/>
        <s v="Laura gave me cash"/>
        <s v="Churros"/>
        <s v="Cat's Sand"/>
        <s v="Water and Chicken pie"/>
        <s v="Tacos"/>
        <s v="Water "/>
        <s v="Grandma's Passport"/>
        <s v="Chicken"/>
        <s v="Vanessa will pay"/>
        <s v="Supplies for lunch"/>
        <s v="Materials for light box"/>
        <s v="To Movii"/>
        <s v="Tournament (first installment)"/>
        <s v="To a kid"/>
        <s v="Cabify"/>
        <s v="Ice Cream X2"/>
        <s v="B complex "/>
        <s v="Stick Cheese "/>
        <s v="Papa"/>
        <s v="First Installment (Bike)"/>
        <s v="Second Installment (Bike)"/>
        <s v="White cardboard "/>
        <s v="To gentleman "/>
        <s v="Burguer combo"/>
        <s v="Almojabana (X2)"/>
        <s v="Consular rights"/>
        <s v="Visa advice"/>
        <s v="Silicon for bike"/>
        <s v="Bicycle Parking"/>
        <s v="To complete bread"/>
        <s v="Petty cash receipt"/>
        <s v="Salad"/>
        <s v="Raffle"/>
        <s v="To Fabio, he gave me more cash"/>
        <s v="Tournament (second installment)"/>
        <s v="Card Recharge"/>
        <s v="Buñuelos rellenos"/>
        <s v="Corral"/>
        <s v="Bycicle Parking"/>
        <s v="Mom asked me to send to Grandma "/>
        <s v="Match Gloves"/>
        <s v="Tournament Surplus"/>
        <s v="Glue"/>
        <s v="Practice Gloves"/>
        <s v="Camilo's minifootball tournament"/>
        <s v="To Fabio, he gave me on Cash"/>
        <s v="Vive100"/>
        <s v="Chain Tensioner"/>
        <s v="Cleats"/>
        <s v="Tensiometer"/>
        <s v="Laminate license"/>
        <s v="Court Payment"/>
        <s v="Batteries triple a"/>
        <s v="Muy (Restaurant)"/>
        <s v="To delivery man"/>
        <s v="Pizza Gourmet"/>
        <s v="Arepa with grandma"/>
        <s v="World cup bet"/>
        <s v="Salpicon"/>
        <s v="Anti-inflammatory pill"/>
        <s v="Gel for ankle"/>
        <s v="Bread and coke"/>
        <s v="To Fabio"/>
        <s v="Donuts"/>
        <s v="Church's Anthem App"/>
        <s v="El Establo"/>
        <s v="To Chompy, he gave me cash"/>
        <s v="Penalty Shootout for Jerson and me"/>
        <s v="Rice for six"/>
        <s v="Shoes Repair (First Installment)"/>
        <s v="Shoes Repair (Second Installment)"/>
        <s v="Bread for Jerson and me"/>
        <s v="Bread for Chompy and me"/>
        <s v="Cheese Stick"/>
        <s v="Juice and plastic vases"/>
        <s v="To Grandma"/>
      </sharedItems>
    </cacheField>
    <cacheField name="Amount" numFmtId="44">
      <sharedItems containsSemiMixedTypes="0" containsString="0" containsNumber="1" minValue="10" maxValue="1000000"/>
    </cacheField>
    <cacheField name="Months" numFmtId="0" databaseField="0">
      <fieldGroup base="0">
        <rangePr groupBy="months" startDate="2022-01-02T00:00:00" endDate="2022-12-31T00:00:00"/>
        <groupItems count="14">
          <s v="&lt;1/2/2022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12/31/2022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89">
  <r>
    <x v="0"/>
    <s v="January"/>
    <x v="0"/>
    <x v="0"/>
    <n v="9003385.8300000001"/>
  </r>
  <r>
    <x v="0"/>
    <s v="January"/>
    <x v="1"/>
    <x v="0"/>
    <n v="424297.34"/>
  </r>
  <r>
    <x v="0"/>
    <s v="January"/>
    <x v="2"/>
    <x v="0"/>
    <n v="13813"/>
  </r>
  <r>
    <x v="0"/>
    <s v="January"/>
    <x v="3"/>
    <x v="0"/>
    <n v="570450"/>
  </r>
  <r>
    <x v="0"/>
    <s v="January"/>
    <x v="1"/>
    <x v="1"/>
    <n v="50000"/>
  </r>
  <r>
    <x v="0"/>
    <s v="January"/>
    <x v="1"/>
    <x v="2"/>
    <n v="220000"/>
  </r>
  <r>
    <x v="0"/>
    <s v="January"/>
    <x v="0"/>
    <x v="3"/>
    <n v="12.33"/>
  </r>
  <r>
    <x v="1"/>
    <s v="January"/>
    <x v="0"/>
    <x v="3"/>
    <n v="12.33"/>
  </r>
  <r>
    <x v="2"/>
    <s v="January"/>
    <x v="0"/>
    <x v="3"/>
    <n v="12.33"/>
  </r>
  <r>
    <x v="3"/>
    <s v="January"/>
    <x v="0"/>
    <x v="3"/>
    <n v="12.33"/>
  </r>
  <r>
    <x v="4"/>
    <s v="January"/>
    <x v="0"/>
    <x v="3"/>
    <n v="12.33"/>
  </r>
  <r>
    <x v="5"/>
    <s v="January"/>
    <x v="0"/>
    <x v="3"/>
    <n v="12.33"/>
  </r>
  <r>
    <x v="6"/>
    <s v="January"/>
    <x v="0"/>
    <x v="3"/>
    <n v="12.33"/>
  </r>
  <r>
    <x v="7"/>
    <s v="January"/>
    <x v="0"/>
    <x v="3"/>
    <n v="12.33"/>
  </r>
  <r>
    <x v="8"/>
    <s v="January"/>
    <x v="0"/>
    <x v="3"/>
    <n v="12.33"/>
  </r>
  <r>
    <x v="9"/>
    <s v="January"/>
    <x v="0"/>
    <x v="3"/>
    <n v="12.33"/>
  </r>
  <r>
    <x v="10"/>
    <s v="January"/>
    <x v="0"/>
    <x v="3"/>
    <n v="12.33"/>
  </r>
  <r>
    <x v="11"/>
    <s v="January"/>
    <x v="0"/>
    <x v="3"/>
    <n v="12.33"/>
  </r>
  <r>
    <x v="12"/>
    <s v="January"/>
    <x v="1"/>
    <x v="4"/>
    <n v="200000"/>
  </r>
  <r>
    <x v="12"/>
    <s v="January"/>
    <x v="0"/>
    <x v="3"/>
    <n v="12.33"/>
  </r>
  <r>
    <x v="13"/>
    <s v="January"/>
    <x v="0"/>
    <x v="3"/>
    <n v="12.33"/>
  </r>
  <r>
    <x v="14"/>
    <s v="January"/>
    <x v="0"/>
    <x v="3"/>
    <n v="12.33"/>
  </r>
  <r>
    <x v="14"/>
    <s v="January"/>
    <x v="3"/>
    <x v="5"/>
    <n v="3100"/>
  </r>
  <r>
    <x v="14"/>
    <s v="January"/>
    <x v="3"/>
    <x v="5"/>
    <n v="9300"/>
  </r>
  <r>
    <x v="15"/>
    <s v="January"/>
    <x v="0"/>
    <x v="3"/>
    <n v="12.33"/>
  </r>
  <r>
    <x v="15"/>
    <s v="January"/>
    <x v="1"/>
    <x v="3"/>
    <n v="46.6"/>
  </r>
  <r>
    <x v="15"/>
    <s v="January"/>
    <x v="3"/>
    <x v="6"/>
    <n v="44500"/>
  </r>
  <r>
    <x v="16"/>
    <s v="January"/>
    <x v="0"/>
    <x v="3"/>
    <n v="12.33"/>
  </r>
  <r>
    <x v="17"/>
    <s v="January"/>
    <x v="1"/>
    <x v="1"/>
    <n v="90000"/>
  </r>
  <r>
    <x v="17"/>
    <s v="January"/>
    <x v="0"/>
    <x v="3"/>
    <n v="12.33"/>
  </r>
  <r>
    <x v="18"/>
    <s v="January"/>
    <x v="0"/>
    <x v="3"/>
    <n v="12.33"/>
  </r>
  <r>
    <x v="19"/>
    <s v="January"/>
    <x v="0"/>
    <x v="3"/>
    <n v="12.33"/>
  </r>
  <r>
    <x v="20"/>
    <s v="January"/>
    <x v="0"/>
    <x v="3"/>
    <n v="12.33"/>
  </r>
  <r>
    <x v="21"/>
    <s v="January"/>
    <x v="0"/>
    <x v="3"/>
    <n v="12.33"/>
  </r>
  <r>
    <x v="22"/>
    <s v="January"/>
    <x v="0"/>
    <x v="3"/>
    <n v="12.33"/>
  </r>
  <r>
    <x v="23"/>
    <s v="January"/>
    <x v="0"/>
    <x v="3"/>
    <n v="12.33"/>
  </r>
  <r>
    <x v="23"/>
    <s v="January"/>
    <x v="3"/>
    <x v="1"/>
    <n v="500"/>
  </r>
  <r>
    <x v="24"/>
    <s v="January"/>
    <x v="0"/>
    <x v="3"/>
    <n v="12.33"/>
  </r>
  <r>
    <x v="24"/>
    <s v="January"/>
    <x v="3"/>
    <x v="7"/>
    <n v="30000"/>
  </r>
  <r>
    <x v="25"/>
    <s v="January"/>
    <x v="0"/>
    <x v="3"/>
    <n v="12.33"/>
  </r>
  <r>
    <x v="26"/>
    <s v="January"/>
    <x v="0"/>
    <x v="3"/>
    <n v="12.33"/>
  </r>
  <r>
    <x v="27"/>
    <s v="January"/>
    <x v="0"/>
    <x v="3"/>
    <n v="12.33"/>
  </r>
  <r>
    <x v="27"/>
    <s v="January"/>
    <x v="3"/>
    <x v="8"/>
    <n v="120000"/>
  </r>
  <r>
    <x v="28"/>
    <s v="January"/>
    <x v="0"/>
    <x v="3"/>
    <n v="12.33"/>
  </r>
  <r>
    <x v="28"/>
    <s v="January"/>
    <x v="0"/>
    <x v="4"/>
    <n v="971221"/>
  </r>
  <r>
    <x v="29"/>
    <s v="January"/>
    <x v="0"/>
    <x v="3"/>
    <n v="13.66"/>
  </r>
  <r>
    <x v="30"/>
    <s v="January"/>
    <x v="0"/>
    <x v="3"/>
    <n v="13.66"/>
  </r>
  <r>
    <x v="31"/>
    <s v="February"/>
    <x v="0"/>
    <x v="4"/>
    <n v="116248"/>
  </r>
  <r>
    <x v="31"/>
    <s v="February"/>
    <x v="0"/>
    <x v="3"/>
    <n v="13.82"/>
  </r>
  <r>
    <x v="32"/>
    <s v="February"/>
    <x v="3"/>
    <x v="6"/>
    <n v="64400"/>
  </r>
  <r>
    <x v="32"/>
    <s v="February"/>
    <x v="0"/>
    <x v="3"/>
    <n v="13.82"/>
  </r>
  <r>
    <x v="33"/>
    <s v="February"/>
    <x v="3"/>
    <x v="9"/>
    <n v="50000"/>
  </r>
  <r>
    <x v="33"/>
    <s v="February"/>
    <x v="0"/>
    <x v="3"/>
    <n v="13.61"/>
  </r>
  <r>
    <x v="34"/>
    <s v="February"/>
    <x v="0"/>
    <x v="3"/>
    <n v="13.61"/>
  </r>
  <r>
    <x v="35"/>
    <s v="February"/>
    <x v="0"/>
    <x v="3"/>
    <n v="13.61"/>
  </r>
  <r>
    <x v="36"/>
    <s v="February"/>
    <x v="0"/>
    <x v="3"/>
    <n v="13.61"/>
  </r>
  <r>
    <x v="36"/>
    <s v="February"/>
    <x v="1"/>
    <x v="9"/>
    <n v="220000"/>
  </r>
  <r>
    <x v="37"/>
    <s v="February"/>
    <x v="0"/>
    <x v="3"/>
    <n v="13.31"/>
  </r>
  <r>
    <x v="38"/>
    <s v="February"/>
    <x v="0"/>
    <x v="3"/>
    <n v="13.31"/>
  </r>
  <r>
    <x v="39"/>
    <s v="February"/>
    <x v="0"/>
    <x v="3"/>
    <n v="13.31"/>
  </r>
  <r>
    <x v="40"/>
    <s v="February"/>
    <x v="0"/>
    <x v="3"/>
    <n v="13.31"/>
  </r>
  <r>
    <x v="41"/>
    <s v="February"/>
    <x v="0"/>
    <x v="3"/>
    <n v="13.31"/>
  </r>
  <r>
    <x v="42"/>
    <s v="February"/>
    <x v="0"/>
    <x v="3"/>
    <n v="13.3"/>
  </r>
  <r>
    <x v="43"/>
    <s v="February"/>
    <x v="0"/>
    <x v="3"/>
    <n v="13.3"/>
  </r>
  <r>
    <x v="43"/>
    <s v="February"/>
    <x v="1"/>
    <x v="3"/>
    <n v="57.1"/>
  </r>
  <r>
    <x v="44"/>
    <s v="February"/>
    <x v="0"/>
    <x v="3"/>
    <n v="13.3"/>
  </r>
  <r>
    <x v="45"/>
    <s v="February"/>
    <x v="0"/>
    <x v="3"/>
    <n v="12.61"/>
  </r>
  <r>
    <x v="46"/>
    <s v="February"/>
    <x v="0"/>
    <x v="3"/>
    <n v="12.61"/>
  </r>
  <r>
    <x v="47"/>
    <s v="February"/>
    <x v="0"/>
    <x v="3"/>
    <n v="12.61"/>
  </r>
  <r>
    <x v="47"/>
    <s v="February"/>
    <x v="1"/>
    <x v="10"/>
    <n v="200000"/>
  </r>
  <r>
    <x v="48"/>
    <s v="February"/>
    <x v="0"/>
    <x v="3"/>
    <n v="12.61"/>
  </r>
  <r>
    <x v="49"/>
    <s v="February"/>
    <x v="0"/>
    <x v="3"/>
    <n v="12.61"/>
  </r>
  <r>
    <x v="50"/>
    <s v="February"/>
    <x v="0"/>
    <x v="3"/>
    <n v="11.93"/>
  </r>
  <r>
    <x v="51"/>
    <s v="February"/>
    <x v="0"/>
    <x v="3"/>
    <n v="11.93"/>
  </r>
  <r>
    <x v="52"/>
    <s v="February"/>
    <x v="0"/>
    <x v="3"/>
    <n v="11.93"/>
  </r>
  <r>
    <x v="53"/>
    <s v="February"/>
    <x v="0"/>
    <x v="3"/>
    <n v="11.93"/>
  </r>
  <r>
    <x v="54"/>
    <s v="February"/>
    <x v="0"/>
    <x v="3"/>
    <n v="11.93"/>
  </r>
  <r>
    <x v="55"/>
    <s v="February"/>
    <x v="0"/>
    <x v="3"/>
    <n v="11.93"/>
  </r>
  <r>
    <x v="56"/>
    <s v="February"/>
    <x v="0"/>
    <x v="3"/>
    <n v="11.93"/>
  </r>
  <r>
    <x v="56"/>
    <s v="February"/>
    <x v="3"/>
    <x v="9"/>
    <n v="200000"/>
  </r>
  <r>
    <x v="57"/>
    <s v="February"/>
    <x v="0"/>
    <x v="3"/>
    <n v="11.93"/>
  </r>
  <r>
    <x v="58"/>
    <s v="February"/>
    <x v="0"/>
    <x v="3"/>
    <n v="11.93"/>
  </r>
  <r>
    <x v="59"/>
    <s v="March"/>
    <x v="1"/>
    <x v="2"/>
    <n v="220000"/>
  </r>
  <r>
    <x v="59"/>
    <s v="March"/>
    <x v="0"/>
    <x v="3"/>
    <n v="11.93"/>
  </r>
  <r>
    <x v="60"/>
    <s v="March"/>
    <x v="0"/>
    <x v="3"/>
    <n v="11.93"/>
  </r>
  <r>
    <x v="61"/>
    <s v="March"/>
    <x v="0"/>
    <x v="3"/>
    <n v="11.93"/>
  </r>
  <r>
    <x v="62"/>
    <s v="March"/>
    <x v="0"/>
    <x v="3"/>
    <n v="11.93"/>
  </r>
  <r>
    <x v="62"/>
    <s v="March"/>
    <x v="1"/>
    <x v="10"/>
    <n v="50000"/>
  </r>
  <r>
    <x v="63"/>
    <s v="March"/>
    <x v="0"/>
    <x v="3"/>
    <n v="11.93"/>
  </r>
  <r>
    <x v="64"/>
    <s v="March"/>
    <x v="0"/>
    <x v="3"/>
    <n v="11.93"/>
  </r>
  <r>
    <x v="65"/>
    <s v="March"/>
    <x v="0"/>
    <x v="3"/>
    <n v="11.93"/>
  </r>
  <r>
    <x v="66"/>
    <s v="March"/>
    <x v="0"/>
    <x v="3"/>
    <n v="11.93"/>
  </r>
  <r>
    <x v="67"/>
    <s v="March"/>
    <x v="0"/>
    <x v="3"/>
    <n v="11.93"/>
  </r>
  <r>
    <x v="68"/>
    <s v="March"/>
    <x v="0"/>
    <x v="3"/>
    <n v="11.93"/>
  </r>
  <r>
    <x v="69"/>
    <s v="March"/>
    <x v="0"/>
    <x v="3"/>
    <n v="11.93"/>
  </r>
  <r>
    <x v="70"/>
    <s v="March"/>
    <x v="0"/>
    <x v="3"/>
    <n v="11.92"/>
  </r>
  <r>
    <x v="70"/>
    <s v="March"/>
    <x v="3"/>
    <x v="9"/>
    <n v="200000"/>
  </r>
  <r>
    <x v="71"/>
    <s v="March"/>
    <x v="0"/>
    <x v="3"/>
    <n v="11.92"/>
  </r>
  <r>
    <x v="72"/>
    <s v="March"/>
    <x v="0"/>
    <x v="3"/>
    <n v="11.92"/>
  </r>
  <r>
    <x v="73"/>
    <s v="March"/>
    <x v="0"/>
    <x v="3"/>
    <n v="11.92"/>
  </r>
  <r>
    <x v="74"/>
    <s v="March"/>
    <x v="0"/>
    <x v="3"/>
    <n v="11.92"/>
  </r>
  <r>
    <x v="75"/>
    <s v="March"/>
    <x v="0"/>
    <x v="3"/>
    <n v="11.92"/>
  </r>
  <r>
    <x v="76"/>
    <s v="March"/>
    <x v="0"/>
    <x v="3"/>
    <n v="11.92"/>
  </r>
  <r>
    <x v="77"/>
    <s v="March"/>
    <x v="0"/>
    <x v="3"/>
    <n v="11.92"/>
  </r>
  <r>
    <x v="78"/>
    <s v="March"/>
    <x v="0"/>
    <x v="3"/>
    <n v="11.92"/>
  </r>
  <r>
    <x v="78"/>
    <s v="March"/>
    <x v="1"/>
    <x v="3"/>
    <n v="56.47"/>
  </r>
  <r>
    <x v="79"/>
    <s v="March"/>
    <x v="0"/>
    <x v="3"/>
    <n v="11.92"/>
  </r>
  <r>
    <x v="80"/>
    <s v="March"/>
    <x v="0"/>
    <x v="3"/>
    <n v="11.92"/>
  </r>
  <r>
    <x v="81"/>
    <s v="March"/>
    <x v="0"/>
    <x v="3"/>
    <n v="11.92"/>
  </r>
  <r>
    <x v="82"/>
    <s v="March"/>
    <x v="0"/>
    <x v="3"/>
    <n v="11.92"/>
  </r>
  <r>
    <x v="82"/>
    <s v="March"/>
    <x v="3"/>
    <x v="5"/>
    <n v="7000"/>
  </r>
  <r>
    <x v="83"/>
    <s v="March"/>
    <x v="0"/>
    <x v="3"/>
    <n v="11.92"/>
  </r>
  <r>
    <x v="84"/>
    <s v="March"/>
    <x v="0"/>
    <x v="3"/>
    <n v="11.92"/>
  </r>
  <r>
    <x v="85"/>
    <s v="March"/>
    <x v="0"/>
    <x v="3"/>
    <n v="11.92"/>
  </r>
  <r>
    <x v="86"/>
    <s v="March"/>
    <x v="0"/>
    <x v="3"/>
    <n v="11.92"/>
  </r>
  <r>
    <x v="87"/>
    <s v="March"/>
    <x v="0"/>
    <x v="3"/>
    <n v="11.92"/>
  </r>
  <r>
    <x v="88"/>
    <s v="March"/>
    <x v="0"/>
    <x v="3"/>
    <n v="11.92"/>
  </r>
  <r>
    <x v="89"/>
    <s v="March"/>
    <x v="0"/>
    <x v="3"/>
    <n v="11.92"/>
  </r>
  <r>
    <x v="90"/>
    <s v="April"/>
    <x v="0"/>
    <x v="3"/>
    <n v="11.92"/>
  </r>
  <r>
    <x v="90"/>
    <s v="April"/>
    <x v="1"/>
    <x v="2"/>
    <n v="220000"/>
  </r>
  <r>
    <x v="91"/>
    <s v="April"/>
    <x v="0"/>
    <x v="3"/>
    <n v="11.92"/>
  </r>
  <r>
    <x v="92"/>
    <s v="April"/>
    <x v="0"/>
    <x v="3"/>
    <n v="11.92"/>
  </r>
  <r>
    <x v="92"/>
    <s v="April"/>
    <x v="1"/>
    <x v="10"/>
    <n v="30000"/>
  </r>
  <r>
    <x v="93"/>
    <s v="April"/>
    <x v="0"/>
    <x v="3"/>
    <n v="11.92"/>
  </r>
  <r>
    <x v="94"/>
    <s v="April"/>
    <x v="0"/>
    <x v="3"/>
    <n v="11.92"/>
  </r>
  <r>
    <x v="95"/>
    <s v="April"/>
    <x v="0"/>
    <x v="3"/>
    <n v="11.92"/>
  </r>
  <r>
    <x v="96"/>
    <s v="April"/>
    <x v="0"/>
    <x v="3"/>
    <n v="11.92"/>
  </r>
  <r>
    <x v="96"/>
    <s v="April"/>
    <x v="3"/>
    <x v="9"/>
    <n v="200000"/>
  </r>
  <r>
    <x v="97"/>
    <s v="April"/>
    <x v="0"/>
    <x v="3"/>
    <n v="11.92"/>
  </r>
  <r>
    <x v="98"/>
    <s v="April"/>
    <x v="0"/>
    <x v="3"/>
    <n v="11.92"/>
  </r>
  <r>
    <x v="99"/>
    <s v="April"/>
    <x v="0"/>
    <x v="3"/>
    <n v="11.92"/>
  </r>
  <r>
    <x v="100"/>
    <s v="April"/>
    <x v="0"/>
    <x v="3"/>
    <n v="11.92"/>
  </r>
  <r>
    <x v="100"/>
    <s v="April"/>
    <x v="1"/>
    <x v="10"/>
    <n v="125000"/>
  </r>
  <r>
    <x v="101"/>
    <s v="April"/>
    <x v="0"/>
    <x v="3"/>
    <n v="11.92"/>
  </r>
  <r>
    <x v="102"/>
    <s v="April"/>
    <x v="0"/>
    <x v="3"/>
    <n v="11.92"/>
  </r>
  <r>
    <x v="102"/>
    <s v="April"/>
    <x v="0"/>
    <x v="4"/>
    <n v="171328"/>
  </r>
  <r>
    <x v="103"/>
    <s v="April"/>
    <x v="0"/>
    <x v="3"/>
    <n v="11.98"/>
  </r>
  <r>
    <x v="104"/>
    <s v="April"/>
    <x v="0"/>
    <x v="3"/>
    <n v="11.98"/>
  </r>
  <r>
    <x v="105"/>
    <s v="April"/>
    <x v="0"/>
    <x v="3"/>
    <n v="11.98"/>
  </r>
  <r>
    <x v="106"/>
    <s v="April"/>
    <x v="0"/>
    <x v="3"/>
    <n v="11.98"/>
  </r>
  <r>
    <x v="107"/>
    <s v="April"/>
    <x v="0"/>
    <x v="3"/>
    <n v="11.98"/>
  </r>
  <r>
    <x v="107"/>
    <s v="April"/>
    <x v="1"/>
    <x v="3"/>
    <n v="52.53"/>
  </r>
  <r>
    <x v="108"/>
    <s v="April"/>
    <x v="0"/>
    <x v="3"/>
    <n v="11.98"/>
  </r>
  <r>
    <x v="109"/>
    <s v="April"/>
    <x v="0"/>
    <x v="3"/>
    <n v="11.98"/>
  </r>
  <r>
    <x v="110"/>
    <s v="April"/>
    <x v="0"/>
    <x v="3"/>
    <n v="11.98"/>
  </r>
  <r>
    <x v="111"/>
    <s v="April"/>
    <x v="0"/>
    <x v="3"/>
    <n v="11.98"/>
  </r>
  <r>
    <x v="112"/>
    <s v="April"/>
    <x v="0"/>
    <x v="3"/>
    <n v="11.98"/>
  </r>
  <r>
    <x v="113"/>
    <s v="April"/>
    <x v="0"/>
    <x v="3"/>
    <n v="11.98"/>
  </r>
  <r>
    <x v="114"/>
    <s v="April"/>
    <x v="0"/>
    <x v="3"/>
    <n v="11.98"/>
  </r>
  <r>
    <x v="115"/>
    <s v="April"/>
    <x v="0"/>
    <x v="3"/>
    <n v="11.98"/>
  </r>
  <r>
    <x v="116"/>
    <s v="April"/>
    <x v="0"/>
    <x v="3"/>
    <n v="11.98"/>
  </r>
  <r>
    <x v="117"/>
    <s v="April"/>
    <x v="0"/>
    <x v="3"/>
    <n v="11.98"/>
  </r>
  <r>
    <x v="118"/>
    <s v="April"/>
    <x v="0"/>
    <x v="3"/>
    <n v="11.98"/>
  </r>
  <r>
    <x v="119"/>
    <s v="April"/>
    <x v="0"/>
    <x v="3"/>
    <n v="11.98"/>
  </r>
  <r>
    <x v="119"/>
    <s v="April"/>
    <x v="1"/>
    <x v="10"/>
    <n v="70000"/>
  </r>
  <r>
    <x v="120"/>
    <s v="May"/>
    <x v="1"/>
    <x v="2"/>
    <n v="220000"/>
  </r>
  <r>
    <x v="120"/>
    <s v="May"/>
    <x v="0"/>
    <x v="3"/>
    <n v="11.98"/>
  </r>
  <r>
    <x v="120"/>
    <s v="May"/>
    <x v="1"/>
    <x v="10"/>
    <n v="32000"/>
  </r>
  <r>
    <x v="120"/>
    <s v="May"/>
    <x v="3"/>
    <x v="9"/>
    <n v="200000"/>
  </r>
  <r>
    <x v="121"/>
    <s v="May"/>
    <x v="0"/>
    <x v="3"/>
    <n v="11.98"/>
  </r>
  <r>
    <x v="122"/>
    <s v="May"/>
    <x v="0"/>
    <x v="3"/>
    <n v="11.98"/>
  </r>
  <r>
    <x v="122"/>
    <s v="May"/>
    <x v="3"/>
    <x v="5"/>
    <n v="15000"/>
  </r>
  <r>
    <x v="123"/>
    <s v="May"/>
    <x v="0"/>
    <x v="3"/>
    <n v="11.98"/>
  </r>
  <r>
    <x v="124"/>
    <s v="May"/>
    <x v="0"/>
    <x v="3"/>
    <n v="11.98"/>
  </r>
  <r>
    <x v="125"/>
    <s v="May"/>
    <x v="0"/>
    <x v="3"/>
    <n v="11.98"/>
  </r>
  <r>
    <x v="125"/>
    <s v="May"/>
    <x v="3"/>
    <x v="10"/>
    <n v="100000"/>
  </r>
  <r>
    <x v="126"/>
    <s v="May"/>
    <x v="0"/>
    <x v="3"/>
    <n v="11.98"/>
  </r>
  <r>
    <x v="127"/>
    <s v="May"/>
    <x v="0"/>
    <x v="3"/>
    <n v="11.98"/>
  </r>
  <r>
    <x v="127"/>
    <s v="May"/>
    <x v="1"/>
    <x v="10"/>
    <n v="80000"/>
  </r>
  <r>
    <x v="128"/>
    <s v="May"/>
    <x v="0"/>
    <x v="3"/>
    <n v="11.98"/>
  </r>
  <r>
    <x v="129"/>
    <s v="May"/>
    <x v="0"/>
    <x v="3"/>
    <n v="11.98"/>
  </r>
  <r>
    <x v="130"/>
    <s v="May"/>
    <x v="0"/>
    <x v="3"/>
    <n v="11.98"/>
  </r>
  <r>
    <x v="131"/>
    <s v="May"/>
    <x v="0"/>
    <x v="3"/>
    <n v="11.98"/>
  </r>
  <r>
    <x v="132"/>
    <s v="May"/>
    <x v="0"/>
    <x v="3"/>
    <n v="11.98"/>
  </r>
  <r>
    <x v="133"/>
    <s v="May"/>
    <x v="0"/>
    <x v="3"/>
    <n v="11.97"/>
  </r>
  <r>
    <x v="134"/>
    <s v="May"/>
    <x v="0"/>
    <x v="3"/>
    <n v="11.97"/>
  </r>
  <r>
    <x v="135"/>
    <s v="May"/>
    <x v="0"/>
    <x v="3"/>
    <n v="11.97"/>
  </r>
  <r>
    <x v="136"/>
    <s v="May"/>
    <x v="0"/>
    <x v="3"/>
    <n v="11.97"/>
  </r>
  <r>
    <x v="137"/>
    <s v="May"/>
    <x v="0"/>
    <x v="3"/>
    <n v="11.97"/>
  </r>
  <r>
    <x v="138"/>
    <s v="May"/>
    <x v="0"/>
    <x v="3"/>
    <n v="11.97"/>
  </r>
  <r>
    <x v="138"/>
    <s v="May"/>
    <x v="0"/>
    <x v="4"/>
    <n v="591739"/>
  </r>
  <r>
    <x v="138"/>
    <s v="May"/>
    <x v="0"/>
    <x v="4"/>
    <n v="591739"/>
  </r>
  <r>
    <x v="139"/>
    <s v="May"/>
    <x v="0"/>
    <x v="3"/>
    <n v="13.29"/>
  </r>
  <r>
    <x v="140"/>
    <s v="May"/>
    <x v="0"/>
    <x v="3"/>
    <n v="13.89"/>
  </r>
  <r>
    <x v="141"/>
    <s v="May"/>
    <x v="1"/>
    <x v="9"/>
    <n v="200000"/>
  </r>
  <r>
    <x v="141"/>
    <s v="May"/>
    <x v="0"/>
    <x v="3"/>
    <n v="13.19"/>
  </r>
  <r>
    <x v="142"/>
    <s v="May"/>
    <x v="0"/>
    <x v="3"/>
    <n v="12.91"/>
  </r>
  <r>
    <x v="143"/>
    <s v="May"/>
    <x v="0"/>
    <x v="3"/>
    <n v="12.57"/>
  </r>
  <r>
    <x v="143"/>
    <s v="May"/>
    <x v="1"/>
    <x v="10"/>
    <n v="50000"/>
  </r>
  <r>
    <x v="144"/>
    <s v="May"/>
    <x v="0"/>
    <x v="3"/>
    <n v="12.57"/>
  </r>
  <r>
    <x v="144"/>
    <s v="May"/>
    <x v="1"/>
    <x v="9"/>
    <n v="437600"/>
  </r>
  <r>
    <x v="145"/>
    <s v="May"/>
    <x v="0"/>
    <x v="3"/>
    <n v="11.97"/>
  </r>
  <r>
    <x v="146"/>
    <s v="May"/>
    <x v="0"/>
    <x v="3"/>
    <n v="11.97"/>
  </r>
  <r>
    <x v="147"/>
    <s v="May"/>
    <x v="0"/>
    <x v="3"/>
    <n v="11.97"/>
  </r>
  <r>
    <x v="148"/>
    <s v="May"/>
    <x v="0"/>
    <x v="3"/>
    <n v="11.97"/>
  </r>
  <r>
    <x v="149"/>
    <s v="May"/>
    <x v="0"/>
    <x v="3"/>
    <n v="11.97"/>
  </r>
  <r>
    <x v="149"/>
    <s v="May"/>
    <x v="3"/>
    <x v="9"/>
    <n v="50000"/>
  </r>
  <r>
    <x v="150"/>
    <s v="May"/>
    <x v="0"/>
    <x v="3"/>
    <n v="11.97"/>
  </r>
  <r>
    <x v="151"/>
    <s v="June"/>
    <x v="3"/>
    <x v="2"/>
    <n v="220000"/>
  </r>
  <r>
    <x v="151"/>
    <s v="June"/>
    <x v="0"/>
    <x v="3"/>
    <n v="11.97"/>
  </r>
  <r>
    <x v="151"/>
    <s v="June"/>
    <x v="1"/>
    <x v="3"/>
    <n v="29.81"/>
  </r>
  <r>
    <x v="152"/>
    <s v="June"/>
    <x v="0"/>
    <x v="3"/>
    <n v="11.97"/>
  </r>
  <r>
    <x v="153"/>
    <s v="June"/>
    <x v="0"/>
    <x v="3"/>
    <n v="11.97"/>
  </r>
  <r>
    <x v="154"/>
    <s v="June"/>
    <x v="0"/>
    <x v="3"/>
    <n v="11.97"/>
  </r>
  <r>
    <x v="155"/>
    <s v="June"/>
    <x v="0"/>
    <x v="3"/>
    <n v="11.97"/>
  </r>
  <r>
    <x v="156"/>
    <s v="June"/>
    <x v="0"/>
    <x v="3"/>
    <n v="11.97"/>
  </r>
  <r>
    <x v="157"/>
    <s v="June"/>
    <x v="0"/>
    <x v="3"/>
    <n v="11.97"/>
  </r>
  <r>
    <x v="158"/>
    <s v="June"/>
    <x v="0"/>
    <x v="3"/>
    <n v="11.97"/>
  </r>
  <r>
    <x v="158"/>
    <s v="June"/>
    <x v="0"/>
    <x v="4"/>
    <n v="173775"/>
  </r>
  <r>
    <x v="158"/>
    <s v="June"/>
    <x v="1"/>
    <x v="9"/>
    <n v="173775"/>
  </r>
  <r>
    <x v="159"/>
    <s v="June"/>
    <x v="0"/>
    <x v="3"/>
    <n v="11.97"/>
  </r>
  <r>
    <x v="160"/>
    <s v="June"/>
    <x v="0"/>
    <x v="3"/>
    <n v="11.97"/>
  </r>
  <r>
    <x v="160"/>
    <s v="June"/>
    <x v="1"/>
    <x v="6"/>
    <n v="500000"/>
  </r>
  <r>
    <x v="161"/>
    <s v="June"/>
    <x v="0"/>
    <x v="3"/>
    <n v="11.97"/>
  </r>
  <r>
    <x v="162"/>
    <s v="June"/>
    <x v="0"/>
    <x v="3"/>
    <n v="11.97"/>
  </r>
  <r>
    <x v="163"/>
    <s v="June"/>
    <x v="0"/>
    <x v="3"/>
    <n v="11.97"/>
  </r>
  <r>
    <x v="164"/>
    <s v="June"/>
    <x v="0"/>
    <x v="3"/>
    <n v="11.97"/>
  </r>
  <r>
    <x v="165"/>
    <s v="June"/>
    <x v="0"/>
    <x v="3"/>
    <n v="11.96"/>
  </r>
  <r>
    <x v="165"/>
    <s v="June"/>
    <x v="1"/>
    <x v="10"/>
    <n v="150000"/>
  </r>
  <r>
    <x v="166"/>
    <s v="June"/>
    <x v="0"/>
    <x v="4"/>
    <n v="179963"/>
  </r>
  <r>
    <x v="166"/>
    <s v="June"/>
    <x v="0"/>
    <x v="3"/>
    <n v="11.96"/>
  </r>
  <r>
    <x v="166"/>
    <s v="June"/>
    <x v="1"/>
    <x v="9"/>
    <n v="179963"/>
  </r>
  <r>
    <x v="166"/>
    <s v="June"/>
    <x v="1"/>
    <x v="9"/>
    <n v="30000"/>
  </r>
  <r>
    <x v="167"/>
    <s v="June"/>
    <x v="0"/>
    <x v="3"/>
    <n v="11.96"/>
  </r>
  <r>
    <x v="168"/>
    <s v="June"/>
    <x v="0"/>
    <x v="3"/>
    <n v="11.96"/>
  </r>
  <r>
    <x v="169"/>
    <s v="June"/>
    <x v="0"/>
    <x v="3"/>
    <n v="11.96"/>
  </r>
  <r>
    <x v="169"/>
    <s v="June"/>
    <x v="1"/>
    <x v="10"/>
    <n v="32000"/>
  </r>
  <r>
    <x v="170"/>
    <s v="June"/>
    <x v="0"/>
    <x v="3"/>
    <n v="11.96"/>
  </r>
  <r>
    <x v="171"/>
    <s v="June"/>
    <x v="0"/>
    <x v="3"/>
    <n v="11.96"/>
  </r>
  <r>
    <x v="172"/>
    <s v="June"/>
    <x v="0"/>
    <x v="3"/>
    <n v="11.96"/>
  </r>
  <r>
    <x v="173"/>
    <s v="June"/>
    <x v="0"/>
    <x v="3"/>
    <n v="11.96"/>
  </r>
  <r>
    <x v="174"/>
    <s v="June"/>
    <x v="0"/>
    <x v="3"/>
    <n v="11.96"/>
  </r>
  <r>
    <x v="175"/>
    <s v="June"/>
    <x v="0"/>
    <x v="3"/>
    <n v="11.96"/>
  </r>
  <r>
    <x v="176"/>
    <s v="June"/>
    <x v="0"/>
    <x v="3"/>
    <n v="11.96"/>
  </r>
  <r>
    <x v="177"/>
    <s v="June"/>
    <x v="0"/>
    <x v="3"/>
    <n v="11.96"/>
  </r>
  <r>
    <x v="177"/>
    <s v="June"/>
    <x v="1"/>
    <x v="1"/>
    <n v="400000"/>
  </r>
  <r>
    <x v="177"/>
    <s v="June"/>
    <x v="3"/>
    <x v="9"/>
    <n v="500000"/>
  </r>
  <r>
    <x v="178"/>
    <s v="June"/>
    <x v="0"/>
    <x v="3"/>
    <n v="11.96"/>
  </r>
  <r>
    <x v="178"/>
    <s v="June"/>
    <x v="1"/>
    <x v="10"/>
    <n v="50000"/>
  </r>
  <r>
    <x v="179"/>
    <s v="June"/>
    <x v="0"/>
    <x v="3"/>
    <n v="11.96"/>
  </r>
  <r>
    <x v="180"/>
    <s v="June"/>
    <x v="0"/>
    <x v="3"/>
    <n v="11.96"/>
  </r>
  <r>
    <x v="181"/>
    <s v="July"/>
    <x v="1"/>
    <x v="2"/>
    <n v="220000"/>
  </r>
  <r>
    <x v="181"/>
    <s v="July"/>
    <x v="0"/>
    <x v="3"/>
    <n v="11.96"/>
  </r>
  <r>
    <x v="182"/>
    <s v="July"/>
    <x v="0"/>
    <x v="3"/>
    <n v="11.96"/>
  </r>
  <r>
    <x v="183"/>
    <s v="July"/>
    <x v="0"/>
    <x v="3"/>
    <n v="11.96"/>
  </r>
  <r>
    <x v="183"/>
    <s v="July"/>
    <x v="0"/>
    <x v="4"/>
    <n v="327683"/>
  </r>
  <r>
    <x v="183"/>
    <s v="July"/>
    <x v="1"/>
    <x v="9"/>
    <n v="327683"/>
  </r>
  <r>
    <x v="183"/>
    <s v="July"/>
    <x v="0"/>
    <x v="4"/>
    <n v="135159"/>
  </r>
  <r>
    <x v="184"/>
    <s v="July"/>
    <x v="0"/>
    <x v="3"/>
    <n v="2.0499999999999998"/>
  </r>
  <r>
    <x v="185"/>
    <s v="July"/>
    <x v="0"/>
    <x v="3"/>
    <n v="2.0499999999999998"/>
  </r>
  <r>
    <x v="185"/>
    <s v="July"/>
    <x v="1"/>
    <x v="9"/>
    <n v="135159"/>
  </r>
  <r>
    <x v="186"/>
    <s v="July"/>
    <x v="0"/>
    <x v="3"/>
    <n v="21.96"/>
  </r>
  <r>
    <x v="187"/>
    <s v="July"/>
    <x v="0"/>
    <x v="3"/>
    <n v="21.96"/>
  </r>
  <r>
    <x v="188"/>
    <s v="July"/>
    <x v="0"/>
    <x v="3"/>
    <n v="11.96"/>
  </r>
  <r>
    <x v="189"/>
    <s v="July"/>
    <x v="0"/>
    <x v="3"/>
    <n v="11.96"/>
  </r>
  <r>
    <x v="190"/>
    <s v="July"/>
    <x v="0"/>
    <x v="3"/>
    <n v="11.96"/>
  </r>
  <r>
    <x v="191"/>
    <s v="July"/>
    <x v="0"/>
    <x v="3"/>
    <n v="11.96"/>
  </r>
  <r>
    <x v="192"/>
    <s v="July"/>
    <x v="0"/>
    <x v="3"/>
    <n v="11.96"/>
  </r>
  <r>
    <x v="193"/>
    <s v="July"/>
    <x v="0"/>
    <x v="3"/>
    <n v="11.96"/>
  </r>
  <r>
    <x v="194"/>
    <s v="July"/>
    <x v="0"/>
    <x v="3"/>
    <n v="11.96"/>
  </r>
  <r>
    <x v="195"/>
    <s v="July"/>
    <x v="0"/>
    <x v="3"/>
    <n v="11.95"/>
  </r>
  <r>
    <x v="195"/>
    <s v="July"/>
    <x v="0"/>
    <x v="4"/>
    <n v="751348"/>
  </r>
  <r>
    <x v="196"/>
    <s v="July"/>
    <x v="0"/>
    <x v="3"/>
    <n v="11.95"/>
  </r>
  <r>
    <x v="196"/>
    <s v="July"/>
    <x v="1"/>
    <x v="9"/>
    <n v="575000"/>
  </r>
  <r>
    <x v="197"/>
    <s v="July"/>
    <x v="0"/>
    <x v="3"/>
    <n v="12.19"/>
  </r>
  <r>
    <x v="197"/>
    <s v="July"/>
    <x v="3"/>
    <x v="1"/>
    <n v="30000"/>
  </r>
  <r>
    <x v="197"/>
    <s v="July"/>
    <x v="3"/>
    <x v="9"/>
    <n v="200000"/>
  </r>
  <r>
    <x v="198"/>
    <s v="July"/>
    <x v="0"/>
    <x v="3"/>
    <n v="12.19"/>
  </r>
  <r>
    <x v="199"/>
    <s v="July"/>
    <x v="3"/>
    <x v="9"/>
    <n v="200000"/>
  </r>
  <r>
    <x v="199"/>
    <s v="July"/>
    <x v="0"/>
    <x v="3"/>
    <n v="12.19"/>
  </r>
  <r>
    <x v="200"/>
    <s v="July"/>
    <x v="0"/>
    <x v="3"/>
    <n v="12.19"/>
  </r>
  <r>
    <x v="201"/>
    <s v="July"/>
    <x v="0"/>
    <x v="3"/>
    <n v="12.19"/>
  </r>
  <r>
    <x v="202"/>
    <s v="July"/>
    <x v="0"/>
    <x v="3"/>
    <n v="12.19"/>
  </r>
  <r>
    <x v="203"/>
    <s v="July"/>
    <x v="0"/>
    <x v="3"/>
    <n v="12.19"/>
  </r>
  <r>
    <x v="204"/>
    <s v="July"/>
    <x v="3"/>
    <x v="1"/>
    <n v="20000"/>
  </r>
  <r>
    <x v="204"/>
    <s v="July"/>
    <x v="0"/>
    <x v="3"/>
    <n v="12.19"/>
  </r>
  <r>
    <x v="205"/>
    <s v="July"/>
    <x v="0"/>
    <x v="3"/>
    <n v="12.19"/>
  </r>
  <r>
    <x v="206"/>
    <s v="July"/>
    <x v="0"/>
    <x v="3"/>
    <n v="12.19"/>
  </r>
  <r>
    <x v="207"/>
    <s v="July"/>
    <x v="0"/>
    <x v="3"/>
    <n v="12.19"/>
  </r>
  <r>
    <x v="208"/>
    <s v="July"/>
    <x v="0"/>
    <x v="3"/>
    <n v="12.19"/>
  </r>
  <r>
    <x v="209"/>
    <s v="July"/>
    <x v="0"/>
    <x v="3"/>
    <n v="12.19"/>
  </r>
  <r>
    <x v="209"/>
    <s v="July"/>
    <x v="1"/>
    <x v="10"/>
    <n v="30000"/>
  </r>
  <r>
    <x v="210"/>
    <s v="July"/>
    <x v="0"/>
    <x v="3"/>
    <n v="12.19"/>
  </r>
  <r>
    <x v="211"/>
    <s v="July"/>
    <x v="0"/>
    <x v="3"/>
    <n v="12.19"/>
  </r>
  <r>
    <x v="211"/>
    <s v="July"/>
    <x v="1"/>
    <x v="2"/>
    <n v="220000"/>
  </r>
  <r>
    <x v="211"/>
    <s v="July"/>
    <x v="1"/>
    <x v="1"/>
    <n v="20000"/>
  </r>
  <r>
    <x v="212"/>
    <s v="August"/>
    <x v="0"/>
    <x v="3"/>
    <n v="12.19"/>
  </r>
  <r>
    <x v="213"/>
    <s v="August"/>
    <x v="0"/>
    <x v="3"/>
    <n v="12.19"/>
  </r>
  <r>
    <x v="214"/>
    <s v="August"/>
    <x v="0"/>
    <x v="3"/>
    <n v="12.19"/>
  </r>
  <r>
    <x v="215"/>
    <s v="August"/>
    <x v="0"/>
    <x v="3"/>
    <n v="12.19"/>
  </r>
  <r>
    <x v="216"/>
    <s v="August"/>
    <x v="0"/>
    <x v="3"/>
    <n v="12.19"/>
  </r>
  <r>
    <x v="217"/>
    <s v="August"/>
    <x v="0"/>
    <x v="3"/>
    <n v="12.19"/>
  </r>
  <r>
    <x v="218"/>
    <s v="August"/>
    <x v="0"/>
    <x v="3"/>
    <n v="12.19"/>
  </r>
  <r>
    <x v="219"/>
    <s v="August"/>
    <x v="0"/>
    <x v="3"/>
    <n v="12.19"/>
  </r>
  <r>
    <x v="220"/>
    <s v="August"/>
    <x v="0"/>
    <x v="3"/>
    <n v="12.19"/>
  </r>
  <r>
    <x v="221"/>
    <s v="August"/>
    <x v="0"/>
    <x v="3"/>
    <n v="12.19"/>
  </r>
  <r>
    <x v="222"/>
    <s v="August"/>
    <x v="0"/>
    <x v="3"/>
    <n v="12.19"/>
  </r>
  <r>
    <x v="223"/>
    <s v="August"/>
    <x v="0"/>
    <x v="3"/>
    <n v="12.19"/>
  </r>
  <r>
    <x v="223"/>
    <s v="August"/>
    <x v="3"/>
    <x v="1"/>
    <n v="13500"/>
  </r>
  <r>
    <x v="223"/>
    <s v="August"/>
    <x v="3"/>
    <x v="6"/>
    <n v="10000"/>
  </r>
  <r>
    <x v="224"/>
    <s v="August"/>
    <x v="0"/>
    <x v="3"/>
    <n v="12.17"/>
  </r>
  <r>
    <x v="224"/>
    <s v="August"/>
    <x v="1"/>
    <x v="1"/>
    <n v="30000"/>
  </r>
  <r>
    <x v="225"/>
    <s v="August"/>
    <x v="0"/>
    <x v="3"/>
    <n v="12.17"/>
  </r>
  <r>
    <x v="226"/>
    <s v="August"/>
    <x v="0"/>
    <x v="3"/>
    <n v="12.17"/>
  </r>
  <r>
    <x v="227"/>
    <s v="August"/>
    <x v="0"/>
    <x v="3"/>
    <n v="12.17"/>
  </r>
  <r>
    <x v="228"/>
    <s v="August"/>
    <x v="0"/>
    <x v="3"/>
    <n v="12.17"/>
  </r>
  <r>
    <x v="229"/>
    <s v="August"/>
    <x v="0"/>
    <x v="3"/>
    <n v="12.17"/>
  </r>
  <r>
    <x v="230"/>
    <s v="August"/>
    <x v="0"/>
    <x v="3"/>
    <n v="12.17"/>
  </r>
  <r>
    <x v="231"/>
    <s v="August"/>
    <x v="0"/>
    <x v="3"/>
    <n v="12.17"/>
  </r>
  <r>
    <x v="232"/>
    <s v="August"/>
    <x v="0"/>
    <x v="3"/>
    <n v="12.16"/>
  </r>
  <r>
    <x v="233"/>
    <s v="August"/>
    <x v="0"/>
    <x v="3"/>
    <n v="12.16"/>
  </r>
  <r>
    <x v="234"/>
    <s v="August"/>
    <x v="0"/>
    <x v="3"/>
    <n v="12.16"/>
  </r>
  <r>
    <x v="234"/>
    <s v="August"/>
    <x v="0"/>
    <x v="4"/>
    <n v="273767"/>
  </r>
  <r>
    <x v="235"/>
    <s v="August"/>
    <x v="0"/>
    <x v="3"/>
    <n v="12.54"/>
  </r>
  <r>
    <x v="235"/>
    <s v="August"/>
    <x v="1"/>
    <x v="9"/>
    <n v="270000"/>
  </r>
  <r>
    <x v="236"/>
    <s v="August"/>
    <x v="0"/>
    <x v="3"/>
    <n v="12.17"/>
  </r>
  <r>
    <x v="237"/>
    <s v="August"/>
    <x v="0"/>
    <x v="3"/>
    <n v="12.17"/>
  </r>
  <r>
    <x v="238"/>
    <s v="August"/>
    <x v="0"/>
    <x v="3"/>
    <n v="12.17"/>
  </r>
  <r>
    <x v="239"/>
    <s v="August"/>
    <x v="0"/>
    <x v="3"/>
    <n v="12.17"/>
  </r>
  <r>
    <x v="240"/>
    <s v="August"/>
    <x v="0"/>
    <x v="3"/>
    <n v="12.17"/>
  </r>
  <r>
    <x v="241"/>
    <s v="August"/>
    <x v="0"/>
    <x v="3"/>
    <n v="12.17"/>
  </r>
  <r>
    <x v="241"/>
    <s v="August"/>
    <x v="3"/>
    <x v="9"/>
    <n v="100000"/>
  </r>
  <r>
    <x v="242"/>
    <s v="August"/>
    <x v="0"/>
    <x v="3"/>
    <n v="12.17"/>
  </r>
  <r>
    <x v="242"/>
    <s v="August"/>
    <x v="1"/>
    <x v="2"/>
    <n v="220000"/>
  </r>
  <r>
    <x v="243"/>
    <s v="September"/>
    <x v="0"/>
    <x v="3"/>
    <n v="12.17"/>
  </r>
  <r>
    <x v="243"/>
    <s v="September"/>
    <x v="3"/>
    <x v="10"/>
    <n v="50000"/>
  </r>
  <r>
    <x v="244"/>
    <s v="September"/>
    <x v="0"/>
    <x v="3"/>
    <n v="12.17"/>
  </r>
  <r>
    <x v="244"/>
    <s v="September"/>
    <x v="2"/>
    <x v="9"/>
    <n v="5000"/>
  </r>
  <r>
    <x v="245"/>
    <s v="September"/>
    <x v="0"/>
    <x v="3"/>
    <n v="12.17"/>
  </r>
  <r>
    <x v="246"/>
    <s v="September"/>
    <x v="0"/>
    <x v="3"/>
    <n v="12.17"/>
  </r>
  <r>
    <x v="246"/>
    <s v="September"/>
    <x v="3"/>
    <x v="10"/>
    <n v="30000"/>
  </r>
  <r>
    <x v="247"/>
    <s v="September"/>
    <x v="0"/>
    <x v="3"/>
    <n v="12.17"/>
  </r>
  <r>
    <x v="248"/>
    <s v="September"/>
    <x v="0"/>
    <x v="3"/>
    <n v="12.17"/>
  </r>
  <r>
    <x v="249"/>
    <s v="September"/>
    <x v="0"/>
    <x v="3"/>
    <n v="12.17"/>
  </r>
  <r>
    <x v="250"/>
    <s v="September"/>
    <x v="0"/>
    <x v="3"/>
    <n v="12.17"/>
  </r>
  <r>
    <x v="251"/>
    <s v="September"/>
    <x v="0"/>
    <x v="3"/>
    <n v="12.17"/>
  </r>
  <r>
    <x v="252"/>
    <s v="September"/>
    <x v="0"/>
    <x v="3"/>
    <n v="12.17"/>
  </r>
  <r>
    <x v="253"/>
    <s v="September"/>
    <x v="0"/>
    <x v="3"/>
    <n v="12.17"/>
  </r>
  <r>
    <x v="254"/>
    <s v="September"/>
    <x v="0"/>
    <x v="3"/>
    <n v="12.17"/>
  </r>
  <r>
    <x v="254"/>
    <s v="September"/>
    <x v="0"/>
    <x v="4"/>
    <n v="330880"/>
  </r>
  <r>
    <x v="255"/>
    <s v="September"/>
    <x v="1"/>
    <x v="9"/>
    <n v="330000"/>
  </r>
  <r>
    <x v="255"/>
    <s v="September"/>
    <x v="0"/>
    <x v="3"/>
    <n v="12.62"/>
  </r>
  <r>
    <x v="256"/>
    <s v="September"/>
    <x v="0"/>
    <x v="3"/>
    <n v="12.17"/>
  </r>
  <r>
    <x v="256"/>
    <s v="September"/>
    <x v="1"/>
    <x v="10"/>
    <n v="200000"/>
  </r>
  <r>
    <x v="257"/>
    <s v="September"/>
    <x v="0"/>
    <x v="3"/>
    <n v="12.16"/>
  </r>
  <r>
    <x v="257"/>
    <s v="September"/>
    <x v="1"/>
    <x v="6"/>
    <n v="50000"/>
  </r>
  <r>
    <x v="258"/>
    <s v="September"/>
    <x v="0"/>
    <x v="3"/>
    <n v="12.16"/>
  </r>
  <r>
    <x v="259"/>
    <s v="September"/>
    <x v="0"/>
    <x v="3"/>
    <n v="12.16"/>
  </r>
  <r>
    <x v="259"/>
    <s v="September"/>
    <x v="3"/>
    <x v="10"/>
    <n v="20000"/>
  </r>
  <r>
    <x v="260"/>
    <s v="September"/>
    <x v="0"/>
    <x v="3"/>
    <n v="12.16"/>
  </r>
  <r>
    <x v="261"/>
    <s v="September"/>
    <x v="0"/>
    <x v="3"/>
    <n v="12.16"/>
  </r>
  <r>
    <x v="262"/>
    <s v="September"/>
    <x v="3"/>
    <x v="10"/>
    <n v="15000"/>
  </r>
  <r>
    <x v="262"/>
    <s v="September"/>
    <x v="0"/>
    <x v="3"/>
    <n v="12.16"/>
  </r>
  <r>
    <x v="263"/>
    <s v="September"/>
    <x v="0"/>
    <x v="3"/>
    <n v="12.16"/>
  </r>
  <r>
    <x v="264"/>
    <s v="September"/>
    <x v="0"/>
    <x v="3"/>
    <n v="12.16"/>
  </r>
  <r>
    <x v="265"/>
    <s v="September"/>
    <x v="0"/>
    <x v="3"/>
    <n v="12.16"/>
  </r>
  <r>
    <x v="266"/>
    <s v="September"/>
    <x v="0"/>
    <x v="3"/>
    <n v="12.16"/>
  </r>
  <r>
    <x v="267"/>
    <s v="September"/>
    <x v="0"/>
    <x v="3"/>
    <n v="12.16"/>
  </r>
  <r>
    <x v="268"/>
    <s v="September"/>
    <x v="0"/>
    <x v="3"/>
    <n v="12.16"/>
  </r>
  <r>
    <x v="269"/>
    <s v="September"/>
    <x v="0"/>
    <x v="3"/>
    <n v="12.16"/>
  </r>
  <r>
    <x v="270"/>
    <s v="September"/>
    <x v="0"/>
    <x v="3"/>
    <n v="12.16"/>
  </r>
  <r>
    <x v="270"/>
    <s v="September"/>
    <x v="0"/>
    <x v="4"/>
    <n v="1066995"/>
  </r>
  <r>
    <x v="270"/>
    <s v="September"/>
    <x v="1"/>
    <x v="9"/>
    <n v="190000"/>
  </r>
  <r>
    <x v="271"/>
    <s v="September"/>
    <x v="0"/>
    <x v="3"/>
    <n v="12.16"/>
  </r>
  <r>
    <x v="271"/>
    <s v="September"/>
    <x v="3"/>
    <x v="2"/>
    <n v="50000"/>
  </r>
  <r>
    <x v="272"/>
    <s v="September"/>
    <x v="0"/>
    <x v="3"/>
    <n v="12.16"/>
  </r>
  <r>
    <x v="273"/>
    <s v="October"/>
    <x v="0"/>
    <x v="3"/>
    <n v="12.16"/>
  </r>
  <r>
    <x v="273"/>
    <s v="October"/>
    <x v="1"/>
    <x v="1"/>
    <n v="10000"/>
  </r>
  <r>
    <x v="274"/>
    <s v="October"/>
    <x v="0"/>
    <x v="3"/>
    <n v="12.16"/>
  </r>
  <r>
    <x v="274"/>
    <s v="October"/>
    <x v="1"/>
    <x v="10"/>
    <n v="20000"/>
  </r>
  <r>
    <x v="275"/>
    <s v="October"/>
    <x v="0"/>
    <x v="3"/>
    <n v="12.16"/>
  </r>
  <r>
    <x v="276"/>
    <s v="October"/>
    <x v="0"/>
    <x v="3"/>
    <n v="12.18"/>
  </r>
  <r>
    <x v="276"/>
    <s v="October"/>
    <x v="1"/>
    <x v="1"/>
    <n v="10000"/>
  </r>
  <r>
    <x v="277"/>
    <s v="October"/>
    <x v="0"/>
    <x v="3"/>
    <n v="12.17"/>
  </r>
  <r>
    <x v="278"/>
    <s v="October"/>
    <x v="0"/>
    <x v="3"/>
    <n v="12.17"/>
  </r>
  <r>
    <x v="279"/>
    <s v="October"/>
    <x v="0"/>
    <x v="3"/>
    <n v="12.17"/>
  </r>
  <r>
    <x v="280"/>
    <s v="October"/>
    <x v="0"/>
    <x v="3"/>
    <n v="12.17"/>
  </r>
  <r>
    <x v="281"/>
    <s v="October"/>
    <x v="0"/>
    <x v="3"/>
    <n v="12.17"/>
  </r>
  <r>
    <x v="281"/>
    <s v="October"/>
    <x v="3"/>
    <x v="6"/>
    <n v="10000"/>
  </r>
  <r>
    <x v="282"/>
    <s v="October"/>
    <x v="0"/>
    <x v="3"/>
    <n v="12.17"/>
  </r>
  <r>
    <x v="283"/>
    <s v="October"/>
    <x v="0"/>
    <x v="3"/>
    <n v="12.17"/>
  </r>
  <r>
    <x v="283"/>
    <s v="October"/>
    <x v="3"/>
    <x v="9"/>
    <n v="100000"/>
  </r>
  <r>
    <x v="284"/>
    <s v="October"/>
    <x v="0"/>
    <x v="3"/>
    <n v="12.17"/>
  </r>
  <r>
    <x v="285"/>
    <s v="October"/>
    <x v="0"/>
    <x v="3"/>
    <n v="12.17"/>
  </r>
  <r>
    <x v="286"/>
    <s v="October"/>
    <x v="0"/>
    <x v="3"/>
    <n v="12.17"/>
  </r>
  <r>
    <x v="287"/>
    <s v="October"/>
    <x v="0"/>
    <x v="3"/>
    <n v="12.15"/>
  </r>
  <r>
    <x v="288"/>
    <s v="October"/>
    <x v="0"/>
    <x v="3"/>
    <n v="12.15"/>
  </r>
  <r>
    <x v="289"/>
    <s v="October"/>
    <x v="0"/>
    <x v="3"/>
    <n v="12.15"/>
  </r>
  <r>
    <x v="290"/>
    <s v="October"/>
    <x v="0"/>
    <x v="3"/>
    <n v="12.15"/>
  </r>
  <r>
    <x v="290"/>
    <s v="October"/>
    <x v="1"/>
    <x v="3"/>
    <n v="197.9"/>
  </r>
  <r>
    <x v="291"/>
    <s v="October"/>
    <x v="0"/>
    <x v="3"/>
    <n v="12.15"/>
  </r>
  <r>
    <x v="292"/>
    <s v="October"/>
    <x v="0"/>
    <x v="3"/>
    <n v="12.15"/>
  </r>
  <r>
    <x v="292"/>
    <s v="October"/>
    <x v="0"/>
    <x v="4"/>
    <n v="328927"/>
  </r>
  <r>
    <x v="292"/>
    <s v="October"/>
    <x v="1"/>
    <x v="9"/>
    <n v="200000"/>
  </r>
  <r>
    <x v="293"/>
    <s v="October"/>
    <x v="0"/>
    <x v="3"/>
    <n v="12.15"/>
  </r>
  <r>
    <x v="294"/>
    <s v="October"/>
    <x v="0"/>
    <x v="3"/>
    <n v="12.15"/>
  </r>
  <r>
    <x v="294"/>
    <s v="October"/>
    <x v="1"/>
    <x v="1"/>
    <n v="105000"/>
  </r>
  <r>
    <x v="294"/>
    <s v="October"/>
    <x v="3"/>
    <x v="1"/>
    <n v="26000"/>
  </r>
  <r>
    <x v="295"/>
    <s v="October"/>
    <x v="0"/>
    <x v="3"/>
    <n v="12.15"/>
  </r>
  <r>
    <x v="296"/>
    <s v="October"/>
    <x v="0"/>
    <x v="3"/>
    <n v="12.15"/>
  </r>
  <r>
    <x v="297"/>
    <s v="October"/>
    <x v="0"/>
    <x v="3"/>
    <n v="12.15"/>
  </r>
  <r>
    <x v="298"/>
    <s v="October"/>
    <x v="0"/>
    <x v="3"/>
    <n v="12.15"/>
  </r>
  <r>
    <x v="298"/>
    <s v="October"/>
    <x v="0"/>
    <x v="4"/>
    <n v="120712"/>
  </r>
  <r>
    <x v="298"/>
    <s v="October"/>
    <x v="1"/>
    <x v="9"/>
    <n v="120712"/>
  </r>
  <r>
    <x v="299"/>
    <s v="October"/>
    <x v="0"/>
    <x v="3"/>
    <n v="12.15"/>
  </r>
  <r>
    <x v="300"/>
    <s v="October"/>
    <x v="0"/>
    <x v="3"/>
    <n v="12.15"/>
  </r>
  <r>
    <x v="301"/>
    <s v="October"/>
    <x v="0"/>
    <x v="3"/>
    <n v="12.15"/>
  </r>
  <r>
    <x v="301"/>
    <s v="October"/>
    <x v="3"/>
    <x v="9"/>
    <n v="30000"/>
  </r>
  <r>
    <x v="302"/>
    <s v="October"/>
    <x v="0"/>
    <x v="3"/>
    <n v="12.15"/>
  </r>
  <r>
    <x v="303"/>
    <s v="October"/>
    <x v="0"/>
    <x v="3"/>
    <n v="12.15"/>
  </r>
  <r>
    <x v="304"/>
    <s v="November"/>
    <x v="0"/>
    <x v="3"/>
    <n v="12.15"/>
  </r>
  <r>
    <x v="304"/>
    <s v="November"/>
    <x v="3"/>
    <x v="2"/>
    <n v="220000"/>
  </r>
  <r>
    <x v="305"/>
    <s v="November"/>
    <x v="0"/>
    <x v="3"/>
    <n v="12.15"/>
  </r>
  <r>
    <x v="305"/>
    <s v="November"/>
    <x v="1"/>
    <x v="10"/>
    <n v="30000"/>
  </r>
  <r>
    <x v="305"/>
    <s v="November"/>
    <x v="0"/>
    <x v="4"/>
    <n v="713917"/>
  </r>
  <r>
    <x v="305"/>
    <s v="November"/>
    <x v="1"/>
    <x v="9"/>
    <n v="700000"/>
  </r>
  <r>
    <x v="306"/>
    <s v="November"/>
    <x v="0"/>
    <x v="3"/>
    <n v="12.17"/>
  </r>
  <r>
    <x v="307"/>
    <s v="November"/>
    <x v="0"/>
    <x v="3"/>
    <n v="12.17"/>
  </r>
  <r>
    <x v="308"/>
    <s v="November"/>
    <x v="0"/>
    <x v="3"/>
    <n v="12.17"/>
  </r>
  <r>
    <x v="309"/>
    <s v="November"/>
    <x v="0"/>
    <x v="3"/>
    <n v="12.17"/>
  </r>
  <r>
    <x v="310"/>
    <s v="November"/>
    <x v="0"/>
    <x v="3"/>
    <n v="12.17"/>
  </r>
  <r>
    <x v="311"/>
    <s v="November"/>
    <x v="0"/>
    <x v="3"/>
    <n v="12.17"/>
  </r>
  <r>
    <x v="312"/>
    <s v="November"/>
    <x v="0"/>
    <x v="3"/>
    <n v="12.17"/>
  </r>
  <r>
    <x v="313"/>
    <s v="November"/>
    <x v="0"/>
    <x v="3"/>
    <n v="12.17"/>
  </r>
  <r>
    <x v="314"/>
    <s v="November"/>
    <x v="0"/>
    <x v="3"/>
    <n v="12.17"/>
  </r>
  <r>
    <x v="315"/>
    <s v="November"/>
    <x v="0"/>
    <x v="3"/>
    <n v="12.16"/>
  </r>
  <r>
    <x v="315"/>
    <s v="November"/>
    <x v="1"/>
    <x v="10"/>
    <n v="28000"/>
  </r>
  <r>
    <x v="316"/>
    <s v="November"/>
    <x v="0"/>
    <x v="3"/>
    <n v="12.16"/>
  </r>
  <r>
    <x v="317"/>
    <s v="November"/>
    <x v="0"/>
    <x v="3"/>
    <n v="12.16"/>
  </r>
  <r>
    <x v="318"/>
    <s v="November"/>
    <x v="0"/>
    <x v="3"/>
    <n v="12.16"/>
  </r>
  <r>
    <x v="319"/>
    <s v="November"/>
    <x v="0"/>
    <x v="3"/>
    <n v="12.16"/>
  </r>
  <r>
    <x v="320"/>
    <s v="November"/>
    <x v="0"/>
    <x v="3"/>
    <n v="12.16"/>
  </r>
  <r>
    <x v="321"/>
    <s v="November"/>
    <x v="0"/>
    <x v="3"/>
    <n v="12.16"/>
  </r>
  <r>
    <x v="322"/>
    <s v="November"/>
    <x v="0"/>
    <x v="3"/>
    <n v="12.16"/>
  </r>
  <r>
    <x v="323"/>
    <s v="November"/>
    <x v="0"/>
    <x v="3"/>
    <n v="12.16"/>
  </r>
  <r>
    <x v="324"/>
    <s v="November"/>
    <x v="0"/>
    <x v="3"/>
    <n v="12.16"/>
  </r>
  <r>
    <x v="325"/>
    <s v="November"/>
    <x v="0"/>
    <x v="3"/>
    <n v="12.16"/>
  </r>
  <r>
    <x v="326"/>
    <s v="November"/>
    <x v="0"/>
    <x v="3"/>
    <n v="12.16"/>
  </r>
  <r>
    <x v="327"/>
    <s v="November"/>
    <x v="0"/>
    <x v="3"/>
    <n v="12.16"/>
  </r>
  <r>
    <x v="328"/>
    <s v="November"/>
    <x v="0"/>
    <x v="3"/>
    <n v="12.16"/>
  </r>
  <r>
    <x v="329"/>
    <s v="November"/>
    <x v="0"/>
    <x v="3"/>
    <n v="12.16"/>
  </r>
  <r>
    <x v="330"/>
    <s v="November"/>
    <x v="0"/>
    <x v="3"/>
    <n v="12.16"/>
  </r>
  <r>
    <x v="331"/>
    <s v="November"/>
    <x v="0"/>
    <x v="3"/>
    <n v="12.16"/>
  </r>
  <r>
    <x v="332"/>
    <s v="November"/>
    <x v="0"/>
    <x v="3"/>
    <n v="12.16"/>
  </r>
  <r>
    <x v="333"/>
    <s v="November"/>
    <x v="0"/>
    <x v="3"/>
    <n v="12.16"/>
  </r>
  <r>
    <x v="334"/>
    <s v="December"/>
    <x v="0"/>
    <x v="3"/>
    <n v="12.16"/>
  </r>
  <r>
    <x v="334"/>
    <s v="December"/>
    <x v="3"/>
    <x v="2"/>
    <n v="220000"/>
  </r>
  <r>
    <x v="335"/>
    <s v="December"/>
    <x v="0"/>
    <x v="3"/>
    <n v="10.79"/>
  </r>
  <r>
    <x v="336"/>
    <s v="December"/>
    <x v="0"/>
    <x v="3"/>
    <n v="10.79"/>
  </r>
  <r>
    <x v="337"/>
    <s v="December"/>
    <x v="0"/>
    <x v="3"/>
    <n v="10.79"/>
  </r>
  <r>
    <x v="338"/>
    <s v="December"/>
    <x v="0"/>
    <x v="3"/>
    <n v="10.79"/>
  </r>
  <r>
    <x v="339"/>
    <s v="December"/>
    <x v="0"/>
    <x v="3"/>
    <n v="10.79"/>
  </r>
  <r>
    <x v="340"/>
    <s v="December"/>
    <x v="0"/>
    <x v="3"/>
    <n v="10.79"/>
  </r>
  <r>
    <x v="341"/>
    <s v="December"/>
    <x v="0"/>
    <x v="3"/>
    <n v="10.79"/>
  </r>
  <r>
    <x v="341"/>
    <s v="December"/>
    <x v="1"/>
    <x v="3"/>
    <n v="100"/>
  </r>
  <r>
    <x v="341"/>
    <s v="December"/>
    <x v="1"/>
    <x v="9"/>
    <n v="5000"/>
  </r>
  <r>
    <x v="341"/>
    <s v="December"/>
    <x v="3"/>
    <x v="9"/>
    <n v="1000"/>
  </r>
  <r>
    <x v="342"/>
    <s v="December"/>
    <x v="0"/>
    <x v="3"/>
    <n v="10.79"/>
  </r>
  <r>
    <x v="343"/>
    <s v="December"/>
    <x v="0"/>
    <x v="3"/>
    <n v="10.79"/>
  </r>
  <r>
    <x v="344"/>
    <s v="December"/>
    <x v="0"/>
    <x v="3"/>
    <n v="10.79"/>
  </r>
  <r>
    <x v="345"/>
    <s v="December"/>
    <x v="0"/>
    <x v="3"/>
    <n v="10.79"/>
  </r>
  <r>
    <x v="346"/>
    <s v="December"/>
    <x v="0"/>
    <x v="3"/>
    <n v="10.79"/>
  </r>
  <r>
    <x v="347"/>
    <s v="December"/>
    <x v="0"/>
    <x v="3"/>
    <n v="10.79"/>
  </r>
  <r>
    <x v="347"/>
    <s v="December"/>
    <x v="3"/>
    <x v="10"/>
    <n v="7000"/>
  </r>
  <r>
    <x v="348"/>
    <s v="December"/>
    <x v="0"/>
    <x v="3"/>
    <n v="10.78"/>
  </r>
  <r>
    <x v="349"/>
    <s v="December"/>
    <x v="0"/>
    <x v="3"/>
    <n v="10.78"/>
  </r>
  <r>
    <x v="350"/>
    <s v="December"/>
    <x v="0"/>
    <x v="3"/>
    <n v="10.78"/>
  </r>
  <r>
    <x v="351"/>
    <s v="December"/>
    <x v="0"/>
    <x v="3"/>
    <n v="10.78"/>
  </r>
  <r>
    <x v="352"/>
    <s v="December"/>
    <x v="0"/>
    <x v="3"/>
    <n v="10.78"/>
  </r>
  <r>
    <x v="353"/>
    <s v="December"/>
    <x v="0"/>
    <x v="3"/>
    <n v="10.78"/>
  </r>
  <r>
    <x v="354"/>
    <s v="December"/>
    <x v="0"/>
    <x v="3"/>
    <n v="10.78"/>
  </r>
  <r>
    <x v="354"/>
    <s v="December"/>
    <x v="3"/>
    <x v="5"/>
    <n v="30000"/>
  </r>
  <r>
    <x v="354"/>
    <s v="December"/>
    <x v="1"/>
    <x v="1"/>
    <n v="15000"/>
  </r>
  <r>
    <x v="355"/>
    <s v="December"/>
    <x v="0"/>
    <x v="3"/>
    <n v="10.78"/>
  </r>
  <r>
    <x v="356"/>
    <s v="December"/>
    <x v="0"/>
    <x v="3"/>
    <n v="10.78"/>
  </r>
  <r>
    <x v="356"/>
    <s v="December"/>
    <x v="3"/>
    <x v="9"/>
    <n v="50000"/>
  </r>
  <r>
    <x v="357"/>
    <s v="December"/>
    <x v="3"/>
    <x v="9"/>
    <n v="20000"/>
  </r>
  <r>
    <x v="357"/>
    <s v="December"/>
    <x v="0"/>
    <x v="3"/>
    <n v="10.78"/>
  </r>
  <r>
    <x v="358"/>
    <s v="December"/>
    <x v="0"/>
    <x v="3"/>
    <n v="10.78"/>
  </r>
  <r>
    <x v="359"/>
    <s v="December"/>
    <x v="0"/>
    <x v="3"/>
    <n v="10.78"/>
  </r>
  <r>
    <x v="359"/>
    <s v="December"/>
    <x v="1"/>
    <x v="1"/>
    <n v="10000"/>
  </r>
  <r>
    <x v="360"/>
    <s v="December"/>
    <x v="0"/>
    <x v="3"/>
    <n v="10.78"/>
  </r>
  <r>
    <x v="361"/>
    <s v="December"/>
    <x v="0"/>
    <x v="3"/>
    <n v="10.78"/>
  </r>
  <r>
    <x v="361"/>
    <s v="December"/>
    <x v="1"/>
    <x v="2"/>
    <n v="220000"/>
  </r>
  <r>
    <x v="362"/>
    <s v="December"/>
    <x v="0"/>
    <x v="3"/>
    <n v="10.78"/>
  </r>
  <r>
    <x v="362"/>
    <s v="December"/>
    <x v="0"/>
    <x v="4"/>
    <n v="232631"/>
  </r>
  <r>
    <x v="362"/>
    <s v="December"/>
    <x v="0"/>
    <x v="4"/>
    <n v="232631"/>
  </r>
  <r>
    <x v="363"/>
    <s v="December"/>
    <x v="0"/>
    <x v="3"/>
    <n v="11.41"/>
  </r>
  <r>
    <x v="364"/>
    <s v="December"/>
    <x v="0"/>
    <x v="3"/>
    <n v="11.1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619">
  <r>
    <x v="0"/>
    <s v="January"/>
    <s v="Food"/>
    <s v="Delivery"/>
    <x v="0"/>
    <x v="0"/>
    <n v="26700"/>
  </r>
  <r>
    <x v="0"/>
    <s v="January"/>
    <s v="Food"/>
    <s v="Drinks"/>
    <x v="1"/>
    <x v="1"/>
    <n v="4500"/>
  </r>
  <r>
    <x v="1"/>
    <s v="January"/>
    <s v="Indulge"/>
    <s v="Tournaments"/>
    <x v="0"/>
    <x v="2"/>
    <n v="50000"/>
  </r>
  <r>
    <x v="2"/>
    <s v="January"/>
    <s v="Transport"/>
    <s v="Card Recharge"/>
    <x v="1"/>
    <x v="3"/>
    <n v="50000"/>
  </r>
  <r>
    <x v="2"/>
    <s v="January"/>
    <s v="Food"/>
    <s v="Drinks"/>
    <x v="1"/>
    <x v="4"/>
    <n v="1000"/>
  </r>
  <r>
    <x v="2"/>
    <s v="January"/>
    <s v="Food"/>
    <s v="Drinks"/>
    <x v="1"/>
    <x v="4"/>
    <n v="1000"/>
  </r>
  <r>
    <x v="3"/>
    <s v="January"/>
    <s v="Food"/>
    <s v="Delivery"/>
    <x v="1"/>
    <x v="5"/>
    <n v="17000"/>
  </r>
  <r>
    <x v="3"/>
    <s v="January"/>
    <s v="Transport"/>
    <s v="Picap"/>
    <x v="0"/>
    <x v="6"/>
    <n v="7400"/>
  </r>
  <r>
    <x v="4"/>
    <s v="January"/>
    <s v="Transport"/>
    <s v="Picap"/>
    <x v="0"/>
    <x v="6"/>
    <n v="8200"/>
  </r>
  <r>
    <x v="4"/>
    <s v="January"/>
    <s v="Food"/>
    <s v="F - Others"/>
    <x v="1"/>
    <x v="7"/>
    <n v="1200"/>
  </r>
  <r>
    <x v="5"/>
    <s v="January"/>
    <s v="Food"/>
    <s v="Fast Food"/>
    <x v="1"/>
    <x v="8"/>
    <n v="5000"/>
  </r>
  <r>
    <x v="5"/>
    <s v="January"/>
    <s v="Food"/>
    <s v="Drinks"/>
    <x v="1"/>
    <x v="1"/>
    <n v="4500"/>
  </r>
  <r>
    <x v="5"/>
    <s v="January"/>
    <s v="Food"/>
    <s v="Fast Food"/>
    <x v="1"/>
    <x v="9"/>
    <n v="3000"/>
  </r>
  <r>
    <x v="5"/>
    <s v="January"/>
    <s v="Food"/>
    <s v="Drinks"/>
    <x v="1"/>
    <x v="10"/>
    <n v="2000"/>
  </r>
  <r>
    <x v="6"/>
    <s v="January"/>
    <s v="Duties"/>
    <s v="Phone Bill"/>
    <x v="0"/>
    <x v="11"/>
    <n v="50000"/>
  </r>
  <r>
    <x v="7"/>
    <s v="January"/>
    <s v="Food"/>
    <s v="Regular Food"/>
    <x v="1"/>
    <x v="12"/>
    <n v="6000"/>
  </r>
  <r>
    <x v="8"/>
    <s v="January"/>
    <s v="Transport"/>
    <s v="Picap"/>
    <x v="0"/>
    <x v="6"/>
    <n v="9300"/>
  </r>
  <r>
    <x v="8"/>
    <s v="January"/>
    <s v="Transport"/>
    <s v="Picap"/>
    <x v="0"/>
    <x v="6"/>
    <n v="8600"/>
  </r>
  <r>
    <x v="9"/>
    <s v="January"/>
    <s v="Transport"/>
    <s v="Intermunicipal"/>
    <x v="1"/>
    <x v="13"/>
    <n v="36000"/>
  </r>
  <r>
    <x v="9"/>
    <s v="January"/>
    <s v="Indulge"/>
    <s v="I - Others"/>
    <x v="1"/>
    <x v="14"/>
    <n v="3100"/>
  </r>
  <r>
    <x v="10"/>
    <s v="January"/>
    <s v="Food"/>
    <s v="Delivery"/>
    <x v="0"/>
    <x v="0"/>
    <n v="44500"/>
  </r>
  <r>
    <x v="10"/>
    <s v="January"/>
    <s v="Transport"/>
    <s v="Intermunicipal"/>
    <x v="1"/>
    <x v="13"/>
    <n v="26000"/>
  </r>
  <r>
    <x v="10"/>
    <s v="January"/>
    <s v="Food"/>
    <s v="Drinks"/>
    <x v="1"/>
    <x v="1"/>
    <n v="4500"/>
  </r>
  <r>
    <x v="10"/>
    <s v="January"/>
    <s v="Transport"/>
    <s v="Bus"/>
    <x v="1"/>
    <x v="15"/>
    <n v="3500"/>
  </r>
  <r>
    <x v="11"/>
    <s v="January"/>
    <s v="Others"/>
    <s v="Documents"/>
    <x v="1"/>
    <x v="16"/>
    <n v="80000"/>
  </r>
  <r>
    <x v="11"/>
    <s v="January"/>
    <s v="Indulge"/>
    <s v="Subscriptions"/>
    <x v="0"/>
    <x v="17"/>
    <n v="17900"/>
  </r>
  <r>
    <x v="11"/>
    <s v="January"/>
    <s v="Food"/>
    <s v="Regular Food"/>
    <x v="1"/>
    <x v="18"/>
    <n v="9000"/>
  </r>
  <r>
    <x v="11"/>
    <s v="January"/>
    <s v="Others"/>
    <s v="Documents"/>
    <x v="1"/>
    <x v="19"/>
    <n v="7000"/>
  </r>
  <r>
    <x v="11"/>
    <s v="January"/>
    <s v="Food"/>
    <s v="Drinks"/>
    <x v="1"/>
    <x v="1"/>
    <n v="990"/>
  </r>
  <r>
    <x v="11"/>
    <s v="January"/>
    <s v="Others"/>
    <s v="Donations"/>
    <x v="1"/>
    <x v="20"/>
    <n v="10"/>
  </r>
  <r>
    <x v="12"/>
    <s v="January"/>
    <s v="Food"/>
    <s v="Fast Food"/>
    <x v="0"/>
    <x v="21"/>
    <n v="24000"/>
  </r>
  <r>
    <x v="12"/>
    <s v="January"/>
    <s v="Food"/>
    <s v="Drinks"/>
    <x v="1"/>
    <x v="1"/>
    <n v="2500"/>
  </r>
  <r>
    <x v="13"/>
    <s v="January"/>
    <s v="Food"/>
    <s v="Drinks"/>
    <x v="1"/>
    <x v="22"/>
    <n v="18000"/>
  </r>
  <r>
    <x v="13"/>
    <s v="January"/>
    <s v="Indulge"/>
    <s v="Subscriptions"/>
    <x v="0"/>
    <x v="23"/>
    <n v="12500"/>
  </r>
  <r>
    <x v="13"/>
    <s v="January"/>
    <s v="Maintenance"/>
    <s v="SuperMarket"/>
    <x v="1"/>
    <x v="24"/>
    <n v="8100"/>
  </r>
  <r>
    <x v="13"/>
    <s v="January"/>
    <s v="Transport"/>
    <s v="Bus"/>
    <x v="1"/>
    <x v="15"/>
    <n v="1200"/>
  </r>
  <r>
    <x v="13"/>
    <s v="January"/>
    <s v="Food"/>
    <s v="F - Others"/>
    <x v="1"/>
    <x v="25"/>
    <n v="1000"/>
  </r>
  <r>
    <x v="14"/>
    <s v="January"/>
    <s v="Transport"/>
    <s v="Picap"/>
    <x v="0"/>
    <x v="6"/>
    <n v="9300"/>
  </r>
  <r>
    <x v="14"/>
    <s v="January"/>
    <s v="Food"/>
    <s v="Drinks"/>
    <x v="1"/>
    <x v="4"/>
    <n v="1000"/>
  </r>
  <r>
    <x v="15"/>
    <s v="January"/>
    <s v="Food"/>
    <s v="Little Something"/>
    <x v="1"/>
    <x v="26"/>
    <n v="8300"/>
  </r>
  <r>
    <x v="15"/>
    <s v="January"/>
    <s v="Food"/>
    <s v="Drinks"/>
    <x v="1"/>
    <x v="1"/>
    <n v="4500"/>
  </r>
  <r>
    <x v="15"/>
    <s v="January"/>
    <s v="Food"/>
    <s v="Drinks"/>
    <x v="1"/>
    <x v="4"/>
    <n v="1000"/>
  </r>
  <r>
    <x v="16"/>
    <s v="January"/>
    <s v="Food"/>
    <s v="Drinks"/>
    <x v="1"/>
    <x v="4"/>
    <n v="1000"/>
  </r>
  <r>
    <x v="16"/>
    <s v="January"/>
    <s v="Food"/>
    <s v="Drinks"/>
    <x v="1"/>
    <x v="4"/>
    <n v="1000"/>
  </r>
  <r>
    <x v="17"/>
    <s v="January"/>
    <s v="Others"/>
    <s v="O - Others"/>
    <x v="1"/>
    <x v="27"/>
    <n v="70000"/>
  </r>
  <r>
    <x v="17"/>
    <s v="January"/>
    <s v="Food"/>
    <s v="Drinks"/>
    <x v="1"/>
    <x v="28"/>
    <n v="2000"/>
  </r>
  <r>
    <x v="18"/>
    <s v="January"/>
    <s v="Food"/>
    <s v="Drinks"/>
    <x v="1"/>
    <x v="1"/>
    <n v="3500"/>
  </r>
  <r>
    <x v="18"/>
    <s v="January"/>
    <s v="Food"/>
    <s v="Drinks"/>
    <x v="1"/>
    <x v="4"/>
    <n v="1000"/>
  </r>
  <r>
    <x v="18"/>
    <s v="January"/>
    <s v="Food"/>
    <s v="Drinks"/>
    <x v="1"/>
    <x v="4"/>
    <n v="1000"/>
  </r>
  <r>
    <x v="19"/>
    <s v="January"/>
    <s v="Food"/>
    <s v="Delivery"/>
    <x v="0"/>
    <x v="0"/>
    <n v="34600"/>
  </r>
  <r>
    <x v="19"/>
    <s v="January"/>
    <s v="Transport"/>
    <s v="Picap"/>
    <x v="0"/>
    <x v="6"/>
    <n v="10100"/>
  </r>
  <r>
    <x v="19"/>
    <s v="January"/>
    <s v="Others"/>
    <s v="O - Others"/>
    <x v="1"/>
    <x v="29"/>
    <n v="9000"/>
  </r>
  <r>
    <x v="19"/>
    <s v="January"/>
    <s v="Indulge"/>
    <s v="I - Others"/>
    <x v="1"/>
    <x v="30"/>
    <n v="5000"/>
  </r>
  <r>
    <x v="19"/>
    <s v="January"/>
    <s v="Food"/>
    <s v="Drinks"/>
    <x v="1"/>
    <x v="1"/>
    <n v="3000"/>
  </r>
  <r>
    <x v="19"/>
    <s v="January"/>
    <s v="Transport"/>
    <s v="Bus"/>
    <x v="1"/>
    <x v="15"/>
    <n v="1100"/>
  </r>
  <r>
    <x v="20"/>
    <s v="February"/>
    <s v="Transport"/>
    <s v="Card Recharge"/>
    <x v="1"/>
    <x v="3"/>
    <n v="50000"/>
  </r>
  <r>
    <x v="20"/>
    <s v="February"/>
    <s v="Food"/>
    <s v="Little Something"/>
    <x v="1"/>
    <x v="31"/>
    <n v="2000"/>
  </r>
  <r>
    <x v="20"/>
    <s v="February"/>
    <s v="Others"/>
    <s v="O - Others"/>
    <x v="1"/>
    <x v="32"/>
    <n v="900"/>
  </r>
  <r>
    <x v="21"/>
    <s v="February"/>
    <s v="Others"/>
    <s v="O - Others"/>
    <x v="2"/>
    <x v="33"/>
    <n v="150000"/>
  </r>
  <r>
    <x v="21"/>
    <s v="February"/>
    <s v="Food"/>
    <s v="Delivery"/>
    <x v="0"/>
    <x v="0"/>
    <n v="64400"/>
  </r>
  <r>
    <x v="22"/>
    <s v="February"/>
    <s v="Others"/>
    <s v="Documents"/>
    <x v="1"/>
    <x v="34"/>
    <n v="102900"/>
  </r>
  <r>
    <x v="22"/>
    <s v="February"/>
    <s v="Food"/>
    <s v="Regular Food"/>
    <x v="1"/>
    <x v="35"/>
    <n v="50000"/>
  </r>
  <r>
    <x v="22"/>
    <s v="February"/>
    <s v="InternalTransactions"/>
    <s v="Internal Movement"/>
    <x v="0"/>
    <x v="36"/>
    <n v="50000"/>
  </r>
  <r>
    <x v="22"/>
    <s v="February"/>
    <s v="Others"/>
    <s v="Gifts"/>
    <x v="1"/>
    <x v="37"/>
    <n v="20000"/>
  </r>
  <r>
    <x v="23"/>
    <s v="February"/>
    <s v="Football"/>
    <s v="Monthly Payment"/>
    <x v="1"/>
    <x v="38"/>
    <n v="75000"/>
  </r>
  <r>
    <x v="23"/>
    <s v="February"/>
    <s v="Food"/>
    <s v="Drinks"/>
    <x v="1"/>
    <x v="4"/>
    <n v="1000"/>
  </r>
  <r>
    <x v="24"/>
    <s v="February"/>
    <s v="InternalTransactions"/>
    <s v="Internal Movement"/>
    <x v="2"/>
    <x v="39"/>
    <n v="220000"/>
  </r>
  <r>
    <x v="24"/>
    <s v="February"/>
    <s v="Football"/>
    <s v="Referee Payment"/>
    <x v="1"/>
    <x v="40"/>
    <n v="7000"/>
  </r>
  <r>
    <x v="25"/>
    <s v="February"/>
    <s v="Food"/>
    <s v="Restaurants"/>
    <x v="3"/>
    <x v="41"/>
    <n v="67100"/>
  </r>
  <r>
    <x v="25"/>
    <s v="February"/>
    <s v="Others"/>
    <s v="O - Others"/>
    <x v="1"/>
    <x v="42"/>
    <n v="2000"/>
  </r>
  <r>
    <x v="26"/>
    <s v="February"/>
    <s v="Duties"/>
    <s v="Phone Bill"/>
    <x v="0"/>
    <x v="11"/>
    <n v="50000"/>
  </r>
  <r>
    <x v="26"/>
    <s v="February"/>
    <s v="Duties"/>
    <s v="Handling Fee"/>
    <x v="2"/>
    <x v="43"/>
    <n v="9742.5"/>
  </r>
  <r>
    <x v="27"/>
    <s v="February"/>
    <s v="Food"/>
    <s v="Drinks"/>
    <x v="1"/>
    <x v="4"/>
    <n v="1000"/>
  </r>
  <r>
    <x v="27"/>
    <s v="February"/>
    <s v="Others"/>
    <s v="Documents"/>
    <x v="1"/>
    <x v="44"/>
    <n v="400"/>
  </r>
  <r>
    <x v="28"/>
    <s v="February"/>
    <s v="Football"/>
    <s v="Referee Payment"/>
    <x v="1"/>
    <x v="40"/>
    <n v="7000"/>
  </r>
  <r>
    <x v="29"/>
    <s v="February"/>
    <s v="Others"/>
    <s v="O - Others"/>
    <x v="2"/>
    <x v="33"/>
    <n v="500000"/>
  </r>
  <r>
    <x v="29"/>
    <s v="February"/>
    <s v="Food"/>
    <s v="Fast Food"/>
    <x v="0"/>
    <x v="45"/>
    <n v="50000"/>
  </r>
  <r>
    <x v="30"/>
    <s v="February"/>
    <s v="Football"/>
    <s v="Class Payment"/>
    <x v="1"/>
    <x v="46"/>
    <n v="5000"/>
  </r>
  <r>
    <x v="31"/>
    <s v="February"/>
    <s v="Football"/>
    <s v="Tournaments"/>
    <x v="1"/>
    <x v="47"/>
    <n v="50000"/>
  </r>
  <r>
    <x v="31"/>
    <s v="February"/>
    <s v="Indulge"/>
    <s v="Subscriptions"/>
    <x v="0"/>
    <x v="17"/>
    <n v="17900"/>
  </r>
  <r>
    <x v="31"/>
    <s v="February"/>
    <s v="Others"/>
    <s v="O - Others"/>
    <x v="1"/>
    <x v="48"/>
    <n v="5500"/>
  </r>
  <r>
    <x v="31"/>
    <s v="February"/>
    <s v="Others"/>
    <s v="Documents"/>
    <x v="1"/>
    <x v="49"/>
    <n v="400"/>
  </r>
  <r>
    <x v="32"/>
    <s v="February"/>
    <s v="Others"/>
    <s v="Borrows"/>
    <x v="2"/>
    <x v="50"/>
    <n v="500000"/>
  </r>
  <r>
    <x v="32"/>
    <s v="February"/>
    <s v="Transport"/>
    <s v="Picap"/>
    <x v="0"/>
    <x v="6"/>
    <n v="14800"/>
  </r>
  <r>
    <x v="32"/>
    <s v="February"/>
    <s v="Transport"/>
    <s v="Picap"/>
    <x v="0"/>
    <x v="6"/>
    <n v="9300"/>
  </r>
  <r>
    <x v="33"/>
    <s v="February"/>
    <s v="Football"/>
    <s v="Referee Payment"/>
    <x v="1"/>
    <x v="40"/>
    <n v="7000"/>
  </r>
  <r>
    <x v="33"/>
    <s v="February"/>
    <s v="Food"/>
    <s v="Drinks"/>
    <x v="1"/>
    <x v="4"/>
    <n v="1000"/>
  </r>
  <r>
    <x v="34"/>
    <s v="February"/>
    <s v="Indulge"/>
    <s v="Subscriptions"/>
    <x v="0"/>
    <x v="23"/>
    <n v="12500"/>
  </r>
  <r>
    <x v="35"/>
    <s v="February"/>
    <s v="Football"/>
    <s v="Ft - Others"/>
    <x v="1"/>
    <x v="51"/>
    <n v="70000"/>
  </r>
  <r>
    <x v="36"/>
    <s v="February"/>
    <s v="Food"/>
    <s v="Regular Food"/>
    <x v="1"/>
    <x v="18"/>
    <n v="8000"/>
  </r>
  <r>
    <x v="37"/>
    <s v="February"/>
    <s v="InternalTransactions"/>
    <s v="Internal Movement"/>
    <x v="0"/>
    <x v="36"/>
    <n v="200000"/>
  </r>
  <r>
    <x v="37"/>
    <s v="February"/>
    <s v="Indulge"/>
    <s v="Tournaments"/>
    <x v="1"/>
    <x v="2"/>
    <n v="9000"/>
  </r>
  <r>
    <x v="37"/>
    <s v="February"/>
    <s v="Food"/>
    <s v="Drinks"/>
    <x v="1"/>
    <x v="4"/>
    <n v="1000"/>
  </r>
  <r>
    <x v="38"/>
    <s v="February"/>
    <s v="Football"/>
    <s v="Referee Payment"/>
    <x v="1"/>
    <x v="40"/>
    <n v="7000"/>
  </r>
  <r>
    <x v="39"/>
    <s v="March"/>
    <s v="Football"/>
    <s v="Monthly Payment"/>
    <x v="1"/>
    <x v="38"/>
    <n v="75000"/>
  </r>
  <r>
    <x v="40"/>
    <s v="March"/>
    <s v="Transport"/>
    <s v="Apps"/>
    <x v="0"/>
    <x v="52"/>
    <n v="20100"/>
  </r>
  <r>
    <x v="41"/>
    <s v="March"/>
    <s v="Food"/>
    <s v="F - Others"/>
    <x v="1"/>
    <x v="53"/>
    <n v="11650"/>
  </r>
  <r>
    <x v="41"/>
    <s v="March"/>
    <s v="Food"/>
    <s v="F - Others"/>
    <x v="1"/>
    <x v="53"/>
    <n v="9500"/>
  </r>
  <r>
    <x v="41"/>
    <s v="March"/>
    <s v="Transport"/>
    <s v="Picap"/>
    <x v="0"/>
    <x v="8"/>
    <n v="9300"/>
  </r>
  <r>
    <x v="41"/>
    <s v="March"/>
    <s v="Others"/>
    <s v="Donations"/>
    <x v="1"/>
    <x v="54"/>
    <n v="2000"/>
  </r>
  <r>
    <x v="41"/>
    <s v="March"/>
    <s v="Others"/>
    <s v="O - Others"/>
    <x v="1"/>
    <x v="55"/>
    <n v="1500"/>
  </r>
  <r>
    <x v="42"/>
    <s v="March"/>
    <s v="Transport"/>
    <s v="Card Recharge"/>
    <x v="1"/>
    <x v="3"/>
    <n v="50000"/>
  </r>
  <r>
    <x v="43"/>
    <s v="March"/>
    <s v="Football"/>
    <s v="Referee Payment"/>
    <x v="1"/>
    <x v="40"/>
    <n v="7000"/>
  </r>
  <r>
    <x v="43"/>
    <s v="March"/>
    <s v="Transport"/>
    <s v="Picap"/>
    <x v="0"/>
    <x v="6"/>
    <n v="4600"/>
  </r>
  <r>
    <x v="44"/>
    <s v="March"/>
    <s v="Indulge"/>
    <s v="Subscriptions"/>
    <x v="0"/>
    <x v="23"/>
    <n v="12499.99"/>
  </r>
  <r>
    <x v="44"/>
    <s v="March"/>
    <s v="Football"/>
    <s v="Referee Payment"/>
    <x v="1"/>
    <x v="40"/>
    <n v="6000"/>
  </r>
  <r>
    <x v="45"/>
    <s v="March"/>
    <s v="Food"/>
    <s v="Delivery"/>
    <x v="0"/>
    <x v="0"/>
    <n v="41620"/>
  </r>
  <r>
    <x v="45"/>
    <s v="March"/>
    <s v="Transport"/>
    <s v="Bus"/>
    <x v="1"/>
    <x v="15"/>
    <n v="1100"/>
  </r>
  <r>
    <x v="46"/>
    <s v="March"/>
    <s v="Transport"/>
    <s v="T - Others"/>
    <x v="1"/>
    <x v="56"/>
    <n v="200"/>
  </r>
  <r>
    <x v="47"/>
    <s v="March"/>
    <s v="Transport"/>
    <s v="Picap"/>
    <x v="0"/>
    <x v="6"/>
    <n v="11600"/>
  </r>
  <r>
    <x v="47"/>
    <s v="March"/>
    <s v="Football"/>
    <s v="Class Payment"/>
    <x v="1"/>
    <x v="46"/>
    <n v="5000"/>
  </r>
  <r>
    <x v="48"/>
    <s v="March"/>
    <s v="InternalTransactions"/>
    <s v="Internal Movement"/>
    <x v="0"/>
    <x v="36"/>
    <n v="200000"/>
  </r>
  <r>
    <x v="48"/>
    <s v="March"/>
    <s v="Transport"/>
    <s v="Picap"/>
    <x v="0"/>
    <x v="6"/>
    <n v="9800"/>
  </r>
  <r>
    <x v="48"/>
    <s v="March"/>
    <s v="Duties"/>
    <s v="Handling Fee"/>
    <x v="2"/>
    <x v="43"/>
    <n v="9742.5"/>
  </r>
  <r>
    <x v="48"/>
    <s v="March"/>
    <s v="Football"/>
    <s v="Referee Payment"/>
    <x v="1"/>
    <x v="40"/>
    <n v="7000"/>
  </r>
  <r>
    <x v="48"/>
    <s v="March"/>
    <s v="Food"/>
    <s v="Little Something"/>
    <x v="1"/>
    <x v="57"/>
    <n v="2000"/>
  </r>
  <r>
    <x v="49"/>
    <s v="March"/>
    <s v="Food"/>
    <s v="F - Others"/>
    <x v="1"/>
    <x v="58"/>
    <n v="10550"/>
  </r>
  <r>
    <x v="49"/>
    <s v="March"/>
    <s v="Transport"/>
    <s v="Picap"/>
    <x v="0"/>
    <x v="6"/>
    <n v="9300"/>
  </r>
  <r>
    <x v="49"/>
    <s v="March"/>
    <s v="Football"/>
    <s v="Referee Payment"/>
    <x v="1"/>
    <x v="40"/>
    <n v="9000"/>
  </r>
  <r>
    <x v="49"/>
    <s v="March"/>
    <s v="Transport"/>
    <s v="Bus"/>
    <x v="1"/>
    <x v="15"/>
    <n v="1100"/>
  </r>
  <r>
    <x v="50"/>
    <s v="March"/>
    <s v="Duties"/>
    <s v="Phone Bill"/>
    <x v="0"/>
    <x v="11"/>
    <n v="50000"/>
  </r>
  <r>
    <x v="51"/>
    <s v="March"/>
    <s v="Food"/>
    <s v="Restaurants"/>
    <x v="3"/>
    <x v="59"/>
    <n v="71900"/>
  </r>
  <r>
    <x v="51"/>
    <s v="March"/>
    <s v="Indulge"/>
    <s v="Tournaments"/>
    <x v="1"/>
    <x v="2"/>
    <n v="5000"/>
  </r>
  <r>
    <x v="52"/>
    <s v="March"/>
    <s v="Indulge"/>
    <s v="Subscriptions"/>
    <x v="0"/>
    <x v="17"/>
    <n v="17900"/>
  </r>
  <r>
    <x v="52"/>
    <s v="March"/>
    <s v="Maintenance"/>
    <s v="Haircut"/>
    <x v="1"/>
    <x v="60"/>
    <n v="12000"/>
  </r>
  <r>
    <x v="53"/>
    <s v="March"/>
    <s v="Food"/>
    <s v="Drinks"/>
    <x v="1"/>
    <x v="4"/>
    <n v="1400"/>
  </r>
  <r>
    <x v="54"/>
    <s v="March"/>
    <s v="Football"/>
    <s v="Referee Payment"/>
    <x v="1"/>
    <x v="40"/>
    <n v="6000"/>
  </r>
  <r>
    <x v="54"/>
    <s v="March"/>
    <s v="Food"/>
    <s v="Drinks"/>
    <x v="1"/>
    <x v="61"/>
    <n v="2000"/>
  </r>
  <r>
    <x v="55"/>
    <s v="March"/>
    <s v="Transport"/>
    <s v="Card Recharge"/>
    <x v="1"/>
    <x v="3"/>
    <n v="50000"/>
  </r>
  <r>
    <x v="56"/>
    <s v="March"/>
    <s v="Football"/>
    <s v="Tournaments"/>
    <x v="1"/>
    <x v="47"/>
    <n v="40000"/>
  </r>
  <r>
    <x v="56"/>
    <s v="March"/>
    <s v="Food"/>
    <s v="Delivery"/>
    <x v="1"/>
    <x v="62"/>
    <n v="6000"/>
  </r>
  <r>
    <x v="57"/>
    <s v="March"/>
    <s v="Football"/>
    <s v="Referee Payment"/>
    <x v="1"/>
    <x v="40"/>
    <n v="7000"/>
  </r>
  <r>
    <x v="57"/>
    <s v="March"/>
    <s v="Food"/>
    <s v="Little Something"/>
    <x v="1"/>
    <x v="57"/>
    <n v="2000"/>
  </r>
  <r>
    <x v="58"/>
    <s v="March"/>
    <s v="Football"/>
    <s v="Referee Payment"/>
    <x v="1"/>
    <x v="40"/>
    <n v="7000"/>
  </r>
  <r>
    <x v="59"/>
    <s v="March"/>
    <s v="Food"/>
    <s v="Delivery"/>
    <x v="0"/>
    <x v="0"/>
    <n v="54480"/>
  </r>
  <r>
    <x v="59"/>
    <s v="March"/>
    <s v="Food"/>
    <s v="Fast Food"/>
    <x v="0"/>
    <x v="63"/>
    <n v="17900"/>
  </r>
  <r>
    <x v="59"/>
    <s v="March"/>
    <s v="Transport"/>
    <s v="Picap"/>
    <x v="0"/>
    <x v="6"/>
    <n v="9300"/>
  </r>
  <r>
    <x v="60"/>
    <s v="March"/>
    <s v="Indulge"/>
    <s v="Tournaments"/>
    <x v="1"/>
    <x v="2"/>
    <n v="5000"/>
  </r>
  <r>
    <x v="61"/>
    <s v="April"/>
    <s v="Food"/>
    <s v="Little Something"/>
    <x v="1"/>
    <x v="64"/>
    <n v="10000"/>
  </r>
  <r>
    <x v="61"/>
    <s v="April"/>
    <s v="Football"/>
    <s v="Class Payment"/>
    <x v="1"/>
    <x v="46"/>
    <n v="7000"/>
  </r>
  <r>
    <x v="62"/>
    <s v="April"/>
    <s v="Football"/>
    <s v="Referee Payment"/>
    <x v="1"/>
    <x v="40"/>
    <n v="7000"/>
  </r>
  <r>
    <x v="62"/>
    <s v="April"/>
    <s v="Football"/>
    <s v="Class Payment"/>
    <x v="1"/>
    <x v="46"/>
    <n v="3000"/>
  </r>
  <r>
    <x v="62"/>
    <s v="April"/>
    <s v="Food"/>
    <s v="Drinks"/>
    <x v="1"/>
    <x v="4"/>
    <n v="1200"/>
  </r>
  <r>
    <x v="63"/>
    <s v="April"/>
    <s v="Food"/>
    <s v="Delivery"/>
    <x v="0"/>
    <x v="65"/>
    <n v="30900"/>
  </r>
  <r>
    <x v="63"/>
    <s v="April"/>
    <s v="Football"/>
    <s v="Referee Payment"/>
    <x v="1"/>
    <x v="40"/>
    <n v="8000"/>
  </r>
  <r>
    <x v="64"/>
    <s v="April"/>
    <s v="Medical"/>
    <s v="Appoinment"/>
    <x v="0"/>
    <x v="66"/>
    <n v="3700"/>
  </r>
  <r>
    <x v="64"/>
    <s v="April"/>
    <s v="Medical"/>
    <s v="Appoinment"/>
    <x v="0"/>
    <x v="67"/>
    <n v="3700"/>
  </r>
  <r>
    <x v="65"/>
    <s v="April"/>
    <s v="Football"/>
    <s v="Class Payment"/>
    <x v="1"/>
    <x v="46"/>
    <n v="7000"/>
  </r>
  <r>
    <x v="66"/>
    <s v="April"/>
    <s v="InternalTransactions"/>
    <s v="Internal Movement"/>
    <x v="0"/>
    <x v="36"/>
    <n v="200000"/>
  </r>
  <r>
    <x v="66"/>
    <s v="April"/>
    <s v="Food"/>
    <s v="Little Something"/>
    <x v="1"/>
    <x v="8"/>
    <n v="5500"/>
  </r>
  <r>
    <x v="66"/>
    <s v="April"/>
    <s v="Indulge"/>
    <s v="Tournaments"/>
    <x v="1"/>
    <x v="2"/>
    <n v="5000"/>
  </r>
  <r>
    <x v="67"/>
    <s v="April"/>
    <s v="Football"/>
    <s v="Class Payment"/>
    <x v="1"/>
    <x v="46"/>
    <n v="7000"/>
  </r>
  <r>
    <x v="67"/>
    <s v="April"/>
    <s v="Food"/>
    <s v="Little Something"/>
    <x v="1"/>
    <x v="68"/>
    <n v="6300"/>
  </r>
  <r>
    <x v="68"/>
    <s v="April"/>
    <s v="Transport"/>
    <s v="Apps"/>
    <x v="0"/>
    <x v="69"/>
    <n v="29721"/>
  </r>
  <r>
    <x v="68"/>
    <s v="April"/>
    <s v="Transport"/>
    <s v="Apps"/>
    <x v="0"/>
    <x v="52"/>
    <n v="13000"/>
  </r>
  <r>
    <x v="68"/>
    <s v="April"/>
    <s v="Football"/>
    <s v="Referee Payment"/>
    <x v="1"/>
    <x v="40"/>
    <n v="7000"/>
  </r>
  <r>
    <x v="68"/>
    <s v="April"/>
    <s v="Transport"/>
    <s v="Apps"/>
    <x v="0"/>
    <x v="70"/>
    <n v="6700"/>
  </r>
  <r>
    <x v="68"/>
    <s v="April"/>
    <s v="Food"/>
    <s v="Little Something"/>
    <x v="1"/>
    <x v="71"/>
    <n v="3500"/>
  </r>
  <r>
    <x v="68"/>
    <s v="April"/>
    <s v="Football"/>
    <s v="Class Payment"/>
    <x v="1"/>
    <x v="46"/>
    <n v="3000"/>
  </r>
  <r>
    <x v="68"/>
    <s v="April"/>
    <s v="Food"/>
    <s v="Drinks"/>
    <x v="1"/>
    <x v="4"/>
    <n v="1200"/>
  </r>
  <r>
    <x v="69"/>
    <s v="April"/>
    <s v="Food"/>
    <s v="F - Others"/>
    <x v="1"/>
    <x v="72"/>
    <n v="10000"/>
  </r>
  <r>
    <x v="69"/>
    <s v="April"/>
    <s v="Transport"/>
    <s v="Bus"/>
    <x v="1"/>
    <x v="15"/>
    <n v="1300"/>
  </r>
  <r>
    <x v="70"/>
    <s v="April"/>
    <s v="Others"/>
    <s v="Documents"/>
    <x v="0"/>
    <x v="73"/>
    <n v="122207"/>
  </r>
  <r>
    <x v="70"/>
    <s v="April"/>
    <s v="Transport"/>
    <s v="Card Recharge"/>
    <x v="1"/>
    <x v="3"/>
    <n v="50000"/>
  </r>
  <r>
    <x v="70"/>
    <s v="April"/>
    <s v="Transport"/>
    <s v="Picap"/>
    <x v="0"/>
    <x v="6"/>
    <n v="17600"/>
  </r>
  <r>
    <x v="70"/>
    <s v="April"/>
    <s v="Indulge"/>
    <s v="Tournaments"/>
    <x v="1"/>
    <x v="2"/>
    <n v="5000"/>
  </r>
  <r>
    <x v="70"/>
    <s v="April"/>
    <s v="Indulge"/>
    <s v="I - Others"/>
    <x v="1"/>
    <x v="74"/>
    <n v="2000"/>
  </r>
  <r>
    <x v="71"/>
    <s v="April"/>
    <s v="Others"/>
    <s v="Documents"/>
    <x v="1"/>
    <x v="75"/>
    <n v="8000"/>
  </r>
  <r>
    <x v="71"/>
    <s v="April"/>
    <s v="Food"/>
    <s v="Drinks"/>
    <x v="4"/>
    <x v="1"/>
    <n v="1800"/>
  </r>
  <r>
    <x v="71"/>
    <s v="April"/>
    <s v="Food"/>
    <s v="Little Something"/>
    <x v="1"/>
    <x v="57"/>
    <n v="1000"/>
  </r>
  <r>
    <x v="71"/>
    <s v="April"/>
    <s v="Others"/>
    <s v="Documents"/>
    <x v="1"/>
    <x v="76"/>
    <n v="200"/>
  </r>
  <r>
    <x v="72"/>
    <s v="April"/>
    <s v="Others"/>
    <s v="O - Others"/>
    <x v="2"/>
    <x v="77"/>
    <n v="125000"/>
  </r>
  <r>
    <x v="72"/>
    <s v="April"/>
    <s v="Duties"/>
    <s v="Phone Bill"/>
    <x v="0"/>
    <x v="11"/>
    <n v="50000"/>
  </r>
  <r>
    <x v="72"/>
    <s v="April"/>
    <s v="Football"/>
    <s v="Class Payment"/>
    <x v="1"/>
    <x v="46"/>
    <n v="7000"/>
  </r>
  <r>
    <x v="72"/>
    <s v="April"/>
    <s v="Others"/>
    <s v="O - Others"/>
    <x v="0"/>
    <x v="78"/>
    <n v="6000"/>
  </r>
  <r>
    <x v="72"/>
    <s v="April"/>
    <s v="Football"/>
    <s v="Ft - Others"/>
    <x v="1"/>
    <x v="79"/>
    <n v="500"/>
  </r>
  <r>
    <x v="73"/>
    <s v="April"/>
    <s v="Indulge"/>
    <s v="Subscriptions"/>
    <x v="0"/>
    <x v="23"/>
    <n v="12499.99"/>
  </r>
  <r>
    <x v="73"/>
    <s v="April"/>
    <s v="Football"/>
    <s v="Class Payment"/>
    <x v="1"/>
    <x v="46"/>
    <n v="8000"/>
  </r>
  <r>
    <x v="73"/>
    <s v="April"/>
    <s v="Food"/>
    <s v="Drinks"/>
    <x v="1"/>
    <x v="1"/>
    <n v="4500"/>
  </r>
  <r>
    <x v="74"/>
    <s v="April"/>
    <s v="Food"/>
    <s v="Restaurants"/>
    <x v="0"/>
    <x v="63"/>
    <n v="36900"/>
  </r>
  <r>
    <x v="74"/>
    <s v="April"/>
    <s v="Food"/>
    <s v="Little Something"/>
    <x v="1"/>
    <x v="80"/>
    <n v="17000"/>
  </r>
  <r>
    <x v="74"/>
    <s v="April"/>
    <s v="Food"/>
    <s v="Drinks"/>
    <x v="1"/>
    <x v="1"/>
    <n v="4600"/>
  </r>
  <r>
    <x v="74"/>
    <s v="April"/>
    <s v="Food"/>
    <s v="Drinks"/>
    <x v="1"/>
    <x v="81"/>
    <n v="3800"/>
  </r>
  <r>
    <x v="74"/>
    <s v="April"/>
    <s v="Transport"/>
    <s v="Bus"/>
    <x v="1"/>
    <x v="56"/>
    <n v="200"/>
  </r>
  <r>
    <x v="75"/>
    <s v="April"/>
    <s v="Indulge"/>
    <s v="Subscriptions"/>
    <x v="0"/>
    <x v="17"/>
    <n v="17900"/>
  </r>
  <r>
    <x v="75"/>
    <s v="April"/>
    <s v="Others"/>
    <s v="Gifts"/>
    <x v="1"/>
    <x v="82"/>
    <n v="2000"/>
  </r>
  <r>
    <x v="76"/>
    <s v="April"/>
    <s v="Football"/>
    <s v="Class Payment"/>
    <x v="1"/>
    <x v="46"/>
    <n v="6000"/>
  </r>
  <r>
    <x v="77"/>
    <s v="April"/>
    <s v="Maintenance"/>
    <s v="SuperMarket"/>
    <x v="3"/>
    <x v="83"/>
    <n v="64024"/>
  </r>
  <r>
    <x v="77"/>
    <s v="April"/>
    <s v="Food"/>
    <s v="Fast Food"/>
    <x v="3"/>
    <x v="84"/>
    <n v="61208"/>
  </r>
  <r>
    <x v="77"/>
    <s v="April"/>
    <s v="Duties"/>
    <s v="Handling Fee"/>
    <x v="3"/>
    <x v="43"/>
    <n v="20445"/>
  </r>
  <r>
    <x v="78"/>
    <s v="April"/>
    <s v="Food"/>
    <s v="Delivery"/>
    <x v="0"/>
    <x v="85"/>
    <n v="60173.77"/>
  </r>
  <r>
    <x v="79"/>
    <s v="April"/>
    <s v="Food"/>
    <s v="Delivery"/>
    <x v="0"/>
    <x v="85"/>
    <n v="67082.66"/>
  </r>
  <r>
    <x v="80"/>
    <s v="May"/>
    <s v="InternalTransactions"/>
    <s v="Internal Movement"/>
    <x v="0"/>
    <x v="36"/>
    <n v="200000"/>
  </r>
  <r>
    <x v="80"/>
    <s v="May"/>
    <s v="Food"/>
    <s v="Delivery"/>
    <x v="0"/>
    <x v="0"/>
    <n v="31800"/>
  </r>
  <r>
    <x v="80"/>
    <s v="May"/>
    <s v="Others"/>
    <s v="O - Others"/>
    <x v="1"/>
    <x v="29"/>
    <n v="6000"/>
  </r>
  <r>
    <x v="80"/>
    <s v="May"/>
    <s v="Maintenance"/>
    <s v="SuperMarket"/>
    <x v="1"/>
    <x v="72"/>
    <n v="5200"/>
  </r>
  <r>
    <x v="80"/>
    <s v="May"/>
    <s v="Maintenance"/>
    <s v="Ma - Others"/>
    <x v="1"/>
    <x v="86"/>
    <n v="2000"/>
  </r>
  <r>
    <x v="80"/>
    <s v="May"/>
    <s v="Food"/>
    <s v="Little Something"/>
    <x v="1"/>
    <x v="87"/>
    <n v="1800"/>
  </r>
  <r>
    <x v="80"/>
    <s v="May"/>
    <s v="Transport"/>
    <s v="Bus"/>
    <x v="1"/>
    <x v="15"/>
    <n v="1300"/>
  </r>
  <r>
    <x v="81"/>
    <s v="May"/>
    <s v="Indulge"/>
    <s v="I - Others"/>
    <x v="1"/>
    <x v="88"/>
    <n v="50000"/>
  </r>
  <r>
    <x v="81"/>
    <s v="May"/>
    <s v="Food"/>
    <s v="Restaurants"/>
    <x v="0"/>
    <x v="89"/>
    <n v="48600"/>
  </r>
  <r>
    <x v="81"/>
    <s v="May"/>
    <s v="Others"/>
    <s v="Gifts"/>
    <x v="1"/>
    <x v="90"/>
    <n v="43200"/>
  </r>
  <r>
    <x v="81"/>
    <s v="May"/>
    <s v="Indulge"/>
    <s v="Tickets"/>
    <x v="1"/>
    <x v="91"/>
    <n v="20000"/>
  </r>
  <r>
    <x v="81"/>
    <s v="May"/>
    <s v="Others"/>
    <s v="Gifts"/>
    <x v="1"/>
    <x v="92"/>
    <n v="15000"/>
  </r>
  <r>
    <x v="81"/>
    <s v="May"/>
    <s v="Food"/>
    <s v="Little Something"/>
    <x v="1"/>
    <x v="93"/>
    <n v="6000"/>
  </r>
  <r>
    <x v="81"/>
    <s v="May"/>
    <s v="Food"/>
    <s v="Little Something"/>
    <x v="1"/>
    <x v="94"/>
    <n v="4000"/>
  </r>
  <r>
    <x v="81"/>
    <s v="May"/>
    <s v="Others"/>
    <s v="Gifts"/>
    <x v="1"/>
    <x v="95"/>
    <n v="3000"/>
  </r>
  <r>
    <x v="82"/>
    <s v="May"/>
    <s v="Football"/>
    <s v="Monthly Payment"/>
    <x v="1"/>
    <x v="38"/>
    <n v="75000"/>
  </r>
  <r>
    <x v="83"/>
    <s v="May"/>
    <s v="Indulge"/>
    <s v="Tournaments"/>
    <x v="1"/>
    <x v="2"/>
    <n v="5000"/>
  </r>
  <r>
    <x v="83"/>
    <s v="May"/>
    <s v="Maintenance"/>
    <s v="Ma - Others"/>
    <x v="1"/>
    <x v="96"/>
    <n v="1000"/>
  </r>
  <r>
    <x v="84"/>
    <s v="May"/>
    <s v="InternalTransactions"/>
    <s v="Internal Movement"/>
    <x v="0"/>
    <x v="97"/>
    <n v="100000"/>
  </r>
  <r>
    <x v="85"/>
    <s v="May"/>
    <s v="Food"/>
    <s v="Drinks"/>
    <x v="0"/>
    <x v="98"/>
    <n v="78800"/>
  </r>
  <r>
    <x v="85"/>
    <s v="May"/>
    <s v="Food"/>
    <s v="Fast Food"/>
    <x v="1"/>
    <x v="99"/>
    <n v="17700"/>
  </r>
  <r>
    <x v="85"/>
    <s v="May"/>
    <s v="Transport"/>
    <s v="Bus"/>
    <x v="1"/>
    <x v="15"/>
    <n v="1900"/>
  </r>
  <r>
    <x v="86"/>
    <s v="May"/>
    <s v="Food"/>
    <s v="Restaurants"/>
    <x v="1"/>
    <x v="100"/>
    <n v="24000"/>
  </r>
  <r>
    <x v="87"/>
    <s v="May"/>
    <s v="Duties"/>
    <s v="Phone Bill"/>
    <x v="0"/>
    <x v="11"/>
    <n v="50000"/>
  </r>
  <r>
    <x v="88"/>
    <s v="May"/>
    <s v="Duties"/>
    <s v="Handling Fee"/>
    <x v="2"/>
    <x v="43"/>
    <n v="9742.5"/>
  </r>
  <r>
    <x v="88"/>
    <s v="May"/>
    <s v="Food"/>
    <s v="Drinks"/>
    <x v="1"/>
    <x v="4"/>
    <n v="1200"/>
  </r>
  <r>
    <x v="89"/>
    <s v="May"/>
    <s v="Food"/>
    <s v="Regular Food"/>
    <x v="2"/>
    <x v="101"/>
    <n v="293100"/>
  </r>
  <r>
    <x v="89"/>
    <s v="May"/>
    <s v="Food"/>
    <s v="Drinks"/>
    <x v="1"/>
    <x v="1"/>
    <n v="2800"/>
  </r>
  <r>
    <x v="89"/>
    <s v="May"/>
    <s v="Transport"/>
    <s v="Card Recharge"/>
    <x v="1"/>
    <x v="3"/>
    <n v="50000"/>
  </r>
  <r>
    <x v="90"/>
    <s v="May"/>
    <s v="Food"/>
    <s v="F - Others"/>
    <x v="0"/>
    <x v="102"/>
    <n v="35000"/>
  </r>
  <r>
    <x v="90"/>
    <s v="May"/>
    <s v="InternalTransactions"/>
    <s v="Internal Movement"/>
    <x v="2"/>
    <x v="103"/>
    <n v="200000"/>
  </r>
  <r>
    <x v="91"/>
    <s v="May"/>
    <s v="Transport"/>
    <s v="Apps"/>
    <x v="0"/>
    <x v="52"/>
    <n v="14100"/>
  </r>
  <r>
    <x v="91"/>
    <s v="May"/>
    <s v="Food"/>
    <s v="Restaurants"/>
    <x v="3"/>
    <x v="100"/>
    <n v="187597"/>
  </r>
  <r>
    <x v="91"/>
    <s v="May"/>
    <s v="Transport"/>
    <s v="Apps"/>
    <x v="0"/>
    <x v="52"/>
    <n v="16400"/>
  </r>
  <r>
    <x v="91"/>
    <s v="May"/>
    <s v="Others"/>
    <s v="O - Others"/>
    <x v="2"/>
    <x v="104"/>
    <n v="250000"/>
  </r>
  <r>
    <x v="91"/>
    <s v="May"/>
    <s v="Others"/>
    <s v="O - Others"/>
    <x v="1"/>
    <x v="105"/>
    <n v="2500"/>
  </r>
  <r>
    <x v="92"/>
    <s v="May"/>
    <s v="Food"/>
    <s v="Little Something"/>
    <x v="1"/>
    <x v="106"/>
    <n v="1000"/>
  </r>
  <r>
    <x v="92"/>
    <s v="May"/>
    <s v="InternalTransactions"/>
    <s v="Internal Movement"/>
    <x v="2"/>
    <x v="103"/>
    <n v="437600"/>
  </r>
  <r>
    <x v="92"/>
    <s v="May"/>
    <s v="Transport"/>
    <s v="Apps"/>
    <x v="0"/>
    <x v="52"/>
    <n v="9700"/>
  </r>
  <r>
    <x v="93"/>
    <s v="May"/>
    <s v="CreditCardPayment"/>
    <s v="Credit Card Payment"/>
    <x v="0"/>
    <x v="107"/>
    <n v="187597"/>
  </r>
  <r>
    <x v="94"/>
    <s v="May"/>
    <s v="Football"/>
    <s v="Referee Payment"/>
    <x v="0"/>
    <x v="40"/>
    <n v="7000"/>
  </r>
  <r>
    <x v="94"/>
    <s v="May"/>
    <s v="Football"/>
    <s v="Tournaments"/>
    <x v="0"/>
    <x v="47"/>
    <n v="50000"/>
  </r>
  <r>
    <x v="94"/>
    <s v="May"/>
    <s v="Transport"/>
    <s v="Picap"/>
    <x v="0"/>
    <x v="6"/>
    <n v="16900"/>
  </r>
  <r>
    <x v="94"/>
    <s v="May"/>
    <s v="Food"/>
    <s v="Drinks"/>
    <x v="1"/>
    <x v="4"/>
    <n v="1200"/>
  </r>
  <r>
    <x v="94"/>
    <s v="May"/>
    <s v="Transport"/>
    <s v="Bus"/>
    <x v="1"/>
    <x v="15"/>
    <n v="1300"/>
  </r>
  <r>
    <x v="94"/>
    <s v="May"/>
    <s v="Food"/>
    <s v="Drinks"/>
    <x v="1"/>
    <x v="108"/>
    <n v="2000"/>
  </r>
  <r>
    <x v="94"/>
    <s v="May"/>
    <s v="Food"/>
    <s v="Delivery"/>
    <x v="0"/>
    <x v="0"/>
    <n v="51000"/>
  </r>
  <r>
    <x v="95"/>
    <s v="May"/>
    <s v="Football"/>
    <s v="Referee Payment"/>
    <x v="0"/>
    <x v="40"/>
    <n v="8000"/>
  </r>
  <r>
    <x v="96"/>
    <s v="May"/>
    <s v="InternalTransactions"/>
    <s v="Internal Movement"/>
    <x v="0"/>
    <x v="109"/>
    <n v="50000"/>
  </r>
  <r>
    <x v="96"/>
    <s v="May"/>
    <s v="Indulge"/>
    <s v="I - Others"/>
    <x v="1"/>
    <x v="110"/>
    <n v="37700"/>
  </r>
  <r>
    <x v="97"/>
    <s v="June"/>
    <s v="Transport"/>
    <s v="Bus"/>
    <x v="1"/>
    <x v="15"/>
    <n v="1300"/>
  </r>
  <r>
    <x v="97"/>
    <s v="June"/>
    <s v="Others"/>
    <s v="O - Others"/>
    <x v="1"/>
    <x v="111"/>
    <n v="18200"/>
  </r>
  <r>
    <x v="98"/>
    <s v="June"/>
    <s v="Food"/>
    <s v="Delivery"/>
    <x v="0"/>
    <x v="0"/>
    <n v="38300"/>
  </r>
  <r>
    <x v="98"/>
    <s v="June"/>
    <s v="Transport"/>
    <s v="Bus"/>
    <x v="1"/>
    <x v="15"/>
    <n v="1300"/>
  </r>
  <r>
    <x v="99"/>
    <s v="June"/>
    <s v="Football"/>
    <s v="Monthly Payment"/>
    <x v="1"/>
    <x v="38"/>
    <n v="75000"/>
  </r>
  <r>
    <x v="100"/>
    <s v="June"/>
    <s v="Food"/>
    <s v="Little Something"/>
    <x v="1"/>
    <x v="112"/>
    <n v="1000"/>
  </r>
  <r>
    <x v="100"/>
    <s v="June"/>
    <s v="InternalTransactions"/>
    <s v="Internal Movement"/>
    <x v="2"/>
    <x v="113"/>
    <n v="173775"/>
  </r>
  <r>
    <x v="101"/>
    <s v="June"/>
    <s v="Indulge"/>
    <s v="I - Others"/>
    <x v="0"/>
    <x v="114"/>
    <n v="25000"/>
  </r>
  <r>
    <x v="101"/>
    <s v="June"/>
    <s v="Transport"/>
    <s v="T - Others"/>
    <x v="1"/>
    <x v="115"/>
    <n v="16000"/>
  </r>
  <r>
    <x v="102"/>
    <s v="June"/>
    <s v="Transport"/>
    <s v="Apps"/>
    <x v="0"/>
    <x v="116"/>
    <n v="12500"/>
  </r>
  <r>
    <x v="102"/>
    <s v="June"/>
    <s v="Transport"/>
    <s v="Apps"/>
    <x v="0"/>
    <x v="116"/>
    <n v="12900"/>
  </r>
  <r>
    <x v="103"/>
    <s v="June"/>
    <s v="Duties"/>
    <s v="Handling Fee"/>
    <x v="2"/>
    <x v="43"/>
    <n v="9742.5"/>
  </r>
  <r>
    <x v="104"/>
    <s v="June"/>
    <s v="Transport"/>
    <s v="Apps"/>
    <x v="0"/>
    <x v="116"/>
    <n v="18400"/>
  </r>
  <r>
    <x v="104"/>
    <s v="June"/>
    <s v="Transport"/>
    <s v="Apps"/>
    <x v="0"/>
    <x v="116"/>
    <n v="13100"/>
  </r>
  <r>
    <x v="104"/>
    <s v="June"/>
    <s v="Indulge"/>
    <s v="Subscriptions"/>
    <x v="0"/>
    <x v="117"/>
    <n v="375521.68"/>
  </r>
  <r>
    <x v="104"/>
    <s v="June"/>
    <s v="Duties"/>
    <s v="Phone Bill"/>
    <x v="0"/>
    <x v="11"/>
    <n v="50000"/>
  </r>
  <r>
    <x v="104"/>
    <s v="June"/>
    <s v="Others"/>
    <s v="O - Others"/>
    <x v="1"/>
    <x v="118"/>
    <n v="12000"/>
  </r>
  <r>
    <x v="105"/>
    <s v="June"/>
    <s v="InternalTransactions"/>
    <s v="Internal Movement"/>
    <x v="2"/>
    <x v="113"/>
    <n v="179963"/>
  </r>
  <r>
    <x v="105"/>
    <s v="June"/>
    <s v="Food"/>
    <s v="Fast Food"/>
    <x v="0"/>
    <x v="63"/>
    <n v="58700"/>
  </r>
  <r>
    <x v="105"/>
    <s v="June"/>
    <s v="InternalTransactions"/>
    <s v="Internal Movement"/>
    <x v="1"/>
    <x v="119"/>
    <n v="30000"/>
  </r>
  <r>
    <x v="106"/>
    <s v="June"/>
    <s v="Food"/>
    <s v="Drinks"/>
    <x v="1"/>
    <x v="4"/>
    <n v="1200"/>
  </r>
  <r>
    <x v="107"/>
    <s v="June"/>
    <s v="Food"/>
    <s v="Drinks"/>
    <x v="1"/>
    <x v="4"/>
    <n v="1200"/>
  </r>
  <r>
    <x v="108"/>
    <s v="June"/>
    <s v="Football"/>
    <s v="Referee Payment"/>
    <x v="1"/>
    <x v="40"/>
    <n v="8000"/>
  </r>
  <r>
    <x v="108"/>
    <s v="June"/>
    <s v="Transport"/>
    <s v="T - Others"/>
    <x v="1"/>
    <x v="120"/>
    <n v="2000"/>
  </r>
  <r>
    <x v="108"/>
    <s v="June"/>
    <s v="Food"/>
    <s v="Delivery"/>
    <x v="0"/>
    <x v="0"/>
    <n v="31800"/>
  </r>
  <r>
    <x v="108"/>
    <s v="June"/>
    <s v="Others"/>
    <s v="Gifts"/>
    <x v="0"/>
    <x v="121"/>
    <n v="56900"/>
  </r>
  <r>
    <x v="108"/>
    <s v="June"/>
    <s v="Transport"/>
    <s v="Card Recharge"/>
    <x v="1"/>
    <x v="3"/>
    <n v="50000"/>
  </r>
  <r>
    <x v="109"/>
    <s v="June"/>
    <s v="Transport"/>
    <s v="Apps"/>
    <x v="0"/>
    <x v="116"/>
    <n v="17100"/>
  </r>
  <r>
    <x v="109"/>
    <s v="June"/>
    <s v="Transport"/>
    <s v="Apps"/>
    <x v="0"/>
    <x v="116"/>
    <n v="12300"/>
  </r>
  <r>
    <x v="110"/>
    <s v="June"/>
    <s v="Football"/>
    <s v="Referee Payment"/>
    <x v="1"/>
    <x v="40"/>
    <n v="8000"/>
  </r>
  <r>
    <x v="110"/>
    <s v="June"/>
    <s v="Food"/>
    <s v="F - Others"/>
    <x v="1"/>
    <x v="122"/>
    <n v="9000"/>
  </r>
  <r>
    <x v="111"/>
    <s v="June"/>
    <s v="InternalTransactions"/>
    <s v="Internal Movement"/>
    <x v="0"/>
    <x v="36"/>
    <n v="500000"/>
  </r>
  <r>
    <x v="111"/>
    <s v="June"/>
    <s v="InternalTransactions"/>
    <s v="Internal Movement"/>
    <x v="1"/>
    <x v="36"/>
    <n v="400000"/>
  </r>
  <r>
    <x v="112"/>
    <s v="June"/>
    <s v="Transport"/>
    <s v="Picap"/>
    <x v="0"/>
    <x v="6"/>
    <n v="7300"/>
  </r>
  <r>
    <x v="112"/>
    <s v="June"/>
    <s v="Indulge"/>
    <s v="I - Others"/>
    <x v="0"/>
    <x v="123"/>
    <n v="51598.26"/>
  </r>
  <r>
    <x v="112"/>
    <s v="June"/>
    <s v="Transport"/>
    <s v="Apps"/>
    <x v="0"/>
    <x v="116"/>
    <n v="11600"/>
  </r>
  <r>
    <x v="113"/>
    <s v="June"/>
    <s v="Transport"/>
    <s v="Picap"/>
    <x v="0"/>
    <x v="6"/>
    <n v="8700"/>
  </r>
  <r>
    <x v="114"/>
    <s v="June"/>
    <s v="Transport"/>
    <s v="Apps"/>
    <x v="0"/>
    <x v="116"/>
    <n v="16700"/>
  </r>
  <r>
    <x v="114"/>
    <s v="June"/>
    <s v="Transport"/>
    <s v="Apps"/>
    <x v="0"/>
    <x v="52"/>
    <n v="8100"/>
  </r>
  <r>
    <x v="115"/>
    <s v="July"/>
    <s v="Food"/>
    <s v="Drinks"/>
    <x v="0"/>
    <x v="4"/>
    <n v="1200"/>
  </r>
  <r>
    <x v="115"/>
    <s v="July"/>
    <s v="InternalTransactions"/>
    <s v="Internal Movement"/>
    <x v="2"/>
    <x v="113"/>
    <n v="327683"/>
  </r>
  <r>
    <x v="116"/>
    <s v="July"/>
    <s v="Others"/>
    <s v="O - Others"/>
    <x v="0"/>
    <x v="124"/>
    <n v="139000"/>
  </r>
  <r>
    <x v="116"/>
    <s v="July"/>
    <s v="Food"/>
    <s v="Restaurants"/>
    <x v="3"/>
    <x v="125"/>
    <n v="212000"/>
  </r>
  <r>
    <x v="117"/>
    <s v="July"/>
    <s v="Food"/>
    <s v="Drinks"/>
    <x v="0"/>
    <x v="4"/>
    <n v="1200"/>
  </r>
  <r>
    <x v="117"/>
    <s v="July"/>
    <s v="InternalTransactions"/>
    <s v="Internal Movement"/>
    <x v="2"/>
    <x v="113"/>
    <n v="135159"/>
  </r>
  <r>
    <x v="118"/>
    <s v="July"/>
    <s v="Food"/>
    <s v="Little Something"/>
    <x v="0"/>
    <x v="80"/>
    <n v="6800"/>
  </r>
  <r>
    <x v="119"/>
    <s v="July"/>
    <s v="Others"/>
    <s v="O - Others"/>
    <x v="0"/>
    <x v="126"/>
    <n v="1000"/>
  </r>
  <r>
    <x v="119"/>
    <s v="July"/>
    <s v="Football"/>
    <s v="Class Payment"/>
    <x v="0"/>
    <x v="46"/>
    <n v="5000"/>
  </r>
  <r>
    <x v="119"/>
    <s v="July"/>
    <s v="Indulge"/>
    <s v="Tournaments"/>
    <x v="0"/>
    <x v="127"/>
    <n v="15000"/>
  </r>
  <r>
    <x v="120"/>
    <s v="July"/>
    <s v="Football"/>
    <s v="Monthly Payment"/>
    <x v="1"/>
    <x v="38"/>
    <n v="75000"/>
  </r>
  <r>
    <x v="120"/>
    <s v="July"/>
    <s v="Maintenance"/>
    <s v="Haircut"/>
    <x v="1"/>
    <x v="60"/>
    <n v="15000"/>
  </r>
  <r>
    <x v="121"/>
    <s v="July"/>
    <s v="Duties"/>
    <s v="Phone Bill"/>
    <x v="0"/>
    <x v="11"/>
    <n v="50000"/>
  </r>
  <r>
    <x v="122"/>
    <s v="July"/>
    <s v="Transport"/>
    <s v="Apps"/>
    <x v="0"/>
    <x v="116"/>
    <n v="19400"/>
  </r>
  <r>
    <x v="122"/>
    <s v="July"/>
    <s v="Transport"/>
    <s v="Apps"/>
    <x v="0"/>
    <x v="116"/>
    <n v="13000"/>
  </r>
  <r>
    <x v="123"/>
    <s v="July"/>
    <s v="CreditCardPayment"/>
    <s v="Credit Card Payment"/>
    <x v="0"/>
    <x v="107"/>
    <n v="212000"/>
  </r>
  <r>
    <x v="124"/>
    <s v="July"/>
    <s v="Food"/>
    <s v="Restaurants"/>
    <x v="0"/>
    <x v="128"/>
    <n v="55600"/>
  </r>
  <r>
    <x v="124"/>
    <s v="July"/>
    <s v="Food"/>
    <s v="Little Something"/>
    <x v="1"/>
    <x v="80"/>
    <n v="4800"/>
  </r>
  <r>
    <x v="124"/>
    <s v="July"/>
    <s v="Transport"/>
    <s v="Bus"/>
    <x v="1"/>
    <x v="15"/>
    <n v="1300"/>
  </r>
  <r>
    <x v="124"/>
    <s v="July"/>
    <s v="Duties"/>
    <s v="Handling Fee"/>
    <x v="2"/>
    <x v="43"/>
    <n v="9742.5"/>
  </r>
  <r>
    <x v="125"/>
    <s v="July"/>
    <s v="Football"/>
    <s v="Referee Payment"/>
    <x v="0"/>
    <x v="40"/>
    <n v="7000"/>
  </r>
  <r>
    <x v="125"/>
    <s v="July"/>
    <s v="Food"/>
    <s v="Drinks"/>
    <x v="1"/>
    <x v="1"/>
    <n v="2000"/>
  </r>
  <r>
    <x v="125"/>
    <s v="July"/>
    <s v="InternalTransactions"/>
    <s v="Internal Movement"/>
    <x v="2"/>
    <x v="113"/>
    <n v="575000"/>
  </r>
  <r>
    <x v="126"/>
    <s v="July"/>
    <s v="Football"/>
    <s v="Referee Payment"/>
    <x v="0"/>
    <x v="40"/>
    <n v="8000"/>
  </r>
  <r>
    <x v="126"/>
    <s v="July"/>
    <s v="Food"/>
    <s v="Restaurants"/>
    <x v="0"/>
    <x v="129"/>
    <n v="54000"/>
  </r>
  <r>
    <x v="126"/>
    <s v="July"/>
    <s v="InternalTransactions"/>
    <s v="Internal Movement"/>
    <x v="0"/>
    <x v="130"/>
    <n v="200000"/>
  </r>
  <r>
    <x v="127"/>
    <s v="July"/>
    <s v="Transport"/>
    <s v="Apps"/>
    <x v="0"/>
    <x v="116"/>
    <n v="18500"/>
  </r>
  <r>
    <x v="127"/>
    <s v="July"/>
    <s v="Transport"/>
    <s v="Intermunicipal"/>
    <x v="1"/>
    <x v="131"/>
    <n v="26000"/>
  </r>
  <r>
    <x v="127"/>
    <s v="July"/>
    <s v="Food"/>
    <s v="Little Something"/>
    <x v="1"/>
    <x v="132"/>
    <n v="5000"/>
  </r>
  <r>
    <x v="127"/>
    <s v="July"/>
    <s v="Transport"/>
    <s v="Bus"/>
    <x v="1"/>
    <x v="133"/>
    <n v="3700"/>
  </r>
  <r>
    <x v="127"/>
    <s v="July"/>
    <s v="Food"/>
    <s v="Regular Food"/>
    <x v="1"/>
    <x v="134"/>
    <n v="34000"/>
  </r>
  <r>
    <x v="127"/>
    <s v="July"/>
    <s v="Others"/>
    <s v="O - Others"/>
    <x v="0"/>
    <x v="135"/>
    <n v="100000"/>
  </r>
  <r>
    <x v="128"/>
    <s v="July"/>
    <s v="Food"/>
    <s v="F - Others"/>
    <x v="1"/>
    <x v="136"/>
    <n v="10000"/>
  </r>
  <r>
    <x v="128"/>
    <s v="July"/>
    <s v="Transport"/>
    <s v="Intermunicipal"/>
    <x v="1"/>
    <x v="131"/>
    <n v="39000"/>
  </r>
  <r>
    <x v="128"/>
    <s v="July"/>
    <s v="Transport"/>
    <s v="Bus"/>
    <x v="1"/>
    <x v="133"/>
    <n v="5550"/>
  </r>
  <r>
    <x v="128"/>
    <s v="July"/>
    <s v="Transport"/>
    <s v="Intermunicipal"/>
    <x v="1"/>
    <x v="131"/>
    <n v="15000"/>
  </r>
  <r>
    <x v="128"/>
    <s v="July"/>
    <s v="Food"/>
    <s v="Little Something"/>
    <x v="1"/>
    <x v="137"/>
    <n v="6000"/>
  </r>
  <r>
    <x v="128"/>
    <s v="July"/>
    <s v="Food"/>
    <s v="Regular Food"/>
    <x v="1"/>
    <x v="138"/>
    <n v="60000"/>
  </r>
  <r>
    <x v="128"/>
    <s v="July"/>
    <s v="InternalTransactions"/>
    <s v="Internal Movement"/>
    <x v="0"/>
    <x v="36"/>
    <n v="200000"/>
  </r>
  <r>
    <x v="128"/>
    <s v="July"/>
    <s v="Others"/>
    <s v="O - Others"/>
    <x v="1"/>
    <x v="139"/>
    <n v="2000"/>
  </r>
  <r>
    <x v="128"/>
    <s v="July"/>
    <s v="Others"/>
    <s v="Games"/>
    <x v="1"/>
    <x v="140"/>
    <n v="38000"/>
  </r>
  <r>
    <x v="128"/>
    <s v="July"/>
    <s v="Transport"/>
    <s v="T - Others"/>
    <x v="1"/>
    <x v="141"/>
    <n v="6000"/>
  </r>
  <r>
    <x v="128"/>
    <s v="July"/>
    <s v="Others"/>
    <s v="Games"/>
    <x v="1"/>
    <x v="142"/>
    <n v="2500"/>
  </r>
  <r>
    <x v="129"/>
    <s v="July"/>
    <s v="Transport"/>
    <s v="Intermunicipal"/>
    <x v="1"/>
    <x v="131"/>
    <n v="40000"/>
  </r>
  <r>
    <x v="129"/>
    <s v="July"/>
    <s v="Others"/>
    <s v="O - Others"/>
    <x v="1"/>
    <x v="143"/>
    <n v="25000"/>
  </r>
  <r>
    <x v="130"/>
    <s v="July"/>
    <s v="Food"/>
    <s v="Drinks"/>
    <x v="1"/>
    <x v="1"/>
    <n v="1000"/>
  </r>
  <r>
    <x v="130"/>
    <s v="July"/>
    <s v="Transport"/>
    <s v="Bus"/>
    <x v="1"/>
    <x v="15"/>
    <n v="1300"/>
  </r>
  <r>
    <x v="130"/>
    <s v="July"/>
    <s v="Others"/>
    <s v="Donations"/>
    <x v="1"/>
    <x v="144"/>
    <n v="200"/>
  </r>
  <r>
    <x v="130"/>
    <s v="July"/>
    <s v="Food"/>
    <s v="Little Something"/>
    <x v="1"/>
    <x v="145"/>
    <n v="1000"/>
  </r>
  <r>
    <x v="130"/>
    <s v="July"/>
    <s v="Food"/>
    <s v="Delivery"/>
    <x v="0"/>
    <x v="63"/>
    <n v="19590"/>
  </r>
  <r>
    <x v="130"/>
    <s v="July"/>
    <s v="Food"/>
    <s v="Delivery"/>
    <x v="0"/>
    <x v="146"/>
    <n v="32100"/>
  </r>
  <r>
    <x v="131"/>
    <s v="July"/>
    <s v="Football"/>
    <s v="Referee Payment"/>
    <x v="0"/>
    <x v="40"/>
    <n v="8000"/>
  </r>
  <r>
    <x v="131"/>
    <s v="July"/>
    <s v="Food"/>
    <s v="Little Something"/>
    <x v="1"/>
    <x v="147"/>
    <n v="2300"/>
  </r>
  <r>
    <x v="131"/>
    <s v="July"/>
    <s v="Food"/>
    <s v="Restaurants"/>
    <x v="1"/>
    <x v="148"/>
    <n v="54000"/>
  </r>
  <r>
    <x v="131"/>
    <s v="July"/>
    <s v="Others"/>
    <s v="Borrows"/>
    <x v="1"/>
    <x v="149"/>
    <n v="10000"/>
  </r>
  <r>
    <x v="132"/>
    <s v="July"/>
    <s v="Food"/>
    <s v="Little Something"/>
    <x v="1"/>
    <x v="87"/>
    <n v="7000"/>
  </r>
  <r>
    <x v="133"/>
    <s v="July"/>
    <s v="Football"/>
    <s v="Ft - Others"/>
    <x v="1"/>
    <x v="127"/>
    <n v="500"/>
  </r>
  <r>
    <x v="134"/>
    <s v="July"/>
    <s v="Food"/>
    <s v="Delivery"/>
    <x v="0"/>
    <x v="146"/>
    <n v="9250"/>
  </r>
  <r>
    <x v="135"/>
    <s v="July"/>
    <s v="Food"/>
    <s v="Delivery"/>
    <x v="0"/>
    <x v="0"/>
    <n v="30000"/>
  </r>
  <r>
    <x v="136"/>
    <s v="July"/>
    <s v="Transport"/>
    <s v="Bus"/>
    <x v="1"/>
    <x v="15"/>
    <n v="1300"/>
  </r>
  <r>
    <x v="136"/>
    <s v="July"/>
    <s v="Food"/>
    <s v="Delivery"/>
    <x v="0"/>
    <x v="8"/>
    <n v="41475"/>
  </r>
  <r>
    <x v="136"/>
    <s v="July"/>
    <s v="Food"/>
    <s v="Drinks"/>
    <x v="1"/>
    <x v="1"/>
    <n v="5000"/>
  </r>
  <r>
    <x v="137"/>
    <s v="July"/>
    <s v="Transport"/>
    <s v="Bus"/>
    <x v="1"/>
    <x v="15"/>
    <n v="1300"/>
  </r>
  <r>
    <x v="137"/>
    <s v="July"/>
    <s v="Food"/>
    <s v="Delivery"/>
    <x v="0"/>
    <x v="146"/>
    <n v="19850"/>
  </r>
  <r>
    <x v="138"/>
    <s v="August"/>
    <s v="Food"/>
    <s v="Little Something"/>
    <x v="1"/>
    <x v="150"/>
    <n v="4000"/>
  </r>
  <r>
    <x v="139"/>
    <s v="August"/>
    <s v="Food"/>
    <s v="Delivery"/>
    <x v="0"/>
    <x v="151"/>
    <n v="8400"/>
  </r>
  <r>
    <x v="140"/>
    <s v="August"/>
    <s v="Transport"/>
    <s v="Bus"/>
    <x v="1"/>
    <x v="15"/>
    <n v="2600"/>
  </r>
  <r>
    <x v="140"/>
    <s v="August"/>
    <s v="Food"/>
    <s v="Drinks"/>
    <x v="1"/>
    <x v="1"/>
    <n v="5000"/>
  </r>
  <r>
    <x v="141"/>
    <s v="August"/>
    <s v="Food"/>
    <s v="Delivery"/>
    <x v="0"/>
    <x v="152"/>
    <n v="30000"/>
  </r>
  <r>
    <x v="142"/>
    <s v="August"/>
    <s v="Transport"/>
    <s v="Bus"/>
    <x v="1"/>
    <x v="15"/>
    <n v="1300"/>
  </r>
  <r>
    <x v="142"/>
    <s v="August"/>
    <s v="Transport"/>
    <s v="Card Recharge"/>
    <x v="1"/>
    <x v="153"/>
    <n v="50000"/>
  </r>
  <r>
    <x v="143"/>
    <s v="August"/>
    <s v="Football"/>
    <s v="Monthly Payment"/>
    <x v="0"/>
    <x v="38"/>
    <n v="75000"/>
  </r>
  <r>
    <x v="144"/>
    <s v="August"/>
    <s v="Indulge"/>
    <s v="I - Others"/>
    <x v="0"/>
    <x v="154"/>
    <n v="20000"/>
  </r>
  <r>
    <x v="144"/>
    <s v="August"/>
    <s v="Transport"/>
    <s v="Apps"/>
    <x v="0"/>
    <x v="116"/>
    <n v="13900"/>
  </r>
  <r>
    <x v="145"/>
    <s v="August"/>
    <s v="Food"/>
    <s v="Delivery"/>
    <x v="0"/>
    <x v="146"/>
    <n v="27500"/>
  </r>
  <r>
    <x v="146"/>
    <s v="August"/>
    <s v="Indulge"/>
    <s v="I - Others"/>
    <x v="1"/>
    <x v="155"/>
    <n v="13500"/>
  </r>
  <r>
    <x v="146"/>
    <s v="August"/>
    <s v="InternalTransactions"/>
    <s v="Internal Movement"/>
    <x v="0"/>
    <x v="156"/>
    <n v="13500"/>
  </r>
  <r>
    <x v="146"/>
    <s v="August"/>
    <s v="Duties"/>
    <s v="Phone Bill"/>
    <x v="0"/>
    <x v="11"/>
    <n v="50000"/>
  </r>
  <r>
    <x v="147"/>
    <s v="August"/>
    <s v="Duties"/>
    <s v="Handling Fee"/>
    <x v="2"/>
    <x v="43"/>
    <n v="9742.5"/>
  </r>
  <r>
    <x v="147"/>
    <s v="August"/>
    <s v="Food"/>
    <s v="Delivery"/>
    <x v="0"/>
    <x v="157"/>
    <n v="20000"/>
  </r>
  <r>
    <x v="147"/>
    <s v="August"/>
    <s v="Medical"/>
    <s v="M - Others"/>
    <x v="0"/>
    <x v="158"/>
    <n v="30000"/>
  </r>
  <r>
    <x v="147"/>
    <s v="August"/>
    <s v="Food"/>
    <s v="Delivery"/>
    <x v="0"/>
    <x v="8"/>
    <n v="41900"/>
  </r>
  <r>
    <x v="147"/>
    <s v="August"/>
    <s v="Transport"/>
    <s v="Bus"/>
    <x v="1"/>
    <x v="15"/>
    <n v="1300"/>
  </r>
  <r>
    <x v="147"/>
    <s v="August"/>
    <s v="Food"/>
    <s v="Drinks"/>
    <x v="1"/>
    <x v="1"/>
    <n v="5000"/>
  </r>
  <r>
    <x v="148"/>
    <s v="August"/>
    <s v="Transport"/>
    <s v="Bus"/>
    <x v="1"/>
    <x v="15"/>
    <n v="1300"/>
  </r>
  <r>
    <x v="149"/>
    <s v="August"/>
    <s v="Football"/>
    <s v="Referee Payment"/>
    <x v="0"/>
    <x v="40"/>
    <n v="12000"/>
  </r>
  <r>
    <x v="149"/>
    <s v="August"/>
    <s v="Food"/>
    <s v="Drinks"/>
    <x v="1"/>
    <x v="108"/>
    <n v="2500"/>
  </r>
  <r>
    <x v="149"/>
    <s v="August"/>
    <s v="Food"/>
    <s v="Little Something"/>
    <x v="0"/>
    <x v="159"/>
    <n v="3500"/>
  </r>
  <r>
    <x v="149"/>
    <s v="August"/>
    <s v="Others"/>
    <s v="Borrows"/>
    <x v="0"/>
    <x v="149"/>
    <n v="10000"/>
  </r>
  <r>
    <x v="150"/>
    <s v="August"/>
    <s v="Food"/>
    <s v="Delivery"/>
    <x v="0"/>
    <x v="160"/>
    <n v="22850"/>
  </r>
  <r>
    <x v="151"/>
    <s v="August"/>
    <s v="Football"/>
    <s v="Referee Payment"/>
    <x v="2"/>
    <x v="40"/>
    <n v="7000"/>
  </r>
  <r>
    <x v="151"/>
    <s v="August"/>
    <s v="Food"/>
    <s v="Drinks"/>
    <x v="1"/>
    <x v="161"/>
    <n v="2000"/>
  </r>
  <r>
    <x v="151"/>
    <s v="August"/>
    <s v="Transport"/>
    <s v="Bus"/>
    <x v="1"/>
    <x v="15"/>
    <n v="1300"/>
  </r>
  <r>
    <x v="152"/>
    <s v="August"/>
    <s v="Football"/>
    <s v="Referee Payment"/>
    <x v="0"/>
    <x v="40"/>
    <n v="8000"/>
  </r>
  <r>
    <x v="153"/>
    <s v="August"/>
    <s v="Transport"/>
    <s v="Apps"/>
    <x v="0"/>
    <x v="116"/>
    <n v="19100"/>
  </r>
  <r>
    <x v="153"/>
    <s v="August"/>
    <s v="Transport"/>
    <s v="Picap"/>
    <x v="0"/>
    <x v="6"/>
    <n v="21500"/>
  </r>
  <r>
    <x v="153"/>
    <s v="August"/>
    <s v="Others"/>
    <s v="Documents"/>
    <x v="0"/>
    <x v="162"/>
    <n v="160500"/>
  </r>
  <r>
    <x v="153"/>
    <s v="August"/>
    <s v="Transport"/>
    <s v="Apps"/>
    <x v="0"/>
    <x v="116"/>
    <n v="16200"/>
  </r>
  <r>
    <x v="153"/>
    <s v="August"/>
    <s v="Food"/>
    <s v="Fast Food"/>
    <x v="0"/>
    <x v="163"/>
    <n v="19900"/>
  </r>
  <r>
    <x v="153"/>
    <s v="August"/>
    <s v="InternalTransactions"/>
    <s v="Internal Movement"/>
    <x v="2"/>
    <x v="113"/>
    <n v="270000"/>
  </r>
  <r>
    <x v="154"/>
    <s v="August"/>
    <s v="Football"/>
    <s v="Class Payment"/>
    <x v="0"/>
    <x v="46"/>
    <n v="5000"/>
  </r>
  <r>
    <x v="155"/>
    <s v="August"/>
    <s v="Transport"/>
    <s v="Apps"/>
    <x v="0"/>
    <x v="116"/>
    <n v="16900"/>
  </r>
  <r>
    <x v="155"/>
    <s v="August"/>
    <s v="Transport"/>
    <s v="Apps"/>
    <x v="0"/>
    <x v="116"/>
    <n v="17000"/>
  </r>
  <r>
    <x v="155"/>
    <s v="August"/>
    <s v="Food"/>
    <s v="Restaurants"/>
    <x v="0"/>
    <x v="18"/>
    <n v="36000"/>
  </r>
  <r>
    <x v="156"/>
    <s v="August"/>
    <s v="Others"/>
    <s v="Borrows"/>
    <x v="0"/>
    <x v="164"/>
    <n v="50000"/>
  </r>
  <r>
    <x v="156"/>
    <s v="August"/>
    <s v="Football"/>
    <s v="Referee Payment"/>
    <x v="0"/>
    <x v="40"/>
    <n v="8000"/>
  </r>
  <r>
    <x v="157"/>
    <s v="August"/>
    <s v="Transport"/>
    <s v="Bus"/>
    <x v="1"/>
    <x v="15"/>
    <n v="1300"/>
  </r>
  <r>
    <x v="157"/>
    <s v="August"/>
    <s v="Maintenance"/>
    <s v="SuperMarket"/>
    <x v="0"/>
    <x v="165"/>
    <n v="24330"/>
  </r>
  <r>
    <x v="158"/>
    <s v="August"/>
    <s v="Transport"/>
    <s v="Bus"/>
    <x v="1"/>
    <x v="15"/>
    <n v="1300"/>
  </r>
  <r>
    <x v="158"/>
    <s v="August"/>
    <s v="Transport"/>
    <s v="Apps"/>
    <x v="0"/>
    <x v="116"/>
    <n v="19700"/>
  </r>
  <r>
    <x v="159"/>
    <s v="August"/>
    <s v="InternalTransactions"/>
    <s v="Internal Movement"/>
    <x v="0"/>
    <x v="36"/>
    <n v="100000"/>
  </r>
  <r>
    <x v="159"/>
    <s v="August"/>
    <s v="Others"/>
    <s v="O - Others"/>
    <x v="1"/>
    <x v="166"/>
    <n v="6000"/>
  </r>
  <r>
    <x v="160"/>
    <s v="September"/>
    <s v="Football"/>
    <s v="Class Payment"/>
    <x v="0"/>
    <x v="46"/>
    <n v="5000"/>
  </r>
  <r>
    <x v="161"/>
    <s v="September"/>
    <s v="InternalTransactions"/>
    <s v="Internal Movement"/>
    <x v="0"/>
    <x v="167"/>
    <n v="5000"/>
  </r>
  <r>
    <x v="161"/>
    <s v="September"/>
    <s v="Others"/>
    <s v="Documents"/>
    <x v="1"/>
    <x v="44"/>
    <n v="400"/>
  </r>
  <r>
    <x v="161"/>
    <s v="September"/>
    <s v="Others"/>
    <s v="Documents"/>
    <x v="1"/>
    <x v="76"/>
    <n v="300"/>
  </r>
  <r>
    <x v="161"/>
    <s v="September"/>
    <s v="Football"/>
    <s v="Tournaments"/>
    <x v="1"/>
    <x v="168"/>
    <n v="35000"/>
  </r>
  <r>
    <x v="162"/>
    <s v="September"/>
    <s v="Food"/>
    <s v="Little Something"/>
    <x v="1"/>
    <x v="62"/>
    <n v="1500"/>
  </r>
  <r>
    <x v="162"/>
    <s v="September"/>
    <s v="Others"/>
    <s v="Donations"/>
    <x v="1"/>
    <x v="169"/>
    <n v="500"/>
  </r>
  <r>
    <x v="162"/>
    <s v="September"/>
    <s v="Food"/>
    <s v="Fast Food"/>
    <x v="3"/>
    <x v="59"/>
    <n v="36950"/>
  </r>
  <r>
    <x v="162"/>
    <s v="September"/>
    <s v="Transport"/>
    <s v="Apps"/>
    <x v="1"/>
    <x v="170"/>
    <n v="14000"/>
  </r>
  <r>
    <x v="163"/>
    <s v="September"/>
    <s v="Transport"/>
    <s v="Bus"/>
    <x v="1"/>
    <x v="15"/>
    <n v="1300"/>
  </r>
  <r>
    <x v="163"/>
    <s v="September"/>
    <s v="Others"/>
    <s v="Gifts"/>
    <x v="1"/>
    <x v="90"/>
    <n v="28000"/>
  </r>
  <r>
    <x v="163"/>
    <s v="September"/>
    <s v="Food"/>
    <s v="Little Something"/>
    <x v="1"/>
    <x v="145"/>
    <n v="2000"/>
  </r>
  <r>
    <x v="163"/>
    <s v="September"/>
    <s v="Transport"/>
    <s v="Bus"/>
    <x v="1"/>
    <x v="15"/>
    <n v="1300"/>
  </r>
  <r>
    <x v="163"/>
    <s v="September"/>
    <s v="Transport"/>
    <s v="Card Recharge"/>
    <x v="1"/>
    <x v="3"/>
    <n v="50000"/>
  </r>
  <r>
    <x v="164"/>
    <s v="September"/>
    <s v="CreditCardPayment"/>
    <s v="Credit Card Payment"/>
    <x v="0"/>
    <x v="107"/>
    <n v="36950"/>
  </r>
  <r>
    <x v="165"/>
    <s v="September"/>
    <s v="Football"/>
    <s v="Class Payment"/>
    <x v="0"/>
    <x v="46"/>
    <n v="5000"/>
  </r>
  <r>
    <x v="166"/>
    <s v="September"/>
    <s v="Football"/>
    <s v="Monthly Payment"/>
    <x v="0"/>
    <x v="38"/>
    <n v="75000"/>
  </r>
  <r>
    <x v="167"/>
    <s v="September"/>
    <s v="Food"/>
    <s v="Little Something"/>
    <x v="4"/>
    <x v="171"/>
    <n v="11900"/>
  </r>
  <r>
    <x v="167"/>
    <s v="September"/>
    <s v="Maintenance"/>
    <s v="Ma - Others"/>
    <x v="1"/>
    <x v="172"/>
    <n v="1200"/>
  </r>
  <r>
    <x v="167"/>
    <s v="September"/>
    <s v="Food"/>
    <s v="Little Something"/>
    <x v="1"/>
    <x v="173"/>
    <n v="1000"/>
  </r>
  <r>
    <x v="167"/>
    <s v="September"/>
    <s v="Food"/>
    <s v="Delivery"/>
    <x v="0"/>
    <x v="0"/>
    <n v="26150"/>
  </r>
  <r>
    <x v="168"/>
    <s v="September"/>
    <s v="Food"/>
    <s v="Little Something"/>
    <x v="1"/>
    <x v="62"/>
    <n v="1500"/>
  </r>
  <r>
    <x v="168"/>
    <s v="September"/>
    <s v="Football"/>
    <s v="Referee Payment"/>
    <x v="0"/>
    <x v="40"/>
    <n v="8000"/>
  </r>
  <r>
    <x v="168"/>
    <s v="September"/>
    <s v="Food"/>
    <s v="Little Something"/>
    <x v="1"/>
    <x v="174"/>
    <n v="3000"/>
  </r>
  <r>
    <x v="169"/>
    <s v="September"/>
    <s v="InternalTransactions"/>
    <s v="Internal Movement"/>
    <x v="2"/>
    <x v="113"/>
    <n v="330000"/>
  </r>
  <r>
    <x v="169"/>
    <s v="September"/>
    <s v="Others"/>
    <s v="O - Others"/>
    <x v="0"/>
    <x v="175"/>
    <n v="100000"/>
  </r>
  <r>
    <x v="170"/>
    <s v="September"/>
    <s v="Duties"/>
    <s v="Handling Fee"/>
    <x v="2"/>
    <x v="43"/>
    <n v="9742.5"/>
  </r>
  <r>
    <x v="171"/>
    <s v="September"/>
    <s v="Others"/>
    <s v="O - Others"/>
    <x v="0"/>
    <x v="176"/>
    <n v="285000"/>
  </r>
  <r>
    <x v="172"/>
    <s v="September"/>
    <s v="Others"/>
    <s v="O - Others"/>
    <x v="1"/>
    <x v="177"/>
    <n v="200"/>
  </r>
  <r>
    <x v="173"/>
    <s v="September"/>
    <s v="Food"/>
    <s v="Drinks"/>
    <x v="1"/>
    <x v="4"/>
    <n v="1200"/>
  </r>
  <r>
    <x v="173"/>
    <s v="September"/>
    <s v="Others"/>
    <s v="Donations"/>
    <x v="1"/>
    <x v="178"/>
    <n v="200"/>
  </r>
  <r>
    <x v="173"/>
    <s v="September"/>
    <s v="Football"/>
    <s v="Referee Payment"/>
    <x v="0"/>
    <x v="40"/>
    <n v="7000"/>
  </r>
  <r>
    <x v="173"/>
    <s v="September"/>
    <s v="Food"/>
    <s v="Little Something"/>
    <x v="1"/>
    <x v="8"/>
    <n v="2800"/>
  </r>
  <r>
    <x v="173"/>
    <s v="September"/>
    <s v="Food"/>
    <s v="Drinks"/>
    <x v="1"/>
    <x v="1"/>
    <n v="1600"/>
  </r>
  <r>
    <x v="173"/>
    <s v="September"/>
    <s v="Food"/>
    <s v="Fast Food"/>
    <x v="1"/>
    <x v="179"/>
    <n v="18500"/>
  </r>
  <r>
    <x v="173"/>
    <s v="September"/>
    <s v="Football"/>
    <s v="Referee Payment"/>
    <x v="0"/>
    <x v="40"/>
    <n v="8000"/>
  </r>
  <r>
    <x v="174"/>
    <s v="September"/>
    <s v="Football"/>
    <s v="Referee Payment"/>
    <x v="0"/>
    <x v="40"/>
    <n v="7000"/>
  </r>
  <r>
    <x v="175"/>
    <s v="September"/>
    <s v="Food"/>
    <s v="Little Something"/>
    <x v="1"/>
    <x v="31"/>
    <n v="1000"/>
  </r>
  <r>
    <x v="176"/>
    <s v="September"/>
    <s v="Food"/>
    <s v="Little Something"/>
    <x v="1"/>
    <x v="180"/>
    <n v="3200"/>
  </r>
  <r>
    <x v="177"/>
    <s v="September"/>
    <s v="Football"/>
    <s v="Tournaments"/>
    <x v="0"/>
    <x v="168"/>
    <n v="20000"/>
  </r>
  <r>
    <x v="178"/>
    <s v="September"/>
    <s v="Food"/>
    <s v="Drinks"/>
    <x v="1"/>
    <x v="4"/>
    <n v="1200"/>
  </r>
  <r>
    <x v="178"/>
    <s v="September"/>
    <s v="Football"/>
    <s v="Referee Payment"/>
    <x v="0"/>
    <x v="40"/>
    <n v="7000"/>
  </r>
  <r>
    <x v="178"/>
    <s v="September"/>
    <s v="Food"/>
    <s v="Little Something"/>
    <x v="1"/>
    <x v="8"/>
    <n v="2000"/>
  </r>
  <r>
    <x v="178"/>
    <s v="September"/>
    <s v="Food"/>
    <s v="Drinks"/>
    <x v="1"/>
    <x v="1"/>
    <n v="1600"/>
  </r>
  <r>
    <x v="178"/>
    <s v="September"/>
    <s v="Football"/>
    <s v="Referee Payment"/>
    <x v="0"/>
    <x v="40"/>
    <n v="8000"/>
  </r>
  <r>
    <x v="178"/>
    <s v="September"/>
    <s v="Football"/>
    <s v="Referee Payment"/>
    <x v="0"/>
    <x v="40"/>
    <n v="7000"/>
  </r>
  <r>
    <x v="179"/>
    <s v="September"/>
    <s v="Others"/>
    <s v="Documents"/>
    <x v="2"/>
    <x v="181"/>
    <n v="672000"/>
  </r>
  <r>
    <x v="179"/>
    <s v="September"/>
    <s v="Others"/>
    <s v="Documents"/>
    <x v="2"/>
    <x v="182"/>
    <n v="200000"/>
  </r>
  <r>
    <x v="179"/>
    <s v="September"/>
    <s v="InternalTransactions"/>
    <s v="Internal Movement"/>
    <x v="2"/>
    <x v="113"/>
    <n v="190000"/>
  </r>
  <r>
    <x v="179"/>
    <s v="September"/>
    <s v="CreditCardPayment"/>
    <s v="Credit Card Payment"/>
    <x v="0"/>
    <x v="107"/>
    <n v="49200"/>
  </r>
  <r>
    <x v="180"/>
    <s v="September"/>
    <s v="Transport"/>
    <s v="Apps"/>
    <x v="0"/>
    <x v="116"/>
    <n v="12600"/>
  </r>
  <r>
    <x v="180"/>
    <s v="September"/>
    <s v="Transport"/>
    <s v="Apps"/>
    <x v="0"/>
    <x v="116"/>
    <n v="12600"/>
  </r>
  <r>
    <x v="180"/>
    <s v="September"/>
    <s v="Others"/>
    <s v="O - Others"/>
    <x v="1"/>
    <x v="183"/>
    <n v="22000"/>
  </r>
  <r>
    <x v="181"/>
    <s v="October"/>
    <s v="Food"/>
    <s v="Little Something"/>
    <x v="1"/>
    <x v="145"/>
    <n v="3000"/>
  </r>
  <r>
    <x v="181"/>
    <s v="October"/>
    <s v="Food"/>
    <s v="Delivery"/>
    <x v="0"/>
    <x v="0"/>
    <n v="33600"/>
  </r>
  <r>
    <x v="181"/>
    <s v="October"/>
    <s v="Football"/>
    <s v="Referee Payment"/>
    <x v="0"/>
    <x v="40"/>
    <n v="8000"/>
  </r>
  <r>
    <x v="182"/>
    <s v="October"/>
    <s v="Football"/>
    <s v="Referee Payment"/>
    <x v="0"/>
    <x v="40"/>
    <n v="7000"/>
  </r>
  <r>
    <x v="182"/>
    <s v="October"/>
    <s v="Food"/>
    <s v="Drinks"/>
    <x v="1"/>
    <x v="108"/>
    <n v="2000"/>
  </r>
  <r>
    <x v="182"/>
    <s v="October"/>
    <s v="Football"/>
    <s v="Referee Payment"/>
    <x v="0"/>
    <x v="40"/>
    <n v="8000"/>
  </r>
  <r>
    <x v="182"/>
    <s v="October"/>
    <s v="Transport"/>
    <s v="Bycicle Parking"/>
    <x v="1"/>
    <x v="184"/>
    <n v="500"/>
  </r>
  <r>
    <x v="182"/>
    <s v="October"/>
    <s v="Food"/>
    <s v="Drinks"/>
    <x v="1"/>
    <x v="1"/>
    <n v="1800"/>
  </r>
  <r>
    <x v="182"/>
    <s v="October"/>
    <s v="Food"/>
    <s v="Little Something"/>
    <x v="1"/>
    <x v="150"/>
    <n v="1000"/>
  </r>
  <r>
    <x v="182"/>
    <s v="October"/>
    <s v="Food"/>
    <s v="Drinks"/>
    <x v="1"/>
    <x v="108"/>
    <n v="2500"/>
  </r>
  <r>
    <x v="182"/>
    <s v="October"/>
    <s v="Football"/>
    <s v="Referee Payment"/>
    <x v="0"/>
    <x v="40"/>
    <n v="7000"/>
  </r>
  <r>
    <x v="182"/>
    <s v="October"/>
    <s v="Food"/>
    <s v="Little Something"/>
    <x v="1"/>
    <x v="185"/>
    <n v="300"/>
  </r>
  <r>
    <x v="183"/>
    <s v="October"/>
    <s v="Transport"/>
    <s v="Apps"/>
    <x v="0"/>
    <x v="116"/>
    <n v="11800"/>
  </r>
  <r>
    <x v="183"/>
    <s v="October"/>
    <s v="Transport"/>
    <s v="Apps"/>
    <x v="0"/>
    <x v="116"/>
    <n v="12300"/>
  </r>
  <r>
    <x v="183"/>
    <s v="October"/>
    <s v="Others"/>
    <s v="O - Others"/>
    <x v="1"/>
    <x v="186"/>
    <n v="2500"/>
  </r>
  <r>
    <x v="184"/>
    <s v="October"/>
    <s v="Transport"/>
    <s v="Picap"/>
    <x v="1"/>
    <x v="6"/>
    <n v="8600"/>
  </r>
  <r>
    <x v="184"/>
    <s v="October"/>
    <s v="Food"/>
    <s v="Little Something"/>
    <x v="1"/>
    <x v="150"/>
    <n v="2000"/>
  </r>
  <r>
    <x v="184"/>
    <s v="October"/>
    <s v="Food"/>
    <s v="Drinks"/>
    <x v="1"/>
    <x v="108"/>
    <n v="1000"/>
  </r>
  <r>
    <x v="185"/>
    <s v="October"/>
    <s v="Food"/>
    <s v="F - Others"/>
    <x v="1"/>
    <x v="187"/>
    <n v="4000"/>
  </r>
  <r>
    <x v="185"/>
    <s v="October"/>
    <s v="Food"/>
    <s v="Fast Food"/>
    <x v="1"/>
    <x v="8"/>
    <n v="5000"/>
  </r>
  <r>
    <x v="185"/>
    <s v="October"/>
    <s v="Food"/>
    <s v="Little Something"/>
    <x v="1"/>
    <x v="147"/>
    <n v="1800"/>
  </r>
  <r>
    <x v="186"/>
    <s v="October"/>
    <s v="Transport"/>
    <s v="Bus"/>
    <x v="1"/>
    <x v="15"/>
    <n v="1300"/>
  </r>
  <r>
    <x v="187"/>
    <s v="October"/>
    <s v="Football"/>
    <s v="Ft - Others"/>
    <x v="1"/>
    <x v="127"/>
    <n v="500"/>
  </r>
  <r>
    <x v="187"/>
    <s v="October"/>
    <s v="Football"/>
    <s v="Referee Payment"/>
    <x v="0"/>
    <x v="40"/>
    <n v="8000"/>
  </r>
  <r>
    <x v="187"/>
    <s v="October"/>
    <s v="Others"/>
    <s v="O - Others"/>
    <x v="1"/>
    <x v="188"/>
    <n v="5000"/>
  </r>
  <r>
    <x v="188"/>
    <s v="October"/>
    <s v="Duties"/>
    <s v="Phone Bill"/>
    <x v="0"/>
    <x v="11"/>
    <n v="33000"/>
  </r>
  <r>
    <x v="188"/>
    <s v="October"/>
    <s v="Football"/>
    <s v="Monthly Payment"/>
    <x v="0"/>
    <x v="38"/>
    <n v="75000"/>
  </r>
  <r>
    <x v="188"/>
    <s v="October"/>
    <s v="InternalTransactions"/>
    <s v="Internal Movement"/>
    <x v="1"/>
    <x v="189"/>
    <n v="20000"/>
  </r>
  <r>
    <x v="188"/>
    <s v="October"/>
    <s v="InternalTransactions"/>
    <s v="Internal Movement"/>
    <x v="0"/>
    <x v="189"/>
    <n v="80000"/>
  </r>
  <r>
    <x v="188"/>
    <s v="October"/>
    <s v="Football"/>
    <s v="Tournaments"/>
    <x v="1"/>
    <x v="190"/>
    <n v="20000"/>
  </r>
  <r>
    <x v="188"/>
    <s v="October"/>
    <s v="Football"/>
    <s v="Tournaments"/>
    <x v="1"/>
    <x v="190"/>
    <n v="35000"/>
  </r>
  <r>
    <x v="188"/>
    <s v="October"/>
    <s v="Football"/>
    <s v="Referee Payment"/>
    <x v="1"/>
    <x v="40"/>
    <n v="8000"/>
  </r>
  <r>
    <x v="189"/>
    <s v="October"/>
    <s v="Transport"/>
    <s v="Apps"/>
    <x v="0"/>
    <x v="116"/>
    <n v="14300"/>
  </r>
  <r>
    <x v="189"/>
    <s v="October"/>
    <s v="Football"/>
    <s v="Referee Payment"/>
    <x v="1"/>
    <x v="40"/>
    <n v="9000"/>
  </r>
  <r>
    <x v="190"/>
    <s v="October"/>
    <s v="Football"/>
    <s v="Referee Payment"/>
    <x v="1"/>
    <x v="40"/>
    <n v="7000"/>
  </r>
  <r>
    <x v="191"/>
    <s v="October"/>
    <s v="Duties"/>
    <s v="Handling Fee"/>
    <x v="2"/>
    <x v="43"/>
    <n v="9742.5"/>
  </r>
  <r>
    <x v="192"/>
    <s v="October"/>
    <s v="Transport"/>
    <s v="Card Recharge"/>
    <x v="1"/>
    <x v="191"/>
    <n v="10000"/>
  </r>
  <r>
    <x v="192"/>
    <s v="October"/>
    <s v="Food"/>
    <s v="Little Something"/>
    <x v="1"/>
    <x v="192"/>
    <n v="6000"/>
  </r>
  <r>
    <x v="192"/>
    <s v="October"/>
    <s v="Food"/>
    <s v="Fast Food"/>
    <x v="3"/>
    <x v="193"/>
    <n v="65800"/>
  </r>
  <r>
    <x v="192"/>
    <s v="October"/>
    <s v="Food"/>
    <s v="Fast Food"/>
    <x v="1"/>
    <x v="8"/>
    <n v="6000"/>
  </r>
  <r>
    <x v="193"/>
    <s v="October"/>
    <s v="Transport"/>
    <s v="Bycicle Parking"/>
    <x v="1"/>
    <x v="194"/>
    <n v="500"/>
  </r>
  <r>
    <x v="193"/>
    <s v="October"/>
    <s v="Football"/>
    <s v="Referee Payment"/>
    <x v="1"/>
    <x v="40"/>
    <n v="8000"/>
  </r>
  <r>
    <x v="194"/>
    <s v="October"/>
    <s v="Transport"/>
    <s v="Apps"/>
    <x v="0"/>
    <x v="116"/>
    <n v="5800"/>
  </r>
  <r>
    <x v="194"/>
    <s v="October"/>
    <s v="Transport"/>
    <s v="Apps"/>
    <x v="0"/>
    <x v="116"/>
    <n v="6100"/>
  </r>
  <r>
    <x v="195"/>
    <s v="October"/>
    <s v="Others"/>
    <s v="O - Others"/>
    <x v="2"/>
    <x v="195"/>
    <n v="128000"/>
  </r>
  <r>
    <x v="195"/>
    <s v="October"/>
    <s v="InternalTransactions"/>
    <s v="Internal Movement"/>
    <x v="2"/>
    <x v="113"/>
    <n v="200000"/>
  </r>
  <r>
    <x v="195"/>
    <s v="October"/>
    <s v="Football"/>
    <s v="Ft - Others"/>
    <x v="0"/>
    <x v="196"/>
    <n v="104900"/>
  </r>
  <r>
    <x v="196"/>
    <s v="October"/>
    <s v="Football"/>
    <s v="Referee Payment"/>
    <x v="1"/>
    <x v="40"/>
    <n v="8000"/>
  </r>
  <r>
    <x v="197"/>
    <s v="October"/>
    <s v="Football"/>
    <s v="Referee Payment"/>
    <x v="1"/>
    <x v="40"/>
    <n v="8000"/>
  </r>
  <r>
    <x v="197"/>
    <s v="October"/>
    <s v="Football"/>
    <s v="Tournaments"/>
    <x v="1"/>
    <x v="197"/>
    <n v="5000"/>
  </r>
  <r>
    <x v="197"/>
    <s v="October"/>
    <s v="Transport"/>
    <s v="Bycicle Parking"/>
    <x v="1"/>
    <x v="194"/>
    <n v="500"/>
  </r>
  <r>
    <x v="197"/>
    <s v="October"/>
    <s v="Others"/>
    <s v="O - Others"/>
    <x v="1"/>
    <x v="198"/>
    <n v="700"/>
  </r>
  <r>
    <x v="197"/>
    <s v="October"/>
    <s v="Others"/>
    <s v="O - Others"/>
    <x v="1"/>
    <x v="198"/>
    <n v="700"/>
  </r>
  <r>
    <x v="198"/>
    <s v="October"/>
    <s v="Football"/>
    <s v="Ft - Others"/>
    <x v="0"/>
    <x v="199"/>
    <n v="88257"/>
  </r>
  <r>
    <x v="199"/>
    <s v="October"/>
    <s v="InternalTransactions"/>
    <s v="Internal Movement"/>
    <x v="2"/>
    <x v="113"/>
    <n v="120712"/>
  </r>
  <r>
    <x v="199"/>
    <s v="October"/>
    <s v="Transport"/>
    <s v="Apps"/>
    <x v="0"/>
    <x v="116"/>
    <n v="11700"/>
  </r>
  <r>
    <x v="199"/>
    <s v="October"/>
    <s v="Transport"/>
    <s v="Apps"/>
    <x v="0"/>
    <x v="116"/>
    <n v="8700"/>
  </r>
  <r>
    <x v="200"/>
    <s v="October"/>
    <s v="Others"/>
    <s v="O - Others"/>
    <x v="1"/>
    <x v="198"/>
    <n v="700"/>
  </r>
  <r>
    <x v="200"/>
    <s v="October"/>
    <s v="Others"/>
    <s v="O - Others"/>
    <x v="1"/>
    <x v="198"/>
    <n v="700"/>
  </r>
  <r>
    <x v="201"/>
    <s v="October"/>
    <s v="Football"/>
    <s v="Ft - Others"/>
    <x v="1"/>
    <x v="127"/>
    <n v="1000"/>
  </r>
  <r>
    <x v="201"/>
    <s v="October"/>
    <s v="Others"/>
    <s v="Borrows"/>
    <x v="1"/>
    <x v="200"/>
    <n v="1000"/>
  </r>
  <r>
    <x v="201"/>
    <s v="October"/>
    <s v="InternalTransactions"/>
    <s v="Internal Movement"/>
    <x v="0"/>
    <x v="201"/>
    <n v="30000"/>
  </r>
  <r>
    <x v="201"/>
    <s v="October"/>
    <s v="Football"/>
    <s v="Referee Payment"/>
    <x v="1"/>
    <x v="40"/>
    <n v="8000"/>
  </r>
  <r>
    <x v="202"/>
    <s v="October"/>
    <s v="Football"/>
    <s v="Referee Payment"/>
    <x v="1"/>
    <x v="40"/>
    <n v="7000"/>
  </r>
  <r>
    <x v="203"/>
    <s v="October"/>
    <s v="Transport"/>
    <s v="Apps"/>
    <x v="0"/>
    <x v="116"/>
    <n v="11400"/>
  </r>
  <r>
    <x v="204"/>
    <s v="November"/>
    <s v="Food"/>
    <s v="Little Something"/>
    <x v="1"/>
    <x v="150"/>
    <n v="2100"/>
  </r>
  <r>
    <x v="204"/>
    <s v="November"/>
    <s v="Food"/>
    <s v="Drinks"/>
    <x v="1"/>
    <x v="202"/>
    <n v="2000"/>
  </r>
  <r>
    <x v="205"/>
    <s v="November"/>
    <s v="Transport"/>
    <s v="Apps"/>
    <x v="0"/>
    <x v="116"/>
    <n v="10500"/>
  </r>
  <r>
    <x v="205"/>
    <s v="November"/>
    <s v="Others"/>
    <s v="O - Others"/>
    <x v="0"/>
    <x v="203"/>
    <n v="18000"/>
  </r>
  <r>
    <x v="205"/>
    <s v="November"/>
    <s v="Food"/>
    <s v="Little Something"/>
    <x v="1"/>
    <x v="150"/>
    <n v="2000"/>
  </r>
  <r>
    <x v="205"/>
    <s v="November"/>
    <s v="InternalTransactions"/>
    <s v="Internal Movement"/>
    <x v="2"/>
    <x v="113"/>
    <n v="700000"/>
  </r>
  <r>
    <x v="206"/>
    <s v="November"/>
    <s v="Football"/>
    <s v="Ft - Others"/>
    <x v="3"/>
    <x v="204"/>
    <n v="449990"/>
  </r>
  <r>
    <x v="206"/>
    <s v="November"/>
    <s v="Food"/>
    <s v="Restaurants"/>
    <x v="3"/>
    <x v="59"/>
    <n v="71800"/>
  </r>
  <r>
    <x v="206"/>
    <s v="November"/>
    <s v="Transport"/>
    <s v="Apps"/>
    <x v="0"/>
    <x v="116"/>
    <n v="6300"/>
  </r>
  <r>
    <x v="206"/>
    <s v="November"/>
    <s v="Transport"/>
    <s v="Apps"/>
    <x v="0"/>
    <x v="116"/>
    <n v="15000"/>
  </r>
  <r>
    <x v="207"/>
    <s v="November"/>
    <s v="Football"/>
    <s v="Referee Payment"/>
    <x v="1"/>
    <x v="40"/>
    <n v="9000"/>
  </r>
  <r>
    <x v="207"/>
    <s v="November"/>
    <s v="Food"/>
    <s v="Drinks"/>
    <x v="1"/>
    <x v="108"/>
    <n v="2500"/>
  </r>
  <r>
    <x v="207"/>
    <s v="November"/>
    <s v="Food"/>
    <s v="Little Something"/>
    <x v="1"/>
    <x v="57"/>
    <n v="1000"/>
  </r>
  <r>
    <x v="207"/>
    <s v="November"/>
    <s v="Food"/>
    <s v="Little Something"/>
    <x v="1"/>
    <x v="57"/>
    <n v="1000"/>
  </r>
  <r>
    <x v="207"/>
    <s v="November"/>
    <s v="Others"/>
    <s v="Gifts"/>
    <x v="0"/>
    <x v="205"/>
    <n v="79900"/>
  </r>
  <r>
    <x v="207"/>
    <s v="November"/>
    <s v="CreditCardPayment"/>
    <s v="Credit Card Payment"/>
    <x v="0"/>
    <x v="107"/>
    <n v="521790"/>
  </r>
  <r>
    <x v="207"/>
    <s v="November"/>
    <s v="Others"/>
    <s v="Documents"/>
    <x v="1"/>
    <x v="206"/>
    <n v="2500"/>
  </r>
  <r>
    <x v="207"/>
    <s v="November"/>
    <s v="Others"/>
    <s v="Documents"/>
    <x v="1"/>
    <x v="206"/>
    <n v="2500"/>
  </r>
  <r>
    <x v="208"/>
    <s v="November"/>
    <s v="Football"/>
    <s v="Referee Payment"/>
    <x v="1"/>
    <x v="40"/>
    <n v="8000"/>
  </r>
  <r>
    <x v="208"/>
    <s v="November"/>
    <s v="Transport"/>
    <s v="Bycicle Parking"/>
    <x v="1"/>
    <x v="194"/>
    <n v="500"/>
  </r>
  <r>
    <x v="209"/>
    <s v="November"/>
    <s v="Others"/>
    <s v="O - Others"/>
    <x v="1"/>
    <x v="207"/>
    <n v="4200"/>
  </r>
  <r>
    <x v="209"/>
    <s v="November"/>
    <s v="Food"/>
    <s v="Little Something"/>
    <x v="1"/>
    <x v="57"/>
    <n v="1300"/>
  </r>
  <r>
    <x v="209"/>
    <s v="November"/>
    <s v="Food"/>
    <s v="Little Something"/>
    <x v="1"/>
    <x v="57"/>
    <n v="1300"/>
  </r>
  <r>
    <x v="210"/>
    <s v="November"/>
    <s v="Others"/>
    <s v="O - Others"/>
    <x v="1"/>
    <x v="208"/>
    <n v="3800"/>
  </r>
  <r>
    <x v="210"/>
    <s v="November"/>
    <s v="Others"/>
    <s v="O - Others"/>
    <x v="1"/>
    <x v="208"/>
    <n v="3800"/>
  </r>
  <r>
    <x v="211"/>
    <s v="November"/>
    <s v="Transport"/>
    <s v="Card Recharge"/>
    <x v="1"/>
    <x v="191"/>
    <n v="10000"/>
  </r>
  <r>
    <x v="211"/>
    <s v="November"/>
    <s v="Transport"/>
    <s v="Apps"/>
    <x v="0"/>
    <x v="116"/>
    <n v="9100"/>
  </r>
  <r>
    <x v="212"/>
    <s v="November"/>
    <s v="Duties"/>
    <s v="Handling Fee"/>
    <x v="2"/>
    <x v="43"/>
    <n v="9742.5"/>
  </r>
  <r>
    <x v="212"/>
    <s v="November"/>
    <s v="Duties"/>
    <s v="Phone Bill"/>
    <x v="0"/>
    <x v="11"/>
    <n v="33000"/>
  </r>
  <r>
    <x v="212"/>
    <s v="November"/>
    <s v="Food"/>
    <s v="Drinks"/>
    <x v="1"/>
    <x v="108"/>
    <n v="2500"/>
  </r>
  <r>
    <x v="212"/>
    <s v="November"/>
    <s v="Football"/>
    <s v="Referee Payment"/>
    <x v="1"/>
    <x v="40"/>
    <n v="9000"/>
  </r>
  <r>
    <x v="213"/>
    <s v="November"/>
    <s v="Football"/>
    <s v="Monthly Payment"/>
    <x v="0"/>
    <x v="38"/>
    <n v="75000"/>
  </r>
  <r>
    <x v="213"/>
    <s v="November"/>
    <s v="Food"/>
    <s v="Delivery"/>
    <x v="0"/>
    <x v="209"/>
    <n v="27900"/>
  </r>
  <r>
    <x v="213"/>
    <s v="November"/>
    <s v="Others"/>
    <s v="Donations"/>
    <x v="1"/>
    <x v="210"/>
    <n v="2000"/>
  </r>
  <r>
    <x v="214"/>
    <s v="November"/>
    <s v="Football"/>
    <s v="Referee Payment"/>
    <x v="1"/>
    <x v="40"/>
    <n v="8000"/>
  </r>
  <r>
    <x v="214"/>
    <s v="November"/>
    <s v="Transport"/>
    <s v="Bycicle Parking"/>
    <x v="1"/>
    <x v="194"/>
    <n v="500"/>
  </r>
  <r>
    <x v="214"/>
    <s v="November"/>
    <s v="Football"/>
    <s v="Referee Payment"/>
    <x v="1"/>
    <x v="40"/>
    <n v="7000"/>
  </r>
  <r>
    <x v="215"/>
    <s v="November"/>
    <s v="Transport"/>
    <s v="Apps"/>
    <x v="0"/>
    <x v="116"/>
    <n v="8900"/>
  </r>
  <r>
    <x v="216"/>
    <s v="November"/>
    <s v="Food"/>
    <s v="Fast Food"/>
    <x v="3"/>
    <x v="211"/>
    <n v="31825"/>
  </r>
  <r>
    <x v="217"/>
    <s v="November"/>
    <s v="Football"/>
    <s v="Referee Payment"/>
    <x v="1"/>
    <x v="40"/>
    <n v="10000"/>
  </r>
  <r>
    <x v="218"/>
    <s v="November"/>
    <s v="Football"/>
    <s v="Referee Payment"/>
    <x v="1"/>
    <x v="40"/>
    <n v="7000"/>
  </r>
  <r>
    <x v="219"/>
    <s v="November"/>
    <s v="CreditCardPayment"/>
    <s v="Credit Card Payment"/>
    <x v="0"/>
    <x v="107"/>
    <n v="31825"/>
  </r>
  <r>
    <x v="220"/>
    <s v="November"/>
    <s v="Transport"/>
    <s v="Card Recharge"/>
    <x v="1"/>
    <x v="191"/>
    <n v="10000"/>
  </r>
  <r>
    <x v="221"/>
    <s v="November"/>
    <s v="Food"/>
    <s v="Little Something"/>
    <x v="1"/>
    <x v="212"/>
    <n v="6000"/>
  </r>
  <r>
    <x v="222"/>
    <s v="November"/>
    <s v="Football"/>
    <s v="Referee Payment"/>
    <x v="1"/>
    <x v="40"/>
    <n v="7000"/>
  </r>
  <r>
    <x v="223"/>
    <s v="November"/>
    <s v="Football"/>
    <s v="Referee Payment"/>
    <x v="1"/>
    <x v="40"/>
    <n v="10000"/>
  </r>
  <r>
    <x v="224"/>
    <s v="November"/>
    <s v="Football"/>
    <s v="Referee Payment"/>
    <x v="1"/>
    <x v="40"/>
    <n v="7000"/>
  </r>
  <r>
    <x v="224"/>
    <s v="November"/>
    <s v="Football"/>
    <s v="Ft - Others"/>
    <x v="1"/>
    <x v="213"/>
    <n v="7000"/>
  </r>
  <r>
    <x v="224"/>
    <s v="November"/>
    <s v="Food"/>
    <s v="Little Something"/>
    <x v="1"/>
    <x v="214"/>
    <n v="2000"/>
  </r>
  <r>
    <x v="224"/>
    <s v="November"/>
    <s v="Food"/>
    <s v="Drinks"/>
    <x v="1"/>
    <x v="4"/>
    <n v="1500"/>
  </r>
  <r>
    <x v="224"/>
    <s v="November"/>
    <s v="Transport"/>
    <s v="Card Recharge"/>
    <x v="1"/>
    <x v="191"/>
    <n v="10000"/>
  </r>
  <r>
    <x v="224"/>
    <s v="November"/>
    <s v="Food"/>
    <s v="Little Something"/>
    <x v="1"/>
    <x v="145"/>
    <n v="500"/>
  </r>
  <r>
    <x v="224"/>
    <s v="November"/>
    <s v="Maintenance"/>
    <s v="Ma - Others"/>
    <x v="1"/>
    <x v="215"/>
    <n v="4800"/>
  </r>
  <r>
    <x v="225"/>
    <s v="November"/>
    <s v="Football"/>
    <s v="Referee Payment"/>
    <x v="0"/>
    <x v="40"/>
    <n v="8000"/>
  </r>
  <r>
    <x v="225"/>
    <s v="November"/>
    <s v="Transport"/>
    <s v="Apps"/>
    <x v="0"/>
    <x v="52"/>
    <n v="4600"/>
  </r>
  <r>
    <x v="226"/>
    <s v="November"/>
    <s v="Transport"/>
    <s v="Apps"/>
    <x v="0"/>
    <x v="116"/>
    <n v="15900"/>
  </r>
  <r>
    <x v="227"/>
    <s v="November"/>
    <s v="Maintenance"/>
    <s v="Ma - Others"/>
    <x v="1"/>
    <x v="216"/>
    <n v="24300"/>
  </r>
  <r>
    <x v="228"/>
    <s v="November"/>
    <s v="Food"/>
    <s v="Little Something"/>
    <x v="1"/>
    <x v="217"/>
    <n v="2500"/>
  </r>
  <r>
    <x v="229"/>
    <s v="December"/>
    <s v="InternalTransactions"/>
    <s v="Favors"/>
    <x v="2"/>
    <x v="218"/>
    <n v="1000000"/>
  </r>
  <r>
    <x v="229"/>
    <s v="December"/>
    <s v="Food"/>
    <s v="Little Something"/>
    <x v="1"/>
    <x v="112"/>
    <n v="2000"/>
  </r>
  <r>
    <x v="229"/>
    <s v="December"/>
    <s v="Food"/>
    <s v="Little Something"/>
    <x v="1"/>
    <x v="219"/>
    <n v="2000"/>
  </r>
  <r>
    <x v="230"/>
    <s v="December"/>
    <s v="Football"/>
    <s v="Referee Payment"/>
    <x v="1"/>
    <x v="40"/>
    <n v="10000"/>
  </r>
  <r>
    <x v="230"/>
    <s v="December"/>
    <s v="Food"/>
    <s v="Little Something"/>
    <x v="1"/>
    <x v="217"/>
    <n v="5000"/>
  </r>
  <r>
    <x v="231"/>
    <s v="December"/>
    <s v="Football"/>
    <s v="Referee Payment"/>
    <x v="1"/>
    <x v="40"/>
    <n v="8000"/>
  </r>
  <r>
    <x v="231"/>
    <s v="December"/>
    <s v="Transport"/>
    <s v="Bycicle Parking"/>
    <x v="1"/>
    <x v="194"/>
    <n v="500"/>
  </r>
  <r>
    <x v="231"/>
    <s v="December"/>
    <s v="Football"/>
    <s v="Referee Payment"/>
    <x v="1"/>
    <x v="40"/>
    <n v="8000"/>
  </r>
  <r>
    <x v="231"/>
    <s v="December"/>
    <s v="Football"/>
    <s v="Tournaments"/>
    <x v="1"/>
    <x v="47"/>
    <n v="10000"/>
  </r>
  <r>
    <x v="231"/>
    <s v="December"/>
    <s v="Others"/>
    <s v="O - Others"/>
    <x v="0"/>
    <x v="220"/>
    <n v="3633"/>
  </r>
  <r>
    <x v="232"/>
    <s v="December"/>
    <s v="Food"/>
    <s v="Restaurants"/>
    <x v="3"/>
    <x v="221"/>
    <n v="52400"/>
  </r>
  <r>
    <x v="232"/>
    <s v="December"/>
    <s v="Transport"/>
    <s v="Picap"/>
    <x v="1"/>
    <x v="6"/>
    <n v="12000"/>
  </r>
  <r>
    <x v="232"/>
    <s v="December"/>
    <s v="Food"/>
    <s v="Little Something"/>
    <x v="1"/>
    <x v="150"/>
    <n v="300"/>
  </r>
  <r>
    <x v="232"/>
    <s v="December"/>
    <s v="Food"/>
    <s v="Little Something"/>
    <x v="1"/>
    <x v="150"/>
    <n v="300"/>
  </r>
  <r>
    <x v="232"/>
    <s v="December"/>
    <s v="Food"/>
    <s v="Little Something"/>
    <x v="1"/>
    <x v="150"/>
    <n v="300"/>
  </r>
  <r>
    <x v="233"/>
    <s v="December"/>
    <s v="Food"/>
    <s v="Little Something"/>
    <x v="1"/>
    <x v="112"/>
    <n v="2000"/>
  </r>
  <r>
    <x v="234"/>
    <s v="December"/>
    <s v="CreditCardPayment"/>
    <s v="Credit Card Payment"/>
    <x v="0"/>
    <x v="107"/>
    <n v="52400"/>
  </r>
  <r>
    <x v="234"/>
    <s v="December"/>
    <s v="Football"/>
    <s v="Referee Payment"/>
    <x v="1"/>
    <x v="40"/>
    <n v="8000"/>
  </r>
  <r>
    <x v="234"/>
    <s v="December"/>
    <s v="InternalTransactions"/>
    <s v="Favors"/>
    <x v="1"/>
    <x v="222"/>
    <n v="6000"/>
  </r>
  <r>
    <x v="235"/>
    <s v="December"/>
    <s v="Football"/>
    <s v="Ft - Others"/>
    <x v="1"/>
    <x v="223"/>
    <n v="2000"/>
  </r>
  <r>
    <x v="236"/>
    <s v="December"/>
    <s v="Transport"/>
    <s v="Bycicle Parking"/>
    <x v="1"/>
    <x v="194"/>
    <n v="500"/>
  </r>
  <r>
    <x v="236"/>
    <s v="December"/>
    <s v="Football"/>
    <s v="Referee Payment"/>
    <x v="1"/>
    <x v="40"/>
    <n v="8000"/>
  </r>
  <r>
    <x v="236"/>
    <s v="December"/>
    <s v="Food"/>
    <s v="Little Something"/>
    <x v="1"/>
    <x v="214"/>
    <n v="2000"/>
  </r>
  <r>
    <x v="236"/>
    <s v="December"/>
    <s v="Food"/>
    <s v="Fast Food"/>
    <x v="1"/>
    <x v="224"/>
    <n v="20000"/>
  </r>
  <r>
    <x v="236"/>
    <s v="December"/>
    <s v="Duties"/>
    <s v="Phone Bill"/>
    <x v="0"/>
    <x v="11"/>
    <n v="33000"/>
  </r>
  <r>
    <x v="236"/>
    <s v="December"/>
    <s v="Football"/>
    <s v="Referee Payment"/>
    <x v="1"/>
    <x v="40"/>
    <n v="8000"/>
  </r>
  <r>
    <x v="237"/>
    <s v="December"/>
    <s v="Transport"/>
    <s v="Card Recharge"/>
    <x v="1"/>
    <x v="191"/>
    <n v="10000"/>
  </r>
  <r>
    <x v="238"/>
    <s v="December"/>
    <s v="Duties"/>
    <s v="Handling Fee"/>
    <x v="2"/>
    <x v="43"/>
    <n v="9742.5"/>
  </r>
  <r>
    <x v="238"/>
    <s v="December"/>
    <s v="Football"/>
    <s v="Referee Payment"/>
    <x v="1"/>
    <x v="40"/>
    <n v="7000"/>
  </r>
  <r>
    <x v="239"/>
    <s v="December"/>
    <s v="Football"/>
    <s v="Referee Payment"/>
    <x v="1"/>
    <x v="40"/>
    <n v="10000"/>
  </r>
  <r>
    <x v="240"/>
    <s v="December"/>
    <s v="Maintenance"/>
    <s v="Ma - Others"/>
    <x v="1"/>
    <x v="225"/>
    <n v="10000"/>
  </r>
  <r>
    <x v="241"/>
    <s v="December"/>
    <s v="Football"/>
    <s v="Monthly Payment"/>
    <x v="1"/>
    <x v="38"/>
    <n v="75000"/>
  </r>
  <r>
    <x v="241"/>
    <s v="December"/>
    <s v="Food"/>
    <s v="Drinks"/>
    <x v="1"/>
    <x v="108"/>
    <n v="1000"/>
  </r>
  <r>
    <x v="241"/>
    <s v="December"/>
    <s v="Maintenance"/>
    <s v="Ma - Others"/>
    <x v="1"/>
    <x v="226"/>
    <n v="2000"/>
  </r>
  <r>
    <x v="241"/>
    <s v="December"/>
    <s v="Football"/>
    <s v="Referee Payment"/>
    <x v="1"/>
    <x v="40"/>
    <n v="10000"/>
  </r>
  <r>
    <x v="241"/>
    <s v="December"/>
    <s v="Food"/>
    <s v="Little Something"/>
    <x v="1"/>
    <x v="227"/>
    <n v="4000"/>
  </r>
  <r>
    <x v="242"/>
    <s v="December"/>
    <s v="Football"/>
    <s v="Referee Payment"/>
    <x v="1"/>
    <x v="40"/>
    <n v="10000"/>
  </r>
  <r>
    <x v="242"/>
    <s v="December"/>
    <s v="Transport"/>
    <s v="Bycicle Parking"/>
    <x v="1"/>
    <x v="194"/>
    <n v="500"/>
  </r>
  <r>
    <x v="243"/>
    <s v="December"/>
    <s v="Food"/>
    <s v="Little Something"/>
    <x v="1"/>
    <x v="150"/>
    <n v="2000"/>
  </r>
  <r>
    <x v="244"/>
    <s v="December"/>
    <s v="Transport"/>
    <s v="Card Recharge"/>
    <x v="1"/>
    <x v="191"/>
    <n v="20000"/>
  </r>
  <r>
    <x v="244"/>
    <s v="December"/>
    <s v="Food"/>
    <s v="Little Something"/>
    <x v="1"/>
    <x v="150"/>
    <n v="2000"/>
  </r>
  <r>
    <x v="245"/>
    <s v="December"/>
    <s v="InternalTransactions"/>
    <s v="Internal Movement"/>
    <x v="0"/>
    <x v="222"/>
    <n v="50000"/>
  </r>
  <r>
    <x v="246"/>
    <s v="December"/>
    <s v="Football"/>
    <s v="Ft - Others"/>
    <x v="1"/>
    <x v="127"/>
    <n v="2000"/>
  </r>
  <r>
    <x v="246"/>
    <s v="December"/>
    <s v="Food"/>
    <s v="Little Something"/>
    <x v="1"/>
    <x v="228"/>
    <n v="4400"/>
  </r>
  <r>
    <x v="246"/>
    <s v="December"/>
    <s v="InternalTransactions"/>
    <s v="Internal Movement"/>
    <x v="0"/>
    <x v="222"/>
    <n v="20000"/>
  </r>
  <r>
    <x v="247"/>
    <s v="December"/>
    <s v="Food"/>
    <s v="Little Something"/>
    <x v="1"/>
    <x v="229"/>
    <n v="2000"/>
  </r>
  <r>
    <x v="247"/>
    <s v="December"/>
    <s v="Maintenance"/>
    <s v="Haircut"/>
    <x v="1"/>
    <x v="60"/>
    <n v="15000"/>
  </r>
  <r>
    <x v="248"/>
    <s v="December"/>
    <s v="Food"/>
    <s v="Drinks"/>
    <x v="0"/>
    <x v="230"/>
    <n v="5500"/>
  </r>
  <r>
    <x v="248"/>
    <s v="December"/>
    <s v="Food"/>
    <s v="Little Something"/>
    <x v="1"/>
    <x v="150"/>
    <n v="4000"/>
  </r>
  <r>
    <x v="249"/>
    <s v="December"/>
    <s v="InternalTransactions"/>
    <s v="Favors"/>
    <x v="2"/>
    <x v="231"/>
    <n v="23200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5231C15-36F5-44B6-9935-0062F4DBF159}" name="PivotTable5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7" indent="0" outline="1" outlineData="1" multipleFieldFilters="0">
  <location ref="F21:L35" firstHeaderRow="1" firstDataRow="2" firstDataCol="1" rowPageCount="1" colPageCount="1"/>
  <pivotFields count="8">
    <pivotField axis="axisRow" numFmtId="164" showAll="0">
      <items count="369"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0"/>
        <item x="367"/>
        <item t="default"/>
      </items>
    </pivotField>
    <pivotField showAll="0"/>
    <pivotField multipleItemSelectionAllowed="1" showAll="0"/>
    <pivotField showAll="0"/>
    <pivotField axis="axisCol" multipleItemSelectionAllowed="1" showAll="0">
      <items count="6">
        <item x="2"/>
        <item x="1"/>
        <item x="3"/>
        <item x="4"/>
        <item x="0"/>
        <item t="default"/>
      </items>
    </pivotField>
    <pivotField axis="axisPage" showAll="0">
      <items count="233">
        <item x="5"/>
        <item x="91"/>
        <item x="32"/>
        <item x="180"/>
        <item x="215"/>
        <item x="24"/>
        <item x="62"/>
        <item x="71"/>
        <item x="212"/>
        <item x="21"/>
        <item x="36"/>
        <item x="172"/>
        <item x="98"/>
        <item x="208"/>
        <item x="184"/>
        <item x="75"/>
        <item x="90"/>
        <item x="50"/>
        <item x="150"/>
        <item x="217"/>
        <item x="228"/>
        <item x="227"/>
        <item x="101"/>
        <item x="57"/>
        <item x="112"/>
        <item x="192"/>
        <item x="80"/>
        <item x="151"/>
        <item x="179"/>
        <item x="15"/>
        <item x="194"/>
        <item x="170"/>
        <item x="102"/>
        <item x="200"/>
        <item x="105"/>
        <item x="145"/>
        <item x="191"/>
        <item x="158"/>
        <item x="78"/>
        <item x="19"/>
        <item x="203"/>
        <item x="229"/>
        <item x="2"/>
        <item x="23"/>
        <item x="163"/>
        <item x="94"/>
        <item x="93"/>
        <item x="220"/>
        <item x="157"/>
        <item x="46"/>
        <item x="204"/>
        <item x="122"/>
        <item x="12"/>
        <item x="29"/>
        <item x="181"/>
        <item x="193"/>
        <item x="207"/>
        <item x="107"/>
        <item x="17"/>
        <item x="149"/>
        <item x="69"/>
        <item x="20"/>
        <item x="219"/>
        <item x="221"/>
        <item x="49"/>
        <item x="33"/>
        <item x="123"/>
        <item x="175"/>
        <item x="30"/>
        <item x="58"/>
        <item x="216"/>
        <item x="66"/>
        <item x="198"/>
        <item x="162"/>
        <item x="72"/>
        <item x="83"/>
        <item x="60"/>
        <item x="43"/>
        <item x="118"/>
        <item x="65"/>
        <item x="147"/>
        <item x="171"/>
        <item x="44"/>
        <item x="13"/>
        <item x="108"/>
        <item x="230"/>
        <item x="25"/>
        <item x="55"/>
        <item x="63"/>
        <item x="84"/>
        <item x="206"/>
        <item x="7"/>
        <item x="156"/>
        <item x="16"/>
        <item x="124"/>
        <item x="100"/>
        <item x="76"/>
        <item x="104"/>
        <item x="88"/>
        <item x="126"/>
        <item x="196"/>
        <item x="48"/>
        <item x="166"/>
        <item x="59"/>
        <item x="45"/>
        <item x="152"/>
        <item x="127"/>
        <item x="106"/>
        <item x="125"/>
        <item x="41"/>
        <item x="135"/>
        <item x="195"/>
        <item x="38"/>
        <item x="89"/>
        <item x="209"/>
        <item x="67"/>
        <item x="18"/>
        <item x="73"/>
        <item x="110"/>
        <item x="174"/>
        <item x="74"/>
        <item x="14"/>
        <item x="79"/>
        <item x="223"/>
        <item x="92"/>
        <item x="186"/>
        <item x="11"/>
        <item x="6"/>
        <item x="8"/>
        <item x="85"/>
        <item x="64"/>
        <item x="211"/>
        <item x="99"/>
        <item x="117"/>
        <item x="0"/>
        <item x="199"/>
        <item x="146"/>
        <item x="96"/>
        <item x="188"/>
        <item x="40"/>
        <item x="9"/>
        <item x="129"/>
        <item x="148"/>
        <item x="224"/>
        <item x="154"/>
        <item x="155"/>
        <item x="187"/>
        <item x="214"/>
        <item x="176"/>
        <item x="97"/>
        <item x="225"/>
        <item x="226"/>
        <item x="183"/>
        <item x="87"/>
        <item x="1"/>
        <item x="61"/>
        <item x="81"/>
        <item x="4"/>
        <item x="114"/>
        <item x="31"/>
        <item x="173"/>
        <item x="95"/>
        <item x="111"/>
        <item x="53"/>
        <item x="165"/>
        <item x="128"/>
        <item x="160"/>
        <item x="86"/>
        <item x="115"/>
        <item x="205"/>
        <item x="120"/>
        <item x="169"/>
        <item x="35"/>
        <item x="77"/>
        <item x="34"/>
        <item x="222"/>
        <item x="185"/>
        <item x="56"/>
        <item x="42"/>
        <item x="210"/>
        <item x="109"/>
        <item x="218"/>
        <item x="189"/>
        <item x="201"/>
        <item x="130"/>
        <item x="178"/>
        <item x="231"/>
        <item x="37"/>
        <item x="167"/>
        <item x="113"/>
        <item x="103"/>
        <item x="39"/>
        <item x="82"/>
        <item x="144"/>
        <item x="54"/>
        <item x="68"/>
        <item x="27"/>
        <item x="47"/>
        <item x="168"/>
        <item x="190"/>
        <item x="197"/>
        <item x="132"/>
        <item x="133"/>
        <item x="134"/>
        <item x="139"/>
        <item x="136"/>
        <item x="137"/>
        <item x="131"/>
        <item x="138"/>
        <item x="142"/>
        <item x="141"/>
        <item x="140"/>
        <item x="143"/>
        <item x="121"/>
        <item x="153"/>
        <item x="3"/>
        <item x="52"/>
        <item x="116"/>
        <item x="70"/>
        <item x="51"/>
        <item x="26"/>
        <item x="119"/>
        <item x="164"/>
        <item x="182"/>
        <item x="28"/>
        <item x="202"/>
        <item x="22"/>
        <item x="10"/>
        <item x="161"/>
        <item x="159"/>
        <item x="177"/>
        <item x="213"/>
        <item t="default"/>
      </items>
    </pivotField>
    <pivotField dataField="1" numFmtId="44" showAll="0"/>
    <pivotField axis="axisRow" showAll="0">
      <items count="15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/>
      </items>
    </pivotField>
  </pivotFields>
  <rowFields count="2">
    <field x="7"/>
    <field x="0"/>
  </rowFields>
  <rowItems count="13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 t="grand">
      <x/>
    </i>
  </rowItems>
  <colFields count="1">
    <field x="4"/>
  </colFields>
  <colItems count="6">
    <i>
      <x/>
    </i>
    <i>
      <x v="1"/>
    </i>
    <i>
      <x v="2"/>
    </i>
    <i>
      <x v="3"/>
    </i>
    <i>
      <x v="4"/>
    </i>
    <i t="grand">
      <x/>
    </i>
  </colItems>
  <pageFields count="1">
    <pageField fld="5" hier="-1"/>
  </pageFields>
  <dataFields count="1">
    <dataField name="Sum of Amount" fld="6" baseField="0" baseItem="0"/>
  </dataFields>
  <formats count="1">
    <format dxfId="15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BC62713-46A4-46ED-9283-692646273787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7" indent="0" outline="1" outlineData="1" multipleFieldFilters="0" chartFormat="2">
  <location ref="Y21:AC40" firstHeaderRow="1" firstDataRow="2" firstDataCol="1" rowPageCount="1" colPageCount="1"/>
  <pivotFields count="7">
    <pivotField axis="axisRow" numFmtId="16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/>
    <pivotField axis="axisCol" showAll="0">
      <items count="6">
        <item x="0"/>
        <item x="3"/>
        <item x="2"/>
        <item x="1"/>
        <item m="1" x="4"/>
        <item t="default"/>
      </items>
    </pivotField>
    <pivotField axis="axisPage" multipleItemSelectionAllowed="1" showAll="0">
      <items count="13">
        <item x="2"/>
        <item x="3"/>
        <item x="6"/>
        <item x="5"/>
        <item h="1" x="0"/>
        <item x="4"/>
        <item x="1"/>
        <item x="7"/>
        <item x="8"/>
        <item h="1" x="9"/>
        <item x="10"/>
        <item h="1" m="1" x="11"/>
        <item t="default"/>
      </items>
    </pivotField>
    <pivotField dataField="1" numFmtId="165" showAll="0"/>
    <pivotField axis="axisRow" showAll="0">
      <items count="7">
        <item sd="0" x="0"/>
        <item x="1"/>
        <item x="2"/>
        <item x="3"/>
        <item x="4"/>
        <item x="5"/>
        <item t="default"/>
      </items>
    </pivotField>
    <pivotField axis="axisRow" showAll="0" sortType="ascending">
      <items count="5">
        <item sd="0" x="0"/>
        <item x="3"/>
        <item x="1"/>
        <item x="2"/>
        <item t="default"/>
      </items>
    </pivotField>
  </pivotFields>
  <rowFields count="3">
    <field x="6"/>
    <field x="5"/>
    <field x="0"/>
  </rowFields>
  <rowItems count="18">
    <i>
      <x v="2"/>
    </i>
    <i r="1">
      <x v="1"/>
    </i>
    <i r="2">
      <x v="1"/>
    </i>
    <i r="2">
      <x v="2"/>
    </i>
    <i r="2">
      <x v="3"/>
    </i>
    <i r="1">
      <x v="2"/>
    </i>
    <i r="2">
      <x v="4"/>
    </i>
    <i r="2">
      <x v="5"/>
    </i>
    <i r="2">
      <x v="6"/>
    </i>
    <i r="1">
      <x v="3"/>
    </i>
    <i r="2">
      <x v="7"/>
    </i>
    <i r="2">
      <x v="8"/>
    </i>
    <i r="2">
      <x v="9"/>
    </i>
    <i r="1">
      <x v="4"/>
    </i>
    <i r="2">
      <x v="10"/>
    </i>
    <i r="2">
      <x v="11"/>
    </i>
    <i r="2">
      <x v="12"/>
    </i>
    <i t="grand">
      <x/>
    </i>
  </rowItems>
  <colFields count="1">
    <field x="2"/>
  </colFields>
  <colItems count="4">
    <i>
      <x/>
    </i>
    <i>
      <x v="1"/>
    </i>
    <i>
      <x v="3"/>
    </i>
    <i t="grand">
      <x/>
    </i>
  </colItems>
  <pageFields count="1">
    <pageField fld="3" hier="-1"/>
  </pageFields>
  <dataFields count="1">
    <dataField name="Sum of Amount" fld="4" baseField="0" baseItem="0" numFmtId="44"/>
  </dataFields>
  <formats count="1">
    <format dxfId="16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C08EF7E-EB5A-4419-AB0B-CCF08A27FC65}" name="PivotTable2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7" indent="0" outline="1" outlineData="1" multipleFieldFilters="0">
  <location ref="B21:C34" firstHeaderRow="1" firstDataRow="1" firstDataCol="1"/>
  <pivotFields count="8">
    <pivotField axis="axisRow" numFmtId="164" showAll="0">
      <items count="369"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0"/>
        <item x="367"/>
        <item t="default"/>
      </items>
    </pivotField>
    <pivotField showAll="0"/>
    <pivotField multipleItemSelectionAllowed="1" showAll="0"/>
    <pivotField showAll="0"/>
    <pivotField multipleItemSelectionAllowed="1" showAll="0"/>
    <pivotField showAll="0"/>
    <pivotField dataField="1" numFmtId="44" showAll="0"/>
    <pivotField axis="axisRow" showAll="0">
      <items count="15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/>
      </items>
    </pivotField>
  </pivotFields>
  <rowFields count="2">
    <field x="7"/>
    <field x="0"/>
  </rowFields>
  <rowItems count="13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 t="grand">
      <x/>
    </i>
  </rowItems>
  <colItems count="1">
    <i/>
  </colItems>
  <dataFields count="1">
    <dataField name="Sum of Amount" fld="6" baseField="0" baseItem="0"/>
  </dataFields>
  <formats count="1">
    <format dxfId="17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548C8A5-60AE-4302-A2EE-B8E7B3A7D8A4}" name="PivotTable3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7" indent="0" outline="1" outlineData="1" multipleFieldFilters="0">
  <location ref="Y46:AD65" firstHeaderRow="1" firstDataRow="2" firstDataCol="1"/>
  <pivotFields count="7">
    <pivotField axis="axisRow" numFmtId="16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/>
    <pivotField axis="axisCol" showAll="0">
      <items count="6">
        <item x="0"/>
        <item x="3"/>
        <item x="2"/>
        <item x="1"/>
        <item m="1" x="4"/>
        <item t="default"/>
      </items>
    </pivotField>
    <pivotField showAll="0"/>
    <pivotField dataField="1" numFmtId="165" showAll="0"/>
    <pivotField axis="axisRow" showAll="0">
      <items count="7">
        <item sd="0" x="0"/>
        <item x="1"/>
        <item x="2"/>
        <item x="3"/>
        <item x="4"/>
        <item x="5"/>
        <item t="default"/>
      </items>
    </pivotField>
    <pivotField axis="axisRow" showAll="0">
      <items count="5">
        <item sd="0" x="0"/>
        <item x="1"/>
        <item x="2"/>
        <item x="3"/>
        <item t="default"/>
      </items>
    </pivotField>
  </pivotFields>
  <rowFields count="3">
    <field x="6"/>
    <field x="5"/>
    <field x="0"/>
  </rowFields>
  <rowItems count="18">
    <i>
      <x v="1"/>
    </i>
    <i r="1">
      <x v="1"/>
    </i>
    <i r="2">
      <x v="1"/>
    </i>
    <i r="2">
      <x v="2"/>
    </i>
    <i r="2">
      <x v="3"/>
    </i>
    <i r="1">
      <x v="2"/>
    </i>
    <i r="2">
      <x v="4"/>
    </i>
    <i r="2">
      <x v="5"/>
    </i>
    <i r="2">
      <x v="6"/>
    </i>
    <i r="1">
      <x v="3"/>
    </i>
    <i r="2">
      <x v="7"/>
    </i>
    <i r="2">
      <x v="8"/>
    </i>
    <i r="2">
      <x v="9"/>
    </i>
    <i r="1">
      <x v="4"/>
    </i>
    <i r="2">
      <x v="10"/>
    </i>
    <i r="2">
      <x v="11"/>
    </i>
    <i r="2">
      <x v="12"/>
    </i>
    <i t="grand">
      <x/>
    </i>
  </rowItems>
  <colFields count="1">
    <field x="2"/>
  </colFields>
  <colItems count="5">
    <i>
      <x/>
    </i>
    <i>
      <x v="1"/>
    </i>
    <i>
      <x v="2"/>
    </i>
    <i>
      <x v="3"/>
    </i>
    <i t="grand">
      <x/>
    </i>
  </colItems>
  <dataFields count="1">
    <dataField name="Sum of Amount" fld="4" baseField="0" baseItem="0" numFmtId="44"/>
  </dataFields>
  <formats count="1">
    <format dxfId="18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DCEEB55F-AE85-4812-8DD4-CC9A9475B6E1}" name="Ins" displayName="Ins" ref="A1:E490" totalsRowShown="0">
  <autoFilter ref="A1:E490" xr:uid="{DCEEB55F-AE85-4812-8DD4-CC9A9475B6E1}"/>
  <sortState xmlns:xlrd2="http://schemas.microsoft.com/office/spreadsheetml/2017/richdata2" ref="A2:E381">
    <sortCondition ref="A1:A381"/>
  </sortState>
  <tableColumns count="5">
    <tableColumn id="1" xr3:uid="{2A06AD72-629B-4A34-8360-F2338E3B80DF}" name="Date" dataDxfId="23"/>
    <tableColumn id="2" xr3:uid="{6FE6BA13-D047-4342-826C-73A83C662A20}" name="Month">
      <calculatedColumnFormula>TEXT(Ins[[#This Row],[Date]],"mmmm")</calculatedColumnFormula>
    </tableColumn>
    <tableColumn id="5" xr3:uid="{3ACA3031-BE85-4A55-A003-D7DD5A7A2A15}" name="MM"/>
    <tableColumn id="3" xr3:uid="{C745F8D4-C883-4AC2-AC13-C4C86C1E383D}" name="Detail"/>
    <tableColumn id="4" xr3:uid="{42466CCB-33E0-4E09-9C11-0CEF2B88CF32}" name="Amount" dataDxfId="22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068A989-3F32-4582-B111-426AF7A157B1}" name="Outs" displayName="Outs" ref="A1:G620" totalsRowShown="0">
  <autoFilter ref="A1:G620" xr:uid="{9068A989-3F32-4582-B111-426AF7A157B1}"/>
  <sortState xmlns:xlrd2="http://schemas.microsoft.com/office/spreadsheetml/2017/richdata2" ref="A2:G615">
    <sortCondition ref="A1:A615"/>
  </sortState>
  <tableColumns count="7">
    <tableColumn id="1" xr3:uid="{98FC78EB-E6BE-47A7-A269-7645380107C0}" name="Date" dataDxfId="21"/>
    <tableColumn id="7" xr3:uid="{6343A379-12AB-4CEF-84A0-5008FE7C4B32}" name="Month" dataDxfId="20">
      <calculatedColumnFormula>TEXT(Outs[[#This Row],[Date]],"mmmm")</calculatedColumnFormula>
    </tableColumn>
    <tableColumn id="2" xr3:uid="{70C0F428-95A8-4DE8-B2F1-BD7B1A172AFB}" name="Category"/>
    <tableColumn id="3" xr3:uid="{326BB8F3-2D73-4B80-8809-E0FE2770D6F8}" name="SubCategory"/>
    <tableColumn id="4" xr3:uid="{86EFB9E8-C357-454A-A296-0FBA00136B47}" name="MM"/>
    <tableColumn id="5" xr3:uid="{26370D25-7633-4ED4-8916-A439DB97ED0E}" name="Detail"/>
    <tableColumn id="6" xr3:uid="{E1E212A5-A981-4F41-BB06-A349B3E1D3BA}" name="Amount" dataDxfId="19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39AA8B0-7D96-4884-9657-5093BAAE8D89}" name="Table2" displayName="Table2" ref="E7:F40" totalsRowShown="0" headerRowDxfId="14" dataDxfId="13">
  <autoFilter ref="E7:F40" xr:uid="{639AA8B0-7D96-4884-9657-5093BAAE8D89}"/>
  <tableColumns count="2">
    <tableColumn id="1" xr3:uid="{A9973B46-3E09-4951-BFD7-64D74749732E}" name="Fecha" dataDxfId="12"/>
    <tableColumn id="2" xr3:uid="{B0E47157-5425-463A-AA78-22846077F2FC}" name="Uber" dataDxfId="11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F4A4DC24-4C4C-41BE-8886-CB2875CEA3F1}" name="Table4" displayName="Table4" ref="B7:C13" totalsRowShown="0" headerRowDxfId="10" dataDxfId="9">
  <autoFilter ref="B7:C13" xr:uid="{F4A4DC24-4C4C-41BE-8886-CB2875CEA3F1}"/>
  <tableColumns count="2">
    <tableColumn id="1" xr3:uid="{D29B42CC-43EB-49D5-9DCE-ADDECD348985}" name="Fecha" dataDxfId="8"/>
    <tableColumn id="2" xr3:uid="{25D32148-5A6C-444D-BF60-CCB25165D7F7}" name="Ingresos" dataDxfId="7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2F8386C8-E965-453A-848F-128977BBBAAD}" name="Ccexp" displayName="Ccexp" ref="B5:D19" totalsRowShown="0">
  <autoFilter ref="B5:D19" xr:uid="{2F8386C8-E965-453A-848F-128977BBBAAD}"/>
  <tableColumns count="3">
    <tableColumn id="1" xr3:uid="{0368F72C-12B0-4C8D-B7F1-BC3EE449499B}" name="Date" dataDxfId="6"/>
    <tableColumn id="2" xr3:uid="{139C5C53-1C73-4F33-BD49-A4D6ADFCB52F}" name="Detail" dataDxfId="5"/>
    <tableColumn id="3" xr3:uid="{E3C23929-7F0A-49FF-A283-3FD7C1053695}" name="Amount" dataDxfId="4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EB5BE2C5-4E97-4C34-872E-32AB765AE3F8}" name="Ccpay" displayName="Ccpay" ref="F5:H16" totalsRowShown="0" tableBorderDxfId="3">
  <autoFilter ref="F5:H16" xr:uid="{EB5BE2C5-4E97-4C34-872E-32AB765AE3F8}"/>
  <tableColumns count="3">
    <tableColumn id="1" xr3:uid="{D2FA1222-8B9F-4A74-8989-9E4397BBFAF9}" name="Date" dataDxfId="2"/>
    <tableColumn id="2" xr3:uid="{0FEED830-8343-4618-94C5-0112A1AA70EB}" name="Detail" dataDxfId="1"/>
    <tableColumn id="3" xr3:uid="{101122A9-F890-4D7F-B0E3-49C7FF4800DC}" name="Amount" dataDxfId="0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A62FE1FE-AB8E-4738-BFC7-61B2222F2871}" name="Categories" displayName="Categories" ref="J5:J15" totalsRowShown="0">
  <autoFilter ref="J5:J15" xr:uid="{A62FE1FE-AB8E-4738-BFC7-61B2222F2871}"/>
  <tableColumns count="1">
    <tableColumn id="1" xr3:uid="{4C618597-99CE-4863-B5A2-7AC4D9354495}" name="Categories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9462C57D-CF04-4699-926A-D0F1A979111D}" name="MM" displayName="MM" ref="L5:L10" totalsRowShown="0">
  <autoFilter ref="L5:L10" xr:uid="{9462C57D-CF04-4699-926A-D0F1A979111D}"/>
  <tableColumns count="1">
    <tableColumn id="1" xr3:uid="{3C3E7E7C-F79A-483C-93B7-5B7A5121D838}" name="MM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FE14B219-BC73-45AC-9E80-57D8BFDBDD45}" name="MDetail" displayName="MDetail" ref="N5:N16" totalsRowShown="0">
  <autoFilter ref="N5:N16" xr:uid="{FE14B219-BC73-45AC-9E80-57D8BFDBDD45}"/>
  <tableColumns count="1">
    <tableColumn id="1" xr3:uid="{1AEB68DB-9AA3-4964-B068-3B4F9A0595EB}" name="Mdetail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438" row="2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3CB97BDA-1D13-46B6-8E42-D72B453C03E9}">
  <we:reference id="wa104381504" version="1.0.0.0" store="en-US" storeType="OMEX"/>
  <we:alternateReferences>
    <we:reference id="wa104381504" version="1.0.0.0" store="wa104381504" storeType="OMEX"/>
  </we:alternateReferences>
  <we:properties/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5" Type="http://schemas.openxmlformats.org/officeDocument/2006/relationships/printerSettings" Target="../printerSettings/printerSettings4.bin"/><Relationship Id="rId4" Type="http://schemas.openxmlformats.org/officeDocument/2006/relationships/pivotTable" Target="../pivotTables/pivotTable4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8.xml"/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7.bin"/><Relationship Id="rId4" Type="http://schemas.openxmlformats.org/officeDocument/2006/relationships/table" Target="../tables/table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0E0DBD-2B95-43D2-A698-7F42786575DC}">
  <sheetPr>
    <tabColor theme="1"/>
  </sheetPr>
  <dimension ref="B1:S34"/>
  <sheetViews>
    <sheetView workbookViewId="0">
      <selection activeCell="I5" sqref="I5:L7"/>
    </sheetView>
  </sheetViews>
  <sheetFormatPr defaultColWidth="8.88671875" defaultRowHeight="13.8" x14ac:dyDescent="0.25"/>
  <cols>
    <col min="1" max="1" width="1.77734375" style="8" customWidth="1"/>
    <col min="2" max="2" width="20.33203125" style="8" bestFit="1" customWidth="1"/>
    <col min="3" max="3" width="1.109375" style="8" customWidth="1"/>
    <col min="4" max="5" width="18.109375" style="8" bestFit="1" customWidth="1"/>
    <col min="6" max="6" width="16.44140625" style="8" bestFit="1" customWidth="1"/>
    <col min="7" max="7" width="18.109375" style="8" bestFit="1" customWidth="1"/>
    <col min="8" max="8" width="1.77734375" style="8" bestFit="1" customWidth="1"/>
    <col min="9" max="9" width="20" style="8" customWidth="1"/>
    <col min="10" max="10" width="25.33203125" style="8" customWidth="1"/>
    <col min="11" max="11" width="20" style="8" customWidth="1"/>
    <col min="12" max="12" width="19.109375" style="8" customWidth="1"/>
    <col min="13" max="13" width="9" style="8" customWidth="1"/>
    <col min="14" max="16384" width="8.88671875" style="8"/>
  </cols>
  <sheetData>
    <row r="1" spans="2:19" ht="6" customHeight="1" x14ac:dyDescent="0.25"/>
    <row r="2" spans="2:19" ht="13.95" customHeight="1" x14ac:dyDescent="0.25">
      <c r="B2" s="24" t="s">
        <v>0</v>
      </c>
      <c r="D2" s="40" t="s">
        <v>177</v>
      </c>
      <c r="E2" s="40"/>
      <c r="F2" s="40"/>
      <c r="G2" s="40"/>
      <c r="I2" s="43" t="s">
        <v>178</v>
      </c>
      <c r="J2" s="43"/>
      <c r="K2" s="41"/>
      <c r="L2" s="42"/>
    </row>
    <row r="3" spans="2:19" ht="13.95" customHeight="1" x14ac:dyDescent="0.25">
      <c r="B3" s="23"/>
      <c r="D3" s="40"/>
      <c r="E3" s="40"/>
      <c r="F3" s="40"/>
      <c r="G3" s="40"/>
      <c r="I3" s="43"/>
      <c r="J3" s="43"/>
      <c r="K3" s="42"/>
      <c r="L3" s="42"/>
    </row>
    <row r="4" spans="2:19" ht="8.4" customHeight="1" x14ac:dyDescent="0.25"/>
    <row r="5" spans="2:19" ht="14.4" customHeight="1" x14ac:dyDescent="0.25">
      <c r="D5" s="9" t="s">
        <v>53</v>
      </c>
      <c r="E5" s="9" t="s">
        <v>54</v>
      </c>
      <c r="F5" s="9" t="s">
        <v>55</v>
      </c>
      <c r="G5" s="9" t="s">
        <v>56</v>
      </c>
      <c r="I5" s="44" t="s">
        <v>108</v>
      </c>
      <c r="J5" s="44"/>
      <c r="K5" s="44"/>
      <c r="L5" s="44"/>
      <c r="P5" s="10"/>
      <c r="Q5" s="10"/>
      <c r="R5" s="10"/>
      <c r="S5" s="10"/>
    </row>
    <row r="6" spans="2:19" ht="14.4" customHeight="1" x14ac:dyDescent="0.25">
      <c r="B6" s="11" t="s">
        <v>65</v>
      </c>
      <c r="D6" s="34">
        <v>0</v>
      </c>
      <c r="E6" s="34">
        <v>0</v>
      </c>
      <c r="F6" s="34">
        <v>0</v>
      </c>
      <c r="G6" s="34">
        <v>0</v>
      </c>
      <c r="I6" s="44"/>
      <c r="J6" s="44"/>
      <c r="K6" s="44"/>
      <c r="L6" s="44"/>
      <c r="P6" s="10"/>
      <c r="Q6" s="10"/>
      <c r="R6" s="10"/>
      <c r="S6" s="10"/>
    </row>
    <row r="7" spans="2:19" ht="14.4" customHeight="1" x14ac:dyDescent="0.25">
      <c r="B7" s="28" t="s">
        <v>51</v>
      </c>
      <c r="D7" s="34">
        <v>0</v>
      </c>
      <c r="E7" s="34">
        <v>0</v>
      </c>
      <c r="F7" s="34">
        <v>0</v>
      </c>
      <c r="G7" s="34">
        <v>0</v>
      </c>
      <c r="I7" s="44"/>
      <c r="J7" s="44"/>
      <c r="K7" s="44"/>
      <c r="L7" s="44"/>
      <c r="P7" s="10"/>
      <c r="Q7" s="10"/>
      <c r="R7" s="10"/>
      <c r="S7" s="10"/>
    </row>
    <row r="8" spans="2:19" ht="14.4" customHeight="1" x14ac:dyDescent="0.25">
      <c r="I8" s="61" t="s">
        <v>46</v>
      </c>
      <c r="J8" s="61"/>
      <c r="K8" s="61" t="s">
        <v>48</v>
      </c>
      <c r="L8" s="61"/>
      <c r="P8" s="10"/>
      <c r="Q8" s="10"/>
      <c r="R8" s="10"/>
      <c r="S8" s="10"/>
    </row>
    <row r="9" spans="2:19" ht="14.4" customHeight="1" x14ac:dyDescent="0.25">
      <c r="B9" s="12" t="s">
        <v>66</v>
      </c>
      <c r="D9" s="34">
        <f>D6-D7</f>
        <v>0</v>
      </c>
      <c r="E9" s="34">
        <f>E6-E7</f>
        <v>0</v>
      </c>
      <c r="F9" s="34">
        <f>F6-F7</f>
        <v>0</v>
      </c>
      <c r="G9" s="34">
        <f>G6-G7</f>
        <v>0</v>
      </c>
      <c r="I9" s="61"/>
      <c r="J9" s="61"/>
      <c r="K9" s="61"/>
      <c r="L9" s="61"/>
      <c r="P9" s="13"/>
      <c r="Q9" s="13"/>
      <c r="R9" s="13"/>
      <c r="S9" s="13"/>
    </row>
    <row r="10" spans="2:19" ht="14.4" customHeight="1" x14ac:dyDescent="0.25">
      <c r="B10" s="14" t="s">
        <v>67</v>
      </c>
      <c r="D10" s="34">
        <f>D9</f>
        <v>0</v>
      </c>
      <c r="E10" s="34">
        <f>D10+E9</f>
        <v>0</v>
      </c>
      <c r="F10" s="34">
        <f>E10+F9</f>
        <v>0</v>
      </c>
      <c r="G10" s="34">
        <f>F10+G9</f>
        <v>0</v>
      </c>
      <c r="I10" s="62">
        <v>0</v>
      </c>
      <c r="J10" s="62"/>
      <c r="K10" s="62">
        <v>0</v>
      </c>
      <c r="L10" s="62"/>
      <c r="P10" s="13"/>
      <c r="Q10" s="13"/>
      <c r="R10" s="13"/>
      <c r="S10" s="13"/>
    </row>
    <row r="11" spans="2:19" ht="13.95" customHeight="1" x14ac:dyDescent="0.25">
      <c r="I11" s="62"/>
      <c r="J11" s="62"/>
      <c r="K11" s="62"/>
      <c r="L11" s="62"/>
    </row>
    <row r="12" spans="2:19" ht="13.95" customHeight="1" x14ac:dyDescent="0.25">
      <c r="D12" s="9" t="s">
        <v>57</v>
      </c>
      <c r="E12" s="9" t="s">
        <v>58</v>
      </c>
      <c r="F12" s="9" t="s">
        <v>59</v>
      </c>
      <c r="G12" s="9" t="s">
        <v>60</v>
      </c>
      <c r="I12" s="53" t="s">
        <v>49</v>
      </c>
      <c r="J12" s="54"/>
      <c r="K12" s="57" t="s">
        <v>47</v>
      </c>
      <c r="L12" s="58"/>
    </row>
    <row r="13" spans="2:19" ht="14.4" customHeight="1" x14ac:dyDescent="0.25">
      <c r="B13" s="11" t="s">
        <v>65</v>
      </c>
      <c r="D13" s="34">
        <v>0</v>
      </c>
      <c r="E13" s="34">
        <v>0</v>
      </c>
      <c r="F13" s="34">
        <v>0</v>
      </c>
      <c r="G13" s="34">
        <v>0</v>
      </c>
      <c r="I13" s="55"/>
      <c r="J13" s="56"/>
      <c r="K13" s="59"/>
      <c r="L13" s="60"/>
    </row>
    <row r="14" spans="2:19" ht="14.4" customHeight="1" x14ac:dyDescent="0.25">
      <c r="B14" s="28" t="s">
        <v>51</v>
      </c>
      <c r="D14" s="34">
        <v>0</v>
      </c>
      <c r="E14" s="34">
        <v>0</v>
      </c>
      <c r="F14" s="34">
        <v>0</v>
      </c>
      <c r="G14" s="34">
        <v>0</v>
      </c>
      <c r="I14" s="73">
        <v>0</v>
      </c>
      <c r="J14" s="74"/>
      <c r="K14" s="73">
        <v>0</v>
      </c>
      <c r="L14" s="77"/>
    </row>
    <row r="15" spans="2:19" ht="14.4" customHeight="1" x14ac:dyDescent="0.25">
      <c r="H15" s="8" t="s">
        <v>227</v>
      </c>
      <c r="I15" s="75"/>
      <c r="J15" s="76"/>
      <c r="K15" s="75"/>
      <c r="L15" s="78"/>
      <c r="M15" s="15"/>
    </row>
    <row r="16" spans="2:19" ht="14.4" customHeight="1" x14ac:dyDescent="0.25">
      <c r="B16" s="12" t="s">
        <v>66</v>
      </c>
      <c r="D16" s="34">
        <f>D13-D14</f>
        <v>0</v>
      </c>
      <c r="E16" s="34">
        <f>E13-E14</f>
        <v>0</v>
      </c>
      <c r="F16" s="34">
        <f>F13-F14</f>
        <v>0</v>
      </c>
      <c r="G16" s="34">
        <f>G13-G14</f>
        <v>0</v>
      </c>
    </row>
    <row r="17" spans="2:12" ht="14.4" customHeight="1" x14ac:dyDescent="0.25">
      <c r="B17" s="14" t="s">
        <v>67</v>
      </c>
      <c r="D17" s="34">
        <f>G10+D16</f>
        <v>0</v>
      </c>
      <c r="E17" s="34">
        <f>D17+E16</f>
        <v>0</v>
      </c>
      <c r="F17" s="34">
        <f>E17+F16</f>
        <v>0</v>
      </c>
      <c r="G17" s="34">
        <f>F17+G16</f>
        <v>0</v>
      </c>
      <c r="I17" s="57" t="s">
        <v>50</v>
      </c>
      <c r="J17" s="79"/>
      <c r="K17" s="79"/>
      <c r="L17" s="58"/>
    </row>
    <row r="18" spans="2:12" ht="14.4" customHeight="1" x14ac:dyDescent="0.25">
      <c r="I18" s="80"/>
      <c r="J18" s="81"/>
      <c r="K18" s="81"/>
      <c r="L18" s="82"/>
    </row>
    <row r="19" spans="2:12" ht="14.4" customHeight="1" x14ac:dyDescent="0.25">
      <c r="D19" s="9" t="s">
        <v>61</v>
      </c>
      <c r="E19" s="9" t="s">
        <v>62</v>
      </c>
      <c r="F19" s="9" t="s">
        <v>63</v>
      </c>
      <c r="G19" s="9" t="s">
        <v>64</v>
      </c>
      <c r="I19" s="45" t="s">
        <v>174</v>
      </c>
      <c r="J19" s="46"/>
      <c r="K19" s="49">
        <v>5000000</v>
      </c>
      <c r="L19" s="50"/>
    </row>
    <row r="20" spans="2:12" ht="14.4" customHeight="1" x14ac:dyDescent="0.25">
      <c r="B20" s="11" t="s">
        <v>65</v>
      </c>
      <c r="D20" s="34">
        <v>0</v>
      </c>
      <c r="E20" s="34">
        <v>0</v>
      </c>
      <c r="F20" s="34">
        <v>0</v>
      </c>
      <c r="G20" s="34">
        <v>0</v>
      </c>
      <c r="I20" s="47"/>
      <c r="J20" s="48"/>
      <c r="K20" s="51"/>
      <c r="L20" s="52"/>
    </row>
    <row r="21" spans="2:12" ht="14.4" customHeight="1" x14ac:dyDescent="0.25">
      <c r="B21" s="28" t="s">
        <v>51</v>
      </c>
      <c r="D21" s="34">
        <v>0</v>
      </c>
      <c r="E21" s="34">
        <v>0</v>
      </c>
      <c r="F21" s="34">
        <v>0</v>
      </c>
      <c r="G21" s="34">
        <v>0</v>
      </c>
      <c r="I21" s="45" t="s">
        <v>175</v>
      </c>
      <c r="J21" s="46"/>
      <c r="K21" s="63">
        <f>SUM(Ccexp[Amount])+SUM(Ccpay[Amount])</f>
        <v>0</v>
      </c>
      <c r="L21" s="64"/>
    </row>
    <row r="22" spans="2:12" ht="14.4" customHeight="1" x14ac:dyDescent="0.25">
      <c r="I22" s="67"/>
      <c r="J22" s="68"/>
      <c r="K22" s="65"/>
      <c r="L22" s="66"/>
    </row>
    <row r="23" spans="2:12" ht="14.4" customHeight="1" x14ac:dyDescent="0.25">
      <c r="B23" s="12" t="s">
        <v>66</v>
      </c>
      <c r="D23" s="34">
        <f>D20-D21</f>
        <v>0</v>
      </c>
      <c r="E23" s="34">
        <f>E20-E21</f>
        <v>0</v>
      </c>
      <c r="F23" s="34">
        <f>F20-F21</f>
        <v>0</v>
      </c>
      <c r="G23" s="34">
        <f>G20-G21</f>
        <v>0</v>
      </c>
      <c r="I23" s="45" t="s">
        <v>176</v>
      </c>
      <c r="J23" s="46"/>
      <c r="K23" s="69">
        <f>IFERROR(K21+K19,"")</f>
        <v>5000000</v>
      </c>
      <c r="L23" s="70"/>
    </row>
    <row r="24" spans="2:12" ht="14.4" customHeight="1" x14ac:dyDescent="0.25">
      <c r="B24" s="14" t="s">
        <v>67</v>
      </c>
      <c r="D24" s="34">
        <f>G17+D23</f>
        <v>0</v>
      </c>
      <c r="E24" s="34">
        <f>D24+E23</f>
        <v>0</v>
      </c>
      <c r="F24" s="34">
        <f>E24+F23</f>
        <v>0</v>
      </c>
      <c r="G24" s="34">
        <f>F24+G23</f>
        <v>0</v>
      </c>
      <c r="I24" s="47"/>
      <c r="J24" s="48"/>
      <c r="K24" s="71"/>
      <c r="L24" s="72"/>
    </row>
    <row r="25" spans="2:12" ht="14.4" customHeight="1" x14ac:dyDescent="0.25"/>
    <row r="26" spans="2:12" ht="14.4" customHeight="1" x14ac:dyDescent="0.25">
      <c r="I26" s="15"/>
      <c r="K26" s="35"/>
    </row>
    <row r="27" spans="2:12" ht="14.4" customHeight="1" x14ac:dyDescent="0.25">
      <c r="D27" s="15"/>
      <c r="E27" s="15"/>
      <c r="F27" s="15"/>
    </row>
    <row r="28" spans="2:12" ht="14.4" customHeight="1" x14ac:dyDescent="0.25">
      <c r="F28" s="15"/>
    </row>
    <row r="29" spans="2:12" ht="14.4" customHeight="1" x14ac:dyDescent="0.25"/>
    <row r="30" spans="2:12" x14ac:dyDescent="0.25">
      <c r="B30" s="16"/>
    </row>
    <row r="31" spans="2:12" x14ac:dyDescent="0.25">
      <c r="B31" s="17"/>
    </row>
    <row r="33" spans="2:2" x14ac:dyDescent="0.25">
      <c r="B33" s="18"/>
    </row>
    <row r="34" spans="2:2" x14ac:dyDescent="0.25">
      <c r="B34" s="19"/>
    </row>
  </sheetData>
  <mergeCells count="19">
    <mergeCell ref="K21:L22"/>
    <mergeCell ref="I21:J22"/>
    <mergeCell ref="K23:L24"/>
    <mergeCell ref="I23:J24"/>
    <mergeCell ref="I14:J15"/>
    <mergeCell ref="K14:L15"/>
    <mergeCell ref="I17:L18"/>
    <mergeCell ref="D2:G3"/>
    <mergeCell ref="K2:L3"/>
    <mergeCell ref="I2:J3"/>
    <mergeCell ref="I5:L7"/>
    <mergeCell ref="I19:J20"/>
    <mergeCell ref="K19:L20"/>
    <mergeCell ref="I12:J13"/>
    <mergeCell ref="K12:L13"/>
    <mergeCell ref="I8:J9"/>
    <mergeCell ref="K8:L9"/>
    <mergeCell ref="I10:J11"/>
    <mergeCell ref="K10:L11"/>
  </mergeCells>
  <conditionalFormatting sqref="D23:G23 D9:G9 D16:G16">
    <cfRule type="iconSet" priority="4">
      <iconSet iconSet="3Arrows">
        <cfvo type="percent" val="0"/>
        <cfvo type="num" val="0"/>
        <cfvo type="num" val="0" gte="0"/>
      </iconSet>
    </cfRule>
  </conditionalFormatting>
  <conditionalFormatting sqref="D24:G24 D10:G10 D17:G17">
    <cfRule type="iconSet" priority="3">
      <iconSet iconSet="3Arrows">
        <cfvo type="percent" val="0"/>
        <cfvo type="num" val="0"/>
        <cfvo type="num" val="0" gte="0"/>
      </iconSet>
    </cfRule>
  </conditionalFormatting>
  <conditionalFormatting sqref="K21">
    <cfRule type="iconSet" priority="1">
      <iconSet iconSet="3Arrows">
        <cfvo type="percent" val="0"/>
        <cfvo type="num" val="-1"/>
        <cfvo type="num" val="0"/>
      </iconSet>
    </cfRule>
  </conditionalFormatting>
  <pageMargins left="0.7" right="0.7" top="0.75" bottom="0.75" header="0.3" footer="0.3"/>
  <pageSetup orientation="portrait" horizont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FF92EA-2714-4B13-9EFB-2D01570E43B6}">
  <sheetPr>
    <tabColor rgb="FF00B050"/>
  </sheetPr>
  <dimension ref="A1:H490"/>
  <sheetViews>
    <sheetView workbookViewId="0"/>
  </sheetViews>
  <sheetFormatPr defaultRowHeight="14.4" x14ac:dyDescent="0.3"/>
  <cols>
    <col min="1" max="1" width="11.33203125" bestFit="1" customWidth="1"/>
    <col min="2" max="2" width="10.109375" bestFit="1" customWidth="1"/>
    <col min="3" max="3" width="11.6640625" bestFit="1" customWidth="1"/>
    <col min="4" max="4" width="18" customWidth="1"/>
    <col min="5" max="5" width="13.88671875" bestFit="1" customWidth="1"/>
    <col min="8" max="8" width="12.21875" bestFit="1" customWidth="1"/>
  </cols>
  <sheetData>
    <row r="1" spans="1:8" x14ac:dyDescent="0.3">
      <c r="A1" t="s">
        <v>0</v>
      </c>
      <c r="B1" t="s">
        <v>52</v>
      </c>
      <c r="C1" t="s">
        <v>68</v>
      </c>
      <c r="D1" t="s">
        <v>3</v>
      </c>
      <c r="E1" t="s">
        <v>4</v>
      </c>
    </row>
    <row r="2" spans="1:8" x14ac:dyDescent="0.3">
      <c r="A2" s="39">
        <v>44562</v>
      </c>
      <c r="B2" t="str">
        <f>TEXT(Ins[[#This Row],[Date]],"mmmm")</f>
        <v>January</v>
      </c>
      <c r="C2" t="s">
        <v>48</v>
      </c>
      <c r="D2" t="s">
        <v>75</v>
      </c>
      <c r="E2" s="2">
        <v>9003385.8300000001</v>
      </c>
    </row>
    <row r="3" spans="1:8" x14ac:dyDescent="0.3">
      <c r="A3" s="39">
        <v>44562</v>
      </c>
      <c r="B3" t="str">
        <f>TEXT(Ins[[#This Row],[Date]],"mmmm")</f>
        <v>January</v>
      </c>
      <c r="C3" t="s">
        <v>46</v>
      </c>
      <c r="D3" t="s">
        <v>75</v>
      </c>
      <c r="E3" s="2">
        <v>424297.34</v>
      </c>
    </row>
    <row r="4" spans="1:8" x14ac:dyDescent="0.3">
      <c r="A4" s="39">
        <v>44562</v>
      </c>
      <c r="B4" t="str">
        <f>TEXT(Ins[[#This Row],[Date]],"mmmm")</f>
        <v>January</v>
      </c>
      <c r="C4" t="s">
        <v>47</v>
      </c>
      <c r="D4" t="s">
        <v>75</v>
      </c>
      <c r="E4" s="2">
        <v>13813</v>
      </c>
    </row>
    <row r="5" spans="1:8" x14ac:dyDescent="0.3">
      <c r="A5" s="39">
        <v>44562</v>
      </c>
      <c r="B5" t="str">
        <f>TEXT(Ins[[#This Row],[Date]],"mmmm")</f>
        <v>January</v>
      </c>
      <c r="C5" t="s">
        <v>49</v>
      </c>
      <c r="D5" t="s">
        <v>75</v>
      </c>
      <c r="E5" s="2">
        <v>570450</v>
      </c>
      <c r="H5" s="2"/>
    </row>
    <row r="6" spans="1:8" x14ac:dyDescent="0.3">
      <c r="A6" s="39">
        <v>44562</v>
      </c>
      <c r="B6" t="str">
        <f>TEXT(Ins[[#This Row],[Date]],"mmmm")</f>
        <v>January</v>
      </c>
      <c r="C6" t="s">
        <v>46</v>
      </c>
      <c r="D6" t="s">
        <v>6</v>
      </c>
      <c r="E6" s="2">
        <v>50000</v>
      </c>
    </row>
    <row r="7" spans="1:8" x14ac:dyDescent="0.3">
      <c r="A7" s="39">
        <v>44562</v>
      </c>
      <c r="B7" t="str">
        <f>TEXT(Ins[[#This Row],[Date]],"mmmm")</f>
        <v>January</v>
      </c>
      <c r="C7" t="s">
        <v>46</v>
      </c>
      <c r="D7" t="s">
        <v>70</v>
      </c>
      <c r="E7" s="2">
        <v>220000</v>
      </c>
    </row>
    <row r="8" spans="1:8" x14ac:dyDescent="0.3">
      <c r="A8" s="39">
        <v>44562</v>
      </c>
      <c r="B8" t="str">
        <f>TEXT(Ins[[#This Row],[Date]],"mmmm")</f>
        <v>January</v>
      </c>
      <c r="C8" t="s">
        <v>48</v>
      </c>
      <c r="D8" t="s">
        <v>69</v>
      </c>
      <c r="E8" s="2">
        <v>12.33</v>
      </c>
    </row>
    <row r="9" spans="1:8" x14ac:dyDescent="0.3">
      <c r="A9" s="39">
        <v>44563</v>
      </c>
      <c r="B9" t="str">
        <f>TEXT(Ins[[#This Row],[Date]],"mmmm")</f>
        <v>January</v>
      </c>
      <c r="C9" t="s">
        <v>48</v>
      </c>
      <c r="D9" t="s">
        <v>69</v>
      </c>
      <c r="E9" s="2">
        <v>12.33</v>
      </c>
    </row>
    <row r="10" spans="1:8" x14ac:dyDescent="0.3">
      <c r="A10" s="39">
        <v>44564</v>
      </c>
      <c r="B10" t="str">
        <f>TEXT(Ins[[#This Row],[Date]],"mmmm")</f>
        <v>January</v>
      </c>
      <c r="C10" t="s">
        <v>48</v>
      </c>
      <c r="D10" t="s">
        <v>69</v>
      </c>
      <c r="E10" s="2">
        <v>12.33</v>
      </c>
    </row>
    <row r="11" spans="1:8" x14ac:dyDescent="0.3">
      <c r="A11" s="39">
        <v>44565</v>
      </c>
      <c r="B11" t="str">
        <f>TEXT(Ins[[#This Row],[Date]],"mmmm")</f>
        <v>January</v>
      </c>
      <c r="C11" t="s">
        <v>48</v>
      </c>
      <c r="D11" t="s">
        <v>69</v>
      </c>
      <c r="E11" s="2">
        <v>12.33</v>
      </c>
    </row>
    <row r="12" spans="1:8" x14ac:dyDescent="0.3">
      <c r="A12" s="39">
        <v>44566</v>
      </c>
      <c r="B12" t="str">
        <f>TEXT(Ins[[#This Row],[Date]],"mmmm")</f>
        <v>January</v>
      </c>
      <c r="C12" t="s">
        <v>48</v>
      </c>
      <c r="D12" t="s">
        <v>69</v>
      </c>
      <c r="E12" s="2">
        <v>12.33</v>
      </c>
    </row>
    <row r="13" spans="1:8" x14ac:dyDescent="0.3">
      <c r="A13" s="39">
        <v>44567</v>
      </c>
      <c r="B13" t="str">
        <f>TEXT(Ins[[#This Row],[Date]],"mmmm")</f>
        <v>January</v>
      </c>
      <c r="C13" t="s">
        <v>48</v>
      </c>
      <c r="D13" t="s">
        <v>69</v>
      </c>
      <c r="E13" s="2">
        <v>12.33</v>
      </c>
    </row>
    <row r="14" spans="1:8" x14ac:dyDescent="0.3">
      <c r="A14" s="39">
        <v>44568</v>
      </c>
      <c r="B14" t="str">
        <f>TEXT(Ins[[#This Row],[Date]],"mmmm")</f>
        <v>January</v>
      </c>
      <c r="C14" t="s">
        <v>48</v>
      </c>
      <c r="D14" t="s">
        <v>69</v>
      </c>
      <c r="E14" s="2">
        <v>12.33</v>
      </c>
    </row>
    <row r="15" spans="1:8" x14ac:dyDescent="0.3">
      <c r="A15" s="39">
        <v>44569</v>
      </c>
      <c r="B15" t="str">
        <f>TEXT(Ins[[#This Row],[Date]],"mmmm")</f>
        <v>January</v>
      </c>
      <c r="C15" t="s">
        <v>48</v>
      </c>
      <c r="D15" t="s">
        <v>69</v>
      </c>
      <c r="E15" s="2">
        <v>12.33</v>
      </c>
    </row>
    <row r="16" spans="1:8" x14ac:dyDescent="0.3">
      <c r="A16" s="39">
        <v>44570</v>
      </c>
      <c r="B16" t="str">
        <f>TEXT(Ins[[#This Row],[Date]],"mmmm")</f>
        <v>January</v>
      </c>
      <c r="C16" t="s">
        <v>48</v>
      </c>
      <c r="D16" t="s">
        <v>69</v>
      </c>
      <c r="E16" s="2">
        <v>12.33</v>
      </c>
    </row>
    <row r="17" spans="1:5" x14ac:dyDescent="0.3">
      <c r="A17" s="39">
        <v>44571</v>
      </c>
      <c r="B17" t="str">
        <f>TEXT(Ins[[#This Row],[Date]],"mmmm")</f>
        <v>January</v>
      </c>
      <c r="C17" t="s">
        <v>48</v>
      </c>
      <c r="D17" t="s">
        <v>69</v>
      </c>
      <c r="E17" s="2">
        <v>12.33</v>
      </c>
    </row>
    <row r="18" spans="1:5" x14ac:dyDescent="0.3">
      <c r="A18" s="39">
        <v>44572</v>
      </c>
      <c r="B18" t="str">
        <f>TEXT(Ins[[#This Row],[Date]],"mmmm")</f>
        <v>January</v>
      </c>
      <c r="C18" t="s">
        <v>48</v>
      </c>
      <c r="D18" t="s">
        <v>69</v>
      </c>
      <c r="E18" s="2">
        <v>12.33</v>
      </c>
    </row>
    <row r="19" spans="1:5" x14ac:dyDescent="0.3">
      <c r="A19" s="39">
        <v>44573</v>
      </c>
      <c r="B19" t="str">
        <f>TEXT(Ins[[#This Row],[Date]],"mmmm")</f>
        <v>January</v>
      </c>
      <c r="C19" t="s">
        <v>48</v>
      </c>
      <c r="D19" t="s">
        <v>69</v>
      </c>
      <c r="E19" s="2">
        <v>12.33</v>
      </c>
    </row>
    <row r="20" spans="1:5" x14ac:dyDescent="0.3">
      <c r="A20" s="39">
        <v>44574</v>
      </c>
      <c r="B20" t="str">
        <f>TEXT(Ins[[#This Row],[Date]],"mmmm")</f>
        <v>January</v>
      </c>
      <c r="C20" t="s">
        <v>46</v>
      </c>
      <c r="D20" t="s">
        <v>71</v>
      </c>
      <c r="E20" s="2">
        <v>200000</v>
      </c>
    </row>
    <row r="21" spans="1:5" x14ac:dyDescent="0.3">
      <c r="A21" s="39">
        <v>44574</v>
      </c>
      <c r="B21" t="str">
        <f>TEXT(Ins[[#This Row],[Date]],"mmmm")</f>
        <v>January</v>
      </c>
      <c r="C21" t="s">
        <v>48</v>
      </c>
      <c r="D21" t="s">
        <v>69</v>
      </c>
      <c r="E21" s="2">
        <v>12.33</v>
      </c>
    </row>
    <row r="22" spans="1:5" x14ac:dyDescent="0.3">
      <c r="A22" s="39">
        <v>44575</v>
      </c>
      <c r="B22" t="str">
        <f>TEXT(Ins[[#This Row],[Date]],"mmmm")</f>
        <v>January</v>
      </c>
      <c r="C22" t="s">
        <v>48</v>
      </c>
      <c r="D22" t="s">
        <v>69</v>
      </c>
      <c r="E22" s="2">
        <v>12.33</v>
      </c>
    </row>
    <row r="23" spans="1:5" x14ac:dyDescent="0.3">
      <c r="A23" s="39">
        <v>44576</v>
      </c>
      <c r="B23" t="str">
        <f>TEXT(Ins[[#This Row],[Date]],"mmmm")</f>
        <v>January</v>
      </c>
      <c r="C23" t="s">
        <v>48</v>
      </c>
      <c r="D23" t="s">
        <v>69</v>
      </c>
      <c r="E23" s="2">
        <v>12.33</v>
      </c>
    </row>
    <row r="24" spans="1:5" x14ac:dyDescent="0.3">
      <c r="A24" s="39">
        <v>44576</v>
      </c>
      <c r="B24" t="str">
        <f>TEXT(Ins[[#This Row],[Date]],"mmmm")</f>
        <v>January</v>
      </c>
      <c r="C24" t="s">
        <v>49</v>
      </c>
      <c r="D24" t="s">
        <v>96</v>
      </c>
      <c r="E24" s="2">
        <v>3100</v>
      </c>
    </row>
    <row r="25" spans="1:5" x14ac:dyDescent="0.3">
      <c r="A25" s="39">
        <v>44576</v>
      </c>
      <c r="B25" t="str">
        <f>TEXT(Ins[[#This Row],[Date]],"mmmm")</f>
        <v>January</v>
      </c>
      <c r="C25" t="s">
        <v>49</v>
      </c>
      <c r="D25" t="s">
        <v>96</v>
      </c>
      <c r="E25" s="2">
        <v>9300</v>
      </c>
    </row>
    <row r="26" spans="1:5" x14ac:dyDescent="0.3">
      <c r="A26" s="39">
        <v>44577</v>
      </c>
      <c r="B26" t="str">
        <f>TEXT(Ins[[#This Row],[Date]],"mmmm")</f>
        <v>January</v>
      </c>
      <c r="C26" t="s">
        <v>48</v>
      </c>
      <c r="D26" t="s">
        <v>69</v>
      </c>
      <c r="E26" s="2">
        <v>12.33</v>
      </c>
    </row>
    <row r="27" spans="1:5" x14ac:dyDescent="0.3">
      <c r="A27" s="39">
        <v>44577</v>
      </c>
      <c r="B27" t="str">
        <f>TEXT(Ins[[#This Row],[Date]],"mmmm")</f>
        <v>January</v>
      </c>
      <c r="C27" t="s">
        <v>46</v>
      </c>
      <c r="D27" t="s">
        <v>69</v>
      </c>
      <c r="E27" s="2">
        <v>46.6</v>
      </c>
    </row>
    <row r="28" spans="1:5" x14ac:dyDescent="0.3">
      <c r="A28" s="39">
        <v>44577</v>
      </c>
      <c r="B28" t="str">
        <f>TEXT(Ins[[#This Row],[Date]],"mmmm")</f>
        <v>January</v>
      </c>
      <c r="C28" t="s">
        <v>49</v>
      </c>
      <c r="D28" t="s">
        <v>73</v>
      </c>
      <c r="E28" s="2">
        <v>44500</v>
      </c>
    </row>
    <row r="29" spans="1:5" x14ac:dyDescent="0.3">
      <c r="A29" s="39">
        <v>44578</v>
      </c>
      <c r="B29" t="str">
        <f>TEXT(Ins[[#This Row],[Date]],"mmmm")</f>
        <v>January</v>
      </c>
      <c r="C29" t="s">
        <v>48</v>
      </c>
      <c r="D29" t="s">
        <v>69</v>
      </c>
      <c r="E29" s="2">
        <v>12.33</v>
      </c>
    </row>
    <row r="30" spans="1:5" x14ac:dyDescent="0.3">
      <c r="A30" s="39">
        <v>44579</v>
      </c>
      <c r="B30" t="str">
        <f>TEXT(Ins[[#This Row],[Date]],"mmmm")</f>
        <v>January</v>
      </c>
      <c r="C30" t="s">
        <v>46</v>
      </c>
      <c r="D30" t="s">
        <v>6</v>
      </c>
      <c r="E30" s="2">
        <v>90000</v>
      </c>
    </row>
    <row r="31" spans="1:5" x14ac:dyDescent="0.3">
      <c r="A31" s="39">
        <v>44579</v>
      </c>
      <c r="B31" t="str">
        <f>TEXT(Ins[[#This Row],[Date]],"mmmm")</f>
        <v>January</v>
      </c>
      <c r="C31" t="s">
        <v>48</v>
      </c>
      <c r="D31" t="s">
        <v>69</v>
      </c>
      <c r="E31" s="2">
        <v>12.33</v>
      </c>
    </row>
    <row r="32" spans="1:5" x14ac:dyDescent="0.3">
      <c r="A32" s="39">
        <v>44580</v>
      </c>
      <c r="B32" t="str">
        <f>TEXT(Ins[[#This Row],[Date]],"mmmm")</f>
        <v>January</v>
      </c>
      <c r="C32" t="s">
        <v>48</v>
      </c>
      <c r="D32" t="s">
        <v>69</v>
      </c>
      <c r="E32" s="2">
        <v>12.33</v>
      </c>
    </row>
    <row r="33" spans="1:5" x14ac:dyDescent="0.3">
      <c r="A33" s="39">
        <v>44581</v>
      </c>
      <c r="B33" t="str">
        <f>TEXT(Ins[[#This Row],[Date]],"mmmm")</f>
        <v>January</v>
      </c>
      <c r="C33" t="s">
        <v>48</v>
      </c>
      <c r="D33" t="s">
        <v>69</v>
      </c>
      <c r="E33" s="2">
        <v>12.33</v>
      </c>
    </row>
    <row r="34" spans="1:5" x14ac:dyDescent="0.3">
      <c r="A34" s="39">
        <v>44582</v>
      </c>
      <c r="B34" t="str">
        <f>TEXT(Ins[[#This Row],[Date]],"mmmm")</f>
        <v>January</v>
      </c>
      <c r="C34" t="s">
        <v>48</v>
      </c>
      <c r="D34" t="s">
        <v>69</v>
      </c>
      <c r="E34" s="2">
        <v>12.33</v>
      </c>
    </row>
    <row r="35" spans="1:5" x14ac:dyDescent="0.3">
      <c r="A35" s="39">
        <v>44583</v>
      </c>
      <c r="B35" t="str">
        <f>TEXT(Ins[[#This Row],[Date]],"mmmm")</f>
        <v>January</v>
      </c>
      <c r="C35" t="s">
        <v>48</v>
      </c>
      <c r="D35" t="s">
        <v>69</v>
      </c>
      <c r="E35" s="2">
        <v>12.33</v>
      </c>
    </row>
    <row r="36" spans="1:5" x14ac:dyDescent="0.3">
      <c r="A36" s="39">
        <v>44584</v>
      </c>
      <c r="B36" t="str">
        <f>TEXT(Ins[[#This Row],[Date]],"mmmm")</f>
        <v>January</v>
      </c>
      <c r="C36" t="s">
        <v>48</v>
      </c>
      <c r="D36" t="s">
        <v>69</v>
      </c>
      <c r="E36" s="2">
        <v>12.33</v>
      </c>
    </row>
    <row r="37" spans="1:5" x14ac:dyDescent="0.3">
      <c r="A37" s="39">
        <v>44585</v>
      </c>
      <c r="B37" t="str">
        <f>TEXT(Ins[[#This Row],[Date]],"mmmm")</f>
        <v>January</v>
      </c>
      <c r="C37" t="s">
        <v>48</v>
      </c>
      <c r="D37" t="s">
        <v>69</v>
      </c>
      <c r="E37" s="2">
        <v>12.33</v>
      </c>
    </row>
    <row r="38" spans="1:5" x14ac:dyDescent="0.3">
      <c r="A38" s="39">
        <v>44585</v>
      </c>
      <c r="B38" t="str">
        <f>TEXT(Ins[[#This Row],[Date]],"mmmm")</f>
        <v>January</v>
      </c>
      <c r="C38" t="s">
        <v>49</v>
      </c>
      <c r="D38" t="s">
        <v>6</v>
      </c>
      <c r="E38" s="2">
        <v>500</v>
      </c>
    </row>
    <row r="39" spans="1:5" x14ac:dyDescent="0.3">
      <c r="A39" s="39">
        <v>44586</v>
      </c>
      <c r="B39" t="str">
        <f>TEXT(Ins[[#This Row],[Date]],"mmmm")</f>
        <v>January</v>
      </c>
      <c r="C39" t="s">
        <v>48</v>
      </c>
      <c r="D39" t="s">
        <v>69</v>
      </c>
      <c r="E39" s="2">
        <v>12.33</v>
      </c>
    </row>
    <row r="40" spans="1:5" x14ac:dyDescent="0.3">
      <c r="A40" s="39">
        <v>44586</v>
      </c>
      <c r="B40" t="str">
        <f>TEXT(Ins[[#This Row],[Date]],"mmmm")</f>
        <v>January</v>
      </c>
      <c r="C40" t="s">
        <v>49</v>
      </c>
      <c r="D40" t="s">
        <v>110</v>
      </c>
      <c r="E40" s="2">
        <v>30000</v>
      </c>
    </row>
    <row r="41" spans="1:5" x14ac:dyDescent="0.3">
      <c r="A41" s="39">
        <v>44587</v>
      </c>
      <c r="B41" t="str">
        <f>TEXT(Ins[[#This Row],[Date]],"mmmm")</f>
        <v>January</v>
      </c>
      <c r="C41" t="s">
        <v>48</v>
      </c>
      <c r="D41" t="s">
        <v>69</v>
      </c>
      <c r="E41" s="2">
        <v>12.33</v>
      </c>
    </row>
    <row r="42" spans="1:5" x14ac:dyDescent="0.3">
      <c r="A42" s="39">
        <v>44588</v>
      </c>
      <c r="B42" t="str">
        <f>TEXT(Ins[[#This Row],[Date]],"mmmm")</f>
        <v>January</v>
      </c>
      <c r="C42" t="s">
        <v>48</v>
      </c>
      <c r="D42" t="s">
        <v>69</v>
      </c>
      <c r="E42" s="2">
        <v>12.33</v>
      </c>
    </row>
    <row r="43" spans="1:5" x14ac:dyDescent="0.3">
      <c r="A43" s="39">
        <v>44589</v>
      </c>
      <c r="B43" t="str">
        <f>TEXT(Ins[[#This Row],[Date]],"mmmm")</f>
        <v>January</v>
      </c>
      <c r="C43" t="s">
        <v>48</v>
      </c>
      <c r="D43" t="s">
        <v>69</v>
      </c>
      <c r="E43" s="2">
        <v>12.33</v>
      </c>
    </row>
    <row r="44" spans="1:5" x14ac:dyDescent="0.3">
      <c r="A44" s="39">
        <v>44589</v>
      </c>
      <c r="B44" t="str">
        <f>TEXT(Ins[[#This Row],[Date]],"mmmm")</f>
        <v>January</v>
      </c>
      <c r="C44" t="s">
        <v>49</v>
      </c>
      <c r="D44" t="s">
        <v>72</v>
      </c>
      <c r="E44" s="2">
        <v>120000</v>
      </c>
    </row>
    <row r="45" spans="1:5" x14ac:dyDescent="0.3">
      <c r="A45" s="39">
        <v>44590</v>
      </c>
      <c r="B45" t="str">
        <f>TEXT(Ins[[#This Row],[Date]],"mmmm")</f>
        <v>January</v>
      </c>
      <c r="C45" t="s">
        <v>48</v>
      </c>
      <c r="D45" t="s">
        <v>69</v>
      </c>
      <c r="E45" s="2">
        <v>12.33</v>
      </c>
    </row>
    <row r="46" spans="1:5" x14ac:dyDescent="0.3">
      <c r="A46" s="39">
        <v>44590</v>
      </c>
      <c r="B46" t="str">
        <f>TEXT(Ins[[#This Row],[Date]],"mmmm")</f>
        <v>January</v>
      </c>
      <c r="C46" t="s">
        <v>48</v>
      </c>
      <c r="D46" t="s">
        <v>71</v>
      </c>
      <c r="E46" s="2">
        <v>971221</v>
      </c>
    </row>
    <row r="47" spans="1:5" x14ac:dyDescent="0.3">
      <c r="A47" s="39">
        <v>44591</v>
      </c>
      <c r="B47" t="str">
        <f>TEXT(Ins[[#This Row],[Date]],"mmmm")</f>
        <v>January</v>
      </c>
      <c r="C47" t="s">
        <v>48</v>
      </c>
      <c r="D47" t="s">
        <v>69</v>
      </c>
      <c r="E47" s="2">
        <v>13.66</v>
      </c>
    </row>
    <row r="48" spans="1:5" x14ac:dyDescent="0.3">
      <c r="A48" s="39">
        <v>44592</v>
      </c>
      <c r="B48" t="str">
        <f>TEXT(Ins[[#This Row],[Date]],"mmmm")</f>
        <v>January</v>
      </c>
      <c r="C48" t="s">
        <v>48</v>
      </c>
      <c r="D48" t="s">
        <v>69</v>
      </c>
      <c r="E48" s="2">
        <v>13.66</v>
      </c>
    </row>
    <row r="49" spans="1:5" x14ac:dyDescent="0.3">
      <c r="A49" s="39">
        <v>44593</v>
      </c>
      <c r="B49" t="str">
        <f>TEXT(Ins[[#This Row],[Date]],"mmmm")</f>
        <v>February</v>
      </c>
      <c r="C49" t="s">
        <v>48</v>
      </c>
      <c r="D49" t="s">
        <v>71</v>
      </c>
      <c r="E49" s="2">
        <v>116248</v>
      </c>
    </row>
    <row r="50" spans="1:5" x14ac:dyDescent="0.3">
      <c r="A50" s="39">
        <v>44593</v>
      </c>
      <c r="B50" t="str">
        <f>TEXT(Ins[[#This Row],[Date]],"mmmm")</f>
        <v>February</v>
      </c>
      <c r="C50" t="s">
        <v>48</v>
      </c>
      <c r="D50" t="s">
        <v>69</v>
      </c>
      <c r="E50" s="2">
        <v>13.82</v>
      </c>
    </row>
    <row r="51" spans="1:5" x14ac:dyDescent="0.3">
      <c r="A51" s="39">
        <v>44594</v>
      </c>
      <c r="B51" t="str">
        <f>TEXT(Ins[[#This Row],[Date]],"mmmm")</f>
        <v>February</v>
      </c>
      <c r="C51" t="s">
        <v>49</v>
      </c>
      <c r="D51" t="s">
        <v>73</v>
      </c>
      <c r="E51" s="2">
        <v>64400</v>
      </c>
    </row>
    <row r="52" spans="1:5" x14ac:dyDescent="0.3">
      <c r="A52" s="39">
        <v>44594</v>
      </c>
      <c r="B52" t="str">
        <f>TEXT(Ins[[#This Row],[Date]],"mmmm")</f>
        <v>February</v>
      </c>
      <c r="C52" t="s">
        <v>48</v>
      </c>
      <c r="D52" t="s">
        <v>69</v>
      </c>
      <c r="E52" s="2">
        <v>13.82</v>
      </c>
    </row>
    <row r="53" spans="1:5" x14ac:dyDescent="0.3">
      <c r="A53" s="39">
        <v>44595</v>
      </c>
      <c r="B53" t="str">
        <f>TEXT(Ins[[#This Row],[Date]],"mmmm")</f>
        <v>February</v>
      </c>
      <c r="C53" t="s">
        <v>49</v>
      </c>
      <c r="D53" t="s">
        <v>45</v>
      </c>
      <c r="E53" s="2">
        <v>50000</v>
      </c>
    </row>
    <row r="54" spans="1:5" x14ac:dyDescent="0.3">
      <c r="A54" s="39">
        <v>44595</v>
      </c>
      <c r="B54" t="str">
        <f>TEXT(Ins[[#This Row],[Date]],"mmmm")</f>
        <v>February</v>
      </c>
      <c r="C54" t="s">
        <v>48</v>
      </c>
      <c r="D54" t="s">
        <v>69</v>
      </c>
      <c r="E54" s="2">
        <v>13.61</v>
      </c>
    </row>
    <row r="55" spans="1:5" x14ac:dyDescent="0.3">
      <c r="A55" s="39">
        <v>44596</v>
      </c>
      <c r="B55" t="str">
        <f>TEXT(Ins[[#This Row],[Date]],"mmmm")</f>
        <v>February</v>
      </c>
      <c r="C55" t="s">
        <v>48</v>
      </c>
      <c r="D55" t="s">
        <v>69</v>
      </c>
      <c r="E55" s="2">
        <v>13.61</v>
      </c>
    </row>
    <row r="56" spans="1:5" x14ac:dyDescent="0.3">
      <c r="A56" s="39">
        <v>44597</v>
      </c>
      <c r="B56" t="str">
        <f>TEXT(Ins[[#This Row],[Date]],"mmmm")</f>
        <v>February</v>
      </c>
      <c r="C56" t="s">
        <v>48</v>
      </c>
      <c r="D56" t="s">
        <v>69</v>
      </c>
      <c r="E56" s="2">
        <v>13.61</v>
      </c>
    </row>
    <row r="57" spans="1:5" x14ac:dyDescent="0.3">
      <c r="A57" s="39">
        <v>44598</v>
      </c>
      <c r="B57" t="str">
        <f>TEXT(Ins[[#This Row],[Date]],"mmmm")</f>
        <v>February</v>
      </c>
      <c r="C57" t="s">
        <v>48</v>
      </c>
      <c r="D57" t="s">
        <v>69</v>
      </c>
      <c r="E57" s="2">
        <v>13.61</v>
      </c>
    </row>
    <row r="58" spans="1:5" x14ac:dyDescent="0.3">
      <c r="A58" s="39">
        <v>44598</v>
      </c>
      <c r="B58" t="str">
        <f>TEXT(Ins[[#This Row],[Date]],"mmmm")</f>
        <v>February</v>
      </c>
      <c r="C58" t="s">
        <v>46</v>
      </c>
      <c r="D58" t="s">
        <v>45</v>
      </c>
      <c r="E58" s="2">
        <v>220000</v>
      </c>
    </row>
    <row r="59" spans="1:5" x14ac:dyDescent="0.3">
      <c r="A59" s="39">
        <v>44599</v>
      </c>
      <c r="B59" t="str">
        <f>TEXT(Ins[[#This Row],[Date]],"mmmm")</f>
        <v>February</v>
      </c>
      <c r="C59" t="s">
        <v>48</v>
      </c>
      <c r="D59" t="s">
        <v>69</v>
      </c>
      <c r="E59" s="2">
        <v>13.31</v>
      </c>
    </row>
    <row r="60" spans="1:5" x14ac:dyDescent="0.3">
      <c r="A60" s="39">
        <v>44600</v>
      </c>
      <c r="B60" t="str">
        <f>TEXT(Ins[[#This Row],[Date]],"mmmm")</f>
        <v>February</v>
      </c>
      <c r="C60" t="s">
        <v>48</v>
      </c>
      <c r="D60" t="s">
        <v>69</v>
      </c>
      <c r="E60" s="2">
        <v>13.31</v>
      </c>
    </row>
    <row r="61" spans="1:5" x14ac:dyDescent="0.3">
      <c r="A61" s="39">
        <v>44601</v>
      </c>
      <c r="B61" t="str">
        <f>TEXT(Ins[[#This Row],[Date]],"mmmm")</f>
        <v>February</v>
      </c>
      <c r="C61" t="s">
        <v>48</v>
      </c>
      <c r="D61" t="s">
        <v>69</v>
      </c>
      <c r="E61" s="2">
        <v>13.31</v>
      </c>
    </row>
    <row r="62" spans="1:5" x14ac:dyDescent="0.3">
      <c r="A62" s="39">
        <v>44602</v>
      </c>
      <c r="B62" t="str">
        <f>TEXT(Ins[[#This Row],[Date]],"mmmm")</f>
        <v>February</v>
      </c>
      <c r="C62" t="s">
        <v>48</v>
      </c>
      <c r="D62" t="s">
        <v>69</v>
      </c>
      <c r="E62" s="2">
        <v>13.31</v>
      </c>
    </row>
    <row r="63" spans="1:5" x14ac:dyDescent="0.3">
      <c r="A63" s="39">
        <v>44603</v>
      </c>
      <c r="B63" t="str">
        <f>TEXT(Ins[[#This Row],[Date]],"mmmm")</f>
        <v>February</v>
      </c>
      <c r="C63" t="s">
        <v>48</v>
      </c>
      <c r="D63" t="s">
        <v>69</v>
      </c>
      <c r="E63" s="2">
        <v>13.31</v>
      </c>
    </row>
    <row r="64" spans="1:5" x14ac:dyDescent="0.3">
      <c r="A64" s="39">
        <v>44604</v>
      </c>
      <c r="B64" t="str">
        <f>TEXT(Ins[[#This Row],[Date]],"mmmm")</f>
        <v>February</v>
      </c>
      <c r="C64" t="s">
        <v>48</v>
      </c>
      <c r="D64" t="s">
        <v>69</v>
      </c>
      <c r="E64" s="2">
        <v>13.3</v>
      </c>
    </row>
    <row r="65" spans="1:5" x14ac:dyDescent="0.3">
      <c r="A65" s="39">
        <v>44605</v>
      </c>
      <c r="B65" t="str">
        <f>TEXT(Ins[[#This Row],[Date]],"mmmm")</f>
        <v>February</v>
      </c>
      <c r="C65" t="s">
        <v>48</v>
      </c>
      <c r="D65" t="s">
        <v>69</v>
      </c>
      <c r="E65" s="2">
        <v>13.3</v>
      </c>
    </row>
    <row r="66" spans="1:5" x14ac:dyDescent="0.3">
      <c r="A66" s="39">
        <v>44605</v>
      </c>
      <c r="B66" t="str">
        <f>TEXT(Ins[[#This Row],[Date]],"mmmm")</f>
        <v>February</v>
      </c>
      <c r="C66" t="s">
        <v>46</v>
      </c>
      <c r="D66" t="s">
        <v>69</v>
      </c>
      <c r="E66" s="2">
        <v>57.1</v>
      </c>
    </row>
    <row r="67" spans="1:5" x14ac:dyDescent="0.3">
      <c r="A67" s="39">
        <v>44606</v>
      </c>
      <c r="B67" t="str">
        <f>TEXT(Ins[[#This Row],[Date]],"mmmm")</f>
        <v>February</v>
      </c>
      <c r="C67" t="s">
        <v>48</v>
      </c>
      <c r="D67" t="s">
        <v>69</v>
      </c>
      <c r="E67" s="2">
        <v>13.3</v>
      </c>
    </row>
    <row r="68" spans="1:5" x14ac:dyDescent="0.3">
      <c r="A68" s="39">
        <v>44607</v>
      </c>
      <c r="B68" t="str">
        <f>TEXT(Ins[[#This Row],[Date]],"mmmm")</f>
        <v>February</v>
      </c>
      <c r="C68" t="s">
        <v>48</v>
      </c>
      <c r="D68" t="s">
        <v>69</v>
      </c>
      <c r="E68" s="2">
        <v>12.61</v>
      </c>
    </row>
    <row r="69" spans="1:5" x14ac:dyDescent="0.3">
      <c r="A69" s="39">
        <v>44608</v>
      </c>
      <c r="B69" t="str">
        <f>TEXT(Ins[[#This Row],[Date]],"mmmm")</f>
        <v>February</v>
      </c>
      <c r="C69" t="s">
        <v>48</v>
      </c>
      <c r="D69" t="s">
        <v>69</v>
      </c>
      <c r="E69" s="2">
        <v>12.61</v>
      </c>
    </row>
    <row r="70" spans="1:5" x14ac:dyDescent="0.3">
      <c r="A70" s="39">
        <v>44609</v>
      </c>
      <c r="B70" t="str">
        <f>TEXT(Ins[[#This Row],[Date]],"mmmm")</f>
        <v>February</v>
      </c>
      <c r="C70" t="s">
        <v>48</v>
      </c>
      <c r="D70" t="s">
        <v>69</v>
      </c>
      <c r="E70" s="2">
        <v>12.61</v>
      </c>
    </row>
    <row r="71" spans="1:5" x14ac:dyDescent="0.3">
      <c r="A71" s="39">
        <v>44609</v>
      </c>
      <c r="B71" t="str">
        <f>TEXT(Ins[[#This Row],[Date]],"mmmm")</f>
        <v>February</v>
      </c>
      <c r="C71" t="s">
        <v>46</v>
      </c>
      <c r="D71" t="s">
        <v>133</v>
      </c>
      <c r="E71" s="2">
        <v>200000</v>
      </c>
    </row>
    <row r="72" spans="1:5" x14ac:dyDescent="0.3">
      <c r="A72" s="39">
        <v>44610</v>
      </c>
      <c r="B72" t="str">
        <f>TEXT(Ins[[#This Row],[Date]],"mmmm")</f>
        <v>February</v>
      </c>
      <c r="C72" t="s">
        <v>48</v>
      </c>
      <c r="D72" t="s">
        <v>69</v>
      </c>
      <c r="E72" s="2">
        <v>12.61</v>
      </c>
    </row>
    <row r="73" spans="1:5" x14ac:dyDescent="0.3">
      <c r="A73" s="39">
        <v>44611</v>
      </c>
      <c r="B73" t="str">
        <f>TEXT(Ins[[#This Row],[Date]],"mmmm")</f>
        <v>February</v>
      </c>
      <c r="C73" t="s">
        <v>48</v>
      </c>
      <c r="D73" t="s">
        <v>69</v>
      </c>
      <c r="E73" s="2">
        <v>12.61</v>
      </c>
    </row>
    <row r="74" spans="1:5" x14ac:dyDescent="0.3">
      <c r="A74" s="39">
        <v>44612</v>
      </c>
      <c r="B74" t="str">
        <f>TEXT(Ins[[#This Row],[Date]],"mmmm")</f>
        <v>February</v>
      </c>
      <c r="C74" t="s">
        <v>48</v>
      </c>
      <c r="D74" t="s">
        <v>69</v>
      </c>
      <c r="E74" s="2">
        <v>11.93</v>
      </c>
    </row>
    <row r="75" spans="1:5" x14ac:dyDescent="0.3">
      <c r="A75" s="39">
        <v>44613</v>
      </c>
      <c r="B75" t="str">
        <f>TEXT(Ins[[#This Row],[Date]],"mmmm")</f>
        <v>February</v>
      </c>
      <c r="C75" t="s">
        <v>48</v>
      </c>
      <c r="D75" t="s">
        <v>69</v>
      </c>
      <c r="E75" s="2">
        <v>11.93</v>
      </c>
    </row>
    <row r="76" spans="1:5" x14ac:dyDescent="0.3">
      <c r="A76" s="39">
        <v>44614</v>
      </c>
      <c r="B76" t="str">
        <f>TEXT(Ins[[#This Row],[Date]],"mmmm")</f>
        <v>February</v>
      </c>
      <c r="C76" t="s">
        <v>48</v>
      </c>
      <c r="D76" t="s">
        <v>69</v>
      </c>
      <c r="E76" s="2">
        <v>11.93</v>
      </c>
    </row>
    <row r="77" spans="1:5" x14ac:dyDescent="0.3">
      <c r="A77" s="39">
        <v>44615</v>
      </c>
      <c r="B77" t="str">
        <f>TEXT(Ins[[#This Row],[Date]],"mmmm")</f>
        <v>February</v>
      </c>
      <c r="C77" t="s">
        <v>48</v>
      </c>
      <c r="D77" t="s">
        <v>69</v>
      </c>
      <c r="E77" s="2">
        <v>11.93</v>
      </c>
    </row>
    <row r="78" spans="1:5" x14ac:dyDescent="0.3">
      <c r="A78" s="39">
        <v>44616</v>
      </c>
      <c r="B78" t="str">
        <f>TEXT(Ins[[#This Row],[Date]],"mmmm")</f>
        <v>February</v>
      </c>
      <c r="C78" t="s">
        <v>48</v>
      </c>
      <c r="D78" t="s">
        <v>69</v>
      </c>
      <c r="E78" s="2">
        <v>11.93</v>
      </c>
    </row>
    <row r="79" spans="1:5" x14ac:dyDescent="0.3">
      <c r="A79" s="39">
        <v>44617</v>
      </c>
      <c r="B79" t="str">
        <f>TEXT(Ins[[#This Row],[Date]],"mmmm")</f>
        <v>February</v>
      </c>
      <c r="C79" t="s">
        <v>48</v>
      </c>
      <c r="D79" t="s">
        <v>69</v>
      </c>
      <c r="E79" s="2">
        <v>11.93</v>
      </c>
    </row>
    <row r="80" spans="1:5" x14ac:dyDescent="0.3">
      <c r="A80" s="39">
        <v>44618</v>
      </c>
      <c r="B80" t="str">
        <f>TEXT(Ins[[#This Row],[Date]],"mmmm")</f>
        <v>February</v>
      </c>
      <c r="C80" t="s">
        <v>48</v>
      </c>
      <c r="D80" t="s">
        <v>69</v>
      </c>
      <c r="E80" s="2">
        <v>11.93</v>
      </c>
    </row>
    <row r="81" spans="1:5" x14ac:dyDescent="0.3">
      <c r="A81" s="39">
        <v>44618</v>
      </c>
      <c r="B81" t="str">
        <f>TEXT(Ins[[#This Row],[Date]],"mmmm")</f>
        <v>February</v>
      </c>
      <c r="C81" t="s">
        <v>49</v>
      </c>
      <c r="D81" t="s">
        <v>45</v>
      </c>
      <c r="E81" s="2">
        <v>200000</v>
      </c>
    </row>
    <row r="82" spans="1:5" x14ac:dyDescent="0.3">
      <c r="A82" s="39">
        <v>44619</v>
      </c>
      <c r="B82" t="str">
        <f>TEXT(Ins[[#This Row],[Date]],"mmmm")</f>
        <v>February</v>
      </c>
      <c r="C82" t="s">
        <v>48</v>
      </c>
      <c r="D82" t="s">
        <v>69</v>
      </c>
      <c r="E82" s="2">
        <v>11.93</v>
      </c>
    </row>
    <row r="83" spans="1:5" x14ac:dyDescent="0.3">
      <c r="A83" s="39">
        <v>44620</v>
      </c>
      <c r="B83" t="str">
        <f>TEXT(Ins[[#This Row],[Date]],"mmmm")</f>
        <v>February</v>
      </c>
      <c r="C83" t="s">
        <v>48</v>
      </c>
      <c r="D83" t="s">
        <v>69</v>
      </c>
      <c r="E83" s="2">
        <v>11.93</v>
      </c>
    </row>
    <row r="84" spans="1:5" x14ac:dyDescent="0.3">
      <c r="A84" s="39">
        <v>44621</v>
      </c>
      <c r="B84" t="str">
        <f>TEXT(Ins[[#This Row],[Date]],"mmmm")</f>
        <v>March</v>
      </c>
      <c r="C84" t="s">
        <v>46</v>
      </c>
      <c r="D84" t="s">
        <v>70</v>
      </c>
      <c r="E84" s="2">
        <v>220000</v>
      </c>
    </row>
    <row r="85" spans="1:5" x14ac:dyDescent="0.3">
      <c r="A85" s="39">
        <v>44621</v>
      </c>
      <c r="B85" t="str">
        <f>TEXT(Ins[[#This Row],[Date]],"mmmm")</f>
        <v>March</v>
      </c>
      <c r="C85" t="s">
        <v>48</v>
      </c>
      <c r="D85" t="s">
        <v>69</v>
      </c>
      <c r="E85" s="2">
        <v>11.93</v>
      </c>
    </row>
    <row r="86" spans="1:5" x14ac:dyDescent="0.3">
      <c r="A86" s="39">
        <v>44622</v>
      </c>
      <c r="B86" t="str">
        <f>TEXT(Ins[[#This Row],[Date]],"mmmm")</f>
        <v>March</v>
      </c>
      <c r="C86" t="s">
        <v>48</v>
      </c>
      <c r="D86" t="s">
        <v>69</v>
      </c>
      <c r="E86" s="2">
        <v>11.93</v>
      </c>
    </row>
    <row r="87" spans="1:5" x14ac:dyDescent="0.3">
      <c r="A87" s="39">
        <v>44623</v>
      </c>
      <c r="B87" t="str">
        <f>TEXT(Ins[[#This Row],[Date]],"mmmm")</f>
        <v>March</v>
      </c>
      <c r="C87" t="s">
        <v>48</v>
      </c>
      <c r="D87" t="s">
        <v>69</v>
      </c>
      <c r="E87" s="2">
        <v>11.93</v>
      </c>
    </row>
    <row r="88" spans="1:5" x14ac:dyDescent="0.3">
      <c r="A88" s="39">
        <v>44624</v>
      </c>
      <c r="B88" t="str">
        <f>TEXT(Ins[[#This Row],[Date]],"mmmm")</f>
        <v>March</v>
      </c>
      <c r="C88" t="s">
        <v>48</v>
      </c>
      <c r="D88" t="s">
        <v>69</v>
      </c>
      <c r="E88" s="2">
        <v>11.93</v>
      </c>
    </row>
    <row r="89" spans="1:5" x14ac:dyDescent="0.3">
      <c r="A89" s="39">
        <v>44624</v>
      </c>
      <c r="B89" t="str">
        <f>TEXT(Ins[[#This Row],[Date]],"mmmm")</f>
        <v>March</v>
      </c>
      <c r="C89" t="s">
        <v>46</v>
      </c>
      <c r="D89" t="s">
        <v>133</v>
      </c>
      <c r="E89" s="2">
        <v>50000</v>
      </c>
    </row>
    <row r="90" spans="1:5" x14ac:dyDescent="0.3">
      <c r="A90" s="39">
        <v>44625</v>
      </c>
      <c r="B90" t="str">
        <f>TEXT(Ins[[#This Row],[Date]],"mmmm")</f>
        <v>March</v>
      </c>
      <c r="C90" t="s">
        <v>48</v>
      </c>
      <c r="D90" t="s">
        <v>69</v>
      </c>
      <c r="E90" s="2">
        <v>11.93</v>
      </c>
    </row>
    <row r="91" spans="1:5" x14ac:dyDescent="0.3">
      <c r="A91" s="39">
        <v>44626</v>
      </c>
      <c r="B91" t="str">
        <f>TEXT(Ins[[#This Row],[Date]],"mmmm")</f>
        <v>March</v>
      </c>
      <c r="C91" t="s">
        <v>48</v>
      </c>
      <c r="D91" t="s">
        <v>69</v>
      </c>
      <c r="E91" s="2">
        <v>11.93</v>
      </c>
    </row>
    <row r="92" spans="1:5" x14ac:dyDescent="0.3">
      <c r="A92" s="39">
        <v>44627</v>
      </c>
      <c r="B92" t="str">
        <f>TEXT(Ins[[#This Row],[Date]],"mmmm")</f>
        <v>March</v>
      </c>
      <c r="C92" t="s">
        <v>48</v>
      </c>
      <c r="D92" t="s">
        <v>69</v>
      </c>
      <c r="E92" s="2">
        <v>11.93</v>
      </c>
    </row>
    <row r="93" spans="1:5" x14ac:dyDescent="0.3">
      <c r="A93" s="39">
        <v>44628</v>
      </c>
      <c r="B93" t="str">
        <f>TEXT(Ins[[#This Row],[Date]],"mmmm")</f>
        <v>March</v>
      </c>
      <c r="C93" t="s">
        <v>48</v>
      </c>
      <c r="D93" t="s">
        <v>69</v>
      </c>
      <c r="E93" s="2">
        <v>11.93</v>
      </c>
    </row>
    <row r="94" spans="1:5" x14ac:dyDescent="0.3">
      <c r="A94" s="39">
        <v>44629</v>
      </c>
      <c r="B94" t="str">
        <f>TEXT(Ins[[#This Row],[Date]],"mmmm")</f>
        <v>March</v>
      </c>
      <c r="C94" t="s">
        <v>48</v>
      </c>
      <c r="D94" t="s">
        <v>69</v>
      </c>
      <c r="E94" s="2">
        <v>11.93</v>
      </c>
    </row>
    <row r="95" spans="1:5" x14ac:dyDescent="0.3">
      <c r="A95" s="39">
        <v>44630</v>
      </c>
      <c r="B95" t="str">
        <f>TEXT(Ins[[#This Row],[Date]],"mmmm")</f>
        <v>March</v>
      </c>
      <c r="C95" t="s">
        <v>48</v>
      </c>
      <c r="D95" t="s">
        <v>69</v>
      </c>
      <c r="E95" s="2">
        <v>11.93</v>
      </c>
    </row>
    <row r="96" spans="1:5" x14ac:dyDescent="0.3">
      <c r="A96" s="39">
        <v>44631</v>
      </c>
      <c r="B96" t="str">
        <f>TEXT(Ins[[#This Row],[Date]],"mmmm")</f>
        <v>March</v>
      </c>
      <c r="C96" t="s">
        <v>48</v>
      </c>
      <c r="D96" t="s">
        <v>69</v>
      </c>
      <c r="E96" s="2">
        <v>11.93</v>
      </c>
    </row>
    <row r="97" spans="1:5" x14ac:dyDescent="0.3">
      <c r="A97" s="39">
        <v>44632</v>
      </c>
      <c r="B97" t="str">
        <f>TEXT(Ins[[#This Row],[Date]],"mmmm")</f>
        <v>March</v>
      </c>
      <c r="C97" t="s">
        <v>48</v>
      </c>
      <c r="D97" t="s">
        <v>69</v>
      </c>
      <c r="E97" s="2">
        <v>11.92</v>
      </c>
    </row>
    <row r="98" spans="1:5" x14ac:dyDescent="0.3">
      <c r="A98" s="39">
        <v>44632</v>
      </c>
      <c r="B98" t="str">
        <f>TEXT(Ins[[#This Row],[Date]],"mmmm")</f>
        <v>March</v>
      </c>
      <c r="C98" t="s">
        <v>49</v>
      </c>
      <c r="D98" t="s">
        <v>45</v>
      </c>
      <c r="E98" s="2">
        <v>200000</v>
      </c>
    </row>
    <row r="99" spans="1:5" x14ac:dyDescent="0.3">
      <c r="A99" s="39">
        <v>44633</v>
      </c>
      <c r="B99" t="str">
        <f>TEXT(Ins[[#This Row],[Date]],"mmmm")</f>
        <v>March</v>
      </c>
      <c r="C99" t="s">
        <v>48</v>
      </c>
      <c r="D99" t="s">
        <v>69</v>
      </c>
      <c r="E99" s="2">
        <v>11.92</v>
      </c>
    </row>
    <row r="100" spans="1:5" x14ac:dyDescent="0.3">
      <c r="A100" s="39">
        <v>44634</v>
      </c>
      <c r="B100" t="str">
        <f>TEXT(Ins[[#This Row],[Date]],"mmmm")</f>
        <v>March</v>
      </c>
      <c r="C100" t="s">
        <v>48</v>
      </c>
      <c r="D100" t="s">
        <v>69</v>
      </c>
      <c r="E100" s="2">
        <v>11.92</v>
      </c>
    </row>
    <row r="101" spans="1:5" x14ac:dyDescent="0.3">
      <c r="A101" s="39">
        <v>44635</v>
      </c>
      <c r="B101" t="str">
        <f>TEXT(Ins[[#This Row],[Date]],"mmmm")</f>
        <v>March</v>
      </c>
      <c r="C101" t="s">
        <v>48</v>
      </c>
      <c r="D101" t="s">
        <v>69</v>
      </c>
      <c r="E101" s="2">
        <v>11.92</v>
      </c>
    </row>
    <row r="102" spans="1:5" x14ac:dyDescent="0.3">
      <c r="A102" s="39">
        <v>44636</v>
      </c>
      <c r="B102" t="str">
        <f>TEXT(Ins[[#This Row],[Date]],"mmmm")</f>
        <v>March</v>
      </c>
      <c r="C102" t="s">
        <v>48</v>
      </c>
      <c r="D102" t="s">
        <v>69</v>
      </c>
      <c r="E102" s="2">
        <v>11.92</v>
      </c>
    </row>
    <row r="103" spans="1:5" x14ac:dyDescent="0.3">
      <c r="A103" s="39">
        <v>44637</v>
      </c>
      <c r="B103" t="str">
        <f>TEXT(Ins[[#This Row],[Date]],"mmmm")</f>
        <v>March</v>
      </c>
      <c r="C103" t="s">
        <v>48</v>
      </c>
      <c r="D103" t="s">
        <v>69</v>
      </c>
      <c r="E103" s="2">
        <v>11.92</v>
      </c>
    </row>
    <row r="104" spans="1:5" x14ac:dyDescent="0.3">
      <c r="A104" s="39">
        <v>44638</v>
      </c>
      <c r="B104" t="str">
        <f>TEXT(Ins[[#This Row],[Date]],"mmmm")</f>
        <v>March</v>
      </c>
      <c r="C104" t="s">
        <v>48</v>
      </c>
      <c r="D104" t="s">
        <v>69</v>
      </c>
      <c r="E104" s="2">
        <v>11.92</v>
      </c>
    </row>
    <row r="105" spans="1:5" x14ac:dyDescent="0.3">
      <c r="A105" s="39">
        <v>44639</v>
      </c>
      <c r="B105" t="str">
        <f>TEXT(Ins[[#This Row],[Date]],"mmmm")</f>
        <v>March</v>
      </c>
      <c r="C105" t="s">
        <v>48</v>
      </c>
      <c r="D105" t="s">
        <v>69</v>
      </c>
      <c r="E105" s="2">
        <v>11.92</v>
      </c>
    </row>
    <row r="106" spans="1:5" x14ac:dyDescent="0.3">
      <c r="A106" s="39">
        <v>44640</v>
      </c>
      <c r="B106" t="str">
        <f>TEXT(Ins[[#This Row],[Date]],"mmmm")</f>
        <v>March</v>
      </c>
      <c r="C106" t="s">
        <v>48</v>
      </c>
      <c r="D106" t="s">
        <v>69</v>
      </c>
      <c r="E106" s="2">
        <v>11.92</v>
      </c>
    </row>
    <row r="107" spans="1:5" x14ac:dyDescent="0.3">
      <c r="A107" s="39">
        <v>44640</v>
      </c>
      <c r="B107" t="str">
        <f>TEXT(Ins[[#This Row],[Date]],"mmmm")</f>
        <v>March</v>
      </c>
      <c r="C107" t="s">
        <v>46</v>
      </c>
      <c r="D107" t="s">
        <v>69</v>
      </c>
      <c r="E107" s="2">
        <v>56.47</v>
      </c>
    </row>
    <row r="108" spans="1:5" x14ac:dyDescent="0.3">
      <c r="A108" s="39">
        <v>44641</v>
      </c>
      <c r="B108" t="str">
        <f>TEXT(Ins[[#This Row],[Date]],"mmmm")</f>
        <v>March</v>
      </c>
      <c r="C108" t="s">
        <v>48</v>
      </c>
      <c r="D108" t="s">
        <v>69</v>
      </c>
      <c r="E108" s="2">
        <v>11.92</v>
      </c>
    </row>
    <row r="109" spans="1:5" x14ac:dyDescent="0.3">
      <c r="A109" s="39">
        <v>44642</v>
      </c>
      <c r="B109" t="str">
        <f>TEXT(Ins[[#This Row],[Date]],"mmmm")</f>
        <v>March</v>
      </c>
      <c r="C109" t="s">
        <v>48</v>
      </c>
      <c r="D109" t="s">
        <v>69</v>
      </c>
      <c r="E109" s="2">
        <v>11.92</v>
      </c>
    </row>
    <row r="110" spans="1:5" x14ac:dyDescent="0.3">
      <c r="A110" s="39">
        <v>44643</v>
      </c>
      <c r="B110" t="str">
        <f>TEXT(Ins[[#This Row],[Date]],"mmmm")</f>
        <v>March</v>
      </c>
      <c r="C110" t="s">
        <v>48</v>
      </c>
      <c r="D110" t="s">
        <v>69</v>
      </c>
      <c r="E110" s="2">
        <v>11.92</v>
      </c>
    </row>
    <row r="111" spans="1:5" x14ac:dyDescent="0.3">
      <c r="A111" s="39">
        <v>44644</v>
      </c>
      <c r="B111" t="str">
        <f>TEXT(Ins[[#This Row],[Date]],"mmmm")</f>
        <v>March</v>
      </c>
      <c r="C111" t="s">
        <v>48</v>
      </c>
      <c r="D111" t="s">
        <v>69</v>
      </c>
      <c r="E111" s="2">
        <v>11.92</v>
      </c>
    </row>
    <row r="112" spans="1:5" x14ac:dyDescent="0.3">
      <c r="A112" s="39">
        <v>44644</v>
      </c>
      <c r="B112" t="str">
        <f>TEXT(Ins[[#This Row],[Date]],"mmmm")</f>
        <v>March</v>
      </c>
      <c r="C112" t="s">
        <v>49</v>
      </c>
      <c r="D112" t="s">
        <v>96</v>
      </c>
      <c r="E112" s="2">
        <v>7000</v>
      </c>
    </row>
    <row r="113" spans="1:5" x14ac:dyDescent="0.3">
      <c r="A113" s="39">
        <v>44645</v>
      </c>
      <c r="B113" t="str">
        <f>TEXT(Ins[[#This Row],[Date]],"mmmm")</f>
        <v>March</v>
      </c>
      <c r="C113" t="s">
        <v>48</v>
      </c>
      <c r="D113" t="s">
        <v>69</v>
      </c>
      <c r="E113" s="2">
        <v>11.92</v>
      </c>
    </row>
    <row r="114" spans="1:5" x14ac:dyDescent="0.3">
      <c r="A114" s="39">
        <v>44646</v>
      </c>
      <c r="B114" t="str">
        <f>TEXT(Ins[[#This Row],[Date]],"mmmm")</f>
        <v>March</v>
      </c>
      <c r="C114" t="s">
        <v>48</v>
      </c>
      <c r="D114" t="s">
        <v>69</v>
      </c>
      <c r="E114" s="2">
        <v>11.92</v>
      </c>
    </row>
    <row r="115" spans="1:5" x14ac:dyDescent="0.3">
      <c r="A115" s="39">
        <v>44647</v>
      </c>
      <c r="B115" t="str">
        <f>TEXT(Ins[[#This Row],[Date]],"mmmm")</f>
        <v>March</v>
      </c>
      <c r="C115" t="s">
        <v>48</v>
      </c>
      <c r="D115" t="s">
        <v>69</v>
      </c>
      <c r="E115" s="2">
        <v>11.92</v>
      </c>
    </row>
    <row r="116" spans="1:5" x14ac:dyDescent="0.3">
      <c r="A116" s="39">
        <v>44648</v>
      </c>
      <c r="B116" t="str">
        <f>TEXT(Ins[[#This Row],[Date]],"mmmm")</f>
        <v>March</v>
      </c>
      <c r="C116" t="s">
        <v>48</v>
      </c>
      <c r="D116" t="s">
        <v>69</v>
      </c>
      <c r="E116" s="2">
        <v>11.92</v>
      </c>
    </row>
    <row r="117" spans="1:5" x14ac:dyDescent="0.3">
      <c r="A117" s="39">
        <v>44649</v>
      </c>
      <c r="B117" t="str">
        <f>TEXT(Ins[[#This Row],[Date]],"mmmm")</f>
        <v>March</v>
      </c>
      <c r="C117" t="s">
        <v>48</v>
      </c>
      <c r="D117" t="s">
        <v>69</v>
      </c>
      <c r="E117" s="2">
        <v>11.92</v>
      </c>
    </row>
    <row r="118" spans="1:5" x14ac:dyDescent="0.3">
      <c r="A118" s="39">
        <v>44650</v>
      </c>
      <c r="B118" t="str">
        <f>TEXT(Ins[[#This Row],[Date]],"mmmm")</f>
        <v>March</v>
      </c>
      <c r="C118" t="s">
        <v>48</v>
      </c>
      <c r="D118" t="s">
        <v>69</v>
      </c>
      <c r="E118" s="2">
        <v>11.92</v>
      </c>
    </row>
    <row r="119" spans="1:5" x14ac:dyDescent="0.3">
      <c r="A119" s="39">
        <v>44651</v>
      </c>
      <c r="B119" t="str">
        <f>TEXT(Ins[[#This Row],[Date]],"mmmm")</f>
        <v>March</v>
      </c>
      <c r="C119" t="s">
        <v>48</v>
      </c>
      <c r="D119" t="s">
        <v>69</v>
      </c>
      <c r="E119" s="2">
        <v>11.92</v>
      </c>
    </row>
    <row r="120" spans="1:5" x14ac:dyDescent="0.3">
      <c r="A120" s="39">
        <v>44652</v>
      </c>
      <c r="B120" t="str">
        <f>TEXT(Ins[[#This Row],[Date]],"mmmm")</f>
        <v>April</v>
      </c>
      <c r="C120" t="s">
        <v>48</v>
      </c>
      <c r="D120" t="s">
        <v>69</v>
      </c>
      <c r="E120" s="2">
        <v>11.92</v>
      </c>
    </row>
    <row r="121" spans="1:5" x14ac:dyDescent="0.3">
      <c r="A121" s="39">
        <v>44652</v>
      </c>
      <c r="B121" t="str">
        <f>TEXT(Ins[[#This Row],[Date]],"mmmm")</f>
        <v>April</v>
      </c>
      <c r="C121" t="s">
        <v>46</v>
      </c>
      <c r="D121" t="s">
        <v>70</v>
      </c>
      <c r="E121" s="2">
        <v>220000</v>
      </c>
    </row>
    <row r="122" spans="1:5" x14ac:dyDescent="0.3">
      <c r="A122" s="39">
        <v>44653</v>
      </c>
      <c r="B122" t="str">
        <f>TEXT(Ins[[#This Row],[Date]],"mmmm")</f>
        <v>April</v>
      </c>
      <c r="C122" t="s">
        <v>48</v>
      </c>
      <c r="D122" t="s">
        <v>69</v>
      </c>
      <c r="E122" s="2">
        <v>11.92</v>
      </c>
    </row>
    <row r="123" spans="1:5" x14ac:dyDescent="0.3">
      <c r="A123" s="39">
        <v>44654</v>
      </c>
      <c r="B123" t="str">
        <f>TEXT(Ins[[#This Row],[Date]],"mmmm")</f>
        <v>April</v>
      </c>
      <c r="C123" t="s">
        <v>48</v>
      </c>
      <c r="D123" t="s">
        <v>69</v>
      </c>
      <c r="E123" s="2">
        <v>11.92</v>
      </c>
    </row>
    <row r="124" spans="1:5" x14ac:dyDescent="0.3">
      <c r="A124" s="39">
        <v>44654</v>
      </c>
      <c r="B124" t="str">
        <f>TEXT(Ins[[#This Row],[Date]],"mmmm")</f>
        <v>April</v>
      </c>
      <c r="C124" t="s">
        <v>46</v>
      </c>
      <c r="D124" t="s">
        <v>133</v>
      </c>
      <c r="E124" s="2">
        <v>30000</v>
      </c>
    </row>
    <row r="125" spans="1:5" x14ac:dyDescent="0.3">
      <c r="A125" s="39">
        <v>44655</v>
      </c>
      <c r="B125" t="str">
        <f>TEXT(Ins[[#This Row],[Date]],"mmmm")</f>
        <v>April</v>
      </c>
      <c r="C125" t="s">
        <v>48</v>
      </c>
      <c r="D125" t="s">
        <v>69</v>
      </c>
      <c r="E125" s="2">
        <v>11.92</v>
      </c>
    </row>
    <row r="126" spans="1:5" x14ac:dyDescent="0.3">
      <c r="A126" s="39">
        <v>44656</v>
      </c>
      <c r="B126" t="str">
        <f>TEXT(Ins[[#This Row],[Date]],"mmmm")</f>
        <v>April</v>
      </c>
      <c r="C126" t="s">
        <v>48</v>
      </c>
      <c r="D126" t="s">
        <v>69</v>
      </c>
      <c r="E126" s="2">
        <v>11.92</v>
      </c>
    </row>
    <row r="127" spans="1:5" x14ac:dyDescent="0.3">
      <c r="A127" s="39">
        <v>44657</v>
      </c>
      <c r="B127" t="str">
        <f>TEXT(Ins[[#This Row],[Date]],"mmmm")</f>
        <v>April</v>
      </c>
      <c r="C127" t="s">
        <v>48</v>
      </c>
      <c r="D127" t="s">
        <v>69</v>
      </c>
      <c r="E127" s="2">
        <v>11.92</v>
      </c>
    </row>
    <row r="128" spans="1:5" x14ac:dyDescent="0.3">
      <c r="A128" s="39">
        <v>44658</v>
      </c>
      <c r="B128" t="str">
        <f>TEXT(Ins[[#This Row],[Date]],"mmmm")</f>
        <v>April</v>
      </c>
      <c r="C128" t="s">
        <v>48</v>
      </c>
      <c r="D128" t="s">
        <v>69</v>
      </c>
      <c r="E128" s="2">
        <v>11.92</v>
      </c>
    </row>
    <row r="129" spans="1:5" x14ac:dyDescent="0.3">
      <c r="A129" s="39">
        <v>44658</v>
      </c>
      <c r="B129" t="str">
        <f>TEXT(Ins[[#This Row],[Date]],"mmmm")</f>
        <v>April</v>
      </c>
      <c r="C129" t="s">
        <v>49</v>
      </c>
      <c r="D129" t="s">
        <v>45</v>
      </c>
      <c r="E129" s="2">
        <v>200000</v>
      </c>
    </row>
    <row r="130" spans="1:5" x14ac:dyDescent="0.3">
      <c r="A130" s="39">
        <v>44659</v>
      </c>
      <c r="B130" t="str">
        <f>TEXT(Ins[[#This Row],[Date]],"mmmm")</f>
        <v>April</v>
      </c>
      <c r="C130" t="s">
        <v>48</v>
      </c>
      <c r="D130" t="s">
        <v>69</v>
      </c>
      <c r="E130" s="2">
        <v>11.92</v>
      </c>
    </row>
    <row r="131" spans="1:5" x14ac:dyDescent="0.3">
      <c r="A131" s="39">
        <v>44660</v>
      </c>
      <c r="B131" t="str">
        <f>TEXT(Ins[[#This Row],[Date]],"mmmm")</f>
        <v>April</v>
      </c>
      <c r="C131" t="s">
        <v>48</v>
      </c>
      <c r="D131" t="s">
        <v>69</v>
      </c>
      <c r="E131" s="2">
        <v>11.92</v>
      </c>
    </row>
    <row r="132" spans="1:5" x14ac:dyDescent="0.3">
      <c r="A132" s="39">
        <v>44661</v>
      </c>
      <c r="B132" t="str">
        <f>TEXT(Ins[[#This Row],[Date]],"mmmm")</f>
        <v>April</v>
      </c>
      <c r="C132" t="s">
        <v>48</v>
      </c>
      <c r="D132" t="s">
        <v>69</v>
      </c>
      <c r="E132" s="2">
        <v>11.92</v>
      </c>
    </row>
    <row r="133" spans="1:5" x14ac:dyDescent="0.3">
      <c r="A133" s="39">
        <v>44662</v>
      </c>
      <c r="B133" t="str">
        <f>TEXT(Ins[[#This Row],[Date]],"mmmm")</f>
        <v>April</v>
      </c>
      <c r="C133" t="s">
        <v>48</v>
      </c>
      <c r="D133" t="s">
        <v>69</v>
      </c>
      <c r="E133" s="2">
        <v>11.92</v>
      </c>
    </row>
    <row r="134" spans="1:5" x14ac:dyDescent="0.3">
      <c r="A134" s="39">
        <v>44662</v>
      </c>
      <c r="B134" t="str">
        <f>TEXT(Ins[[#This Row],[Date]],"mmmm")</f>
        <v>April</v>
      </c>
      <c r="C134" t="s">
        <v>46</v>
      </c>
      <c r="D134" t="s">
        <v>133</v>
      </c>
      <c r="E134" s="2">
        <v>125000</v>
      </c>
    </row>
    <row r="135" spans="1:5" x14ac:dyDescent="0.3">
      <c r="A135" s="39">
        <v>44663</v>
      </c>
      <c r="B135" t="str">
        <f>TEXT(Ins[[#This Row],[Date]],"mmmm")</f>
        <v>April</v>
      </c>
      <c r="C135" t="s">
        <v>48</v>
      </c>
      <c r="D135" t="s">
        <v>69</v>
      </c>
      <c r="E135" s="2">
        <v>11.92</v>
      </c>
    </row>
    <row r="136" spans="1:5" x14ac:dyDescent="0.3">
      <c r="A136" s="39">
        <v>44664</v>
      </c>
      <c r="B136" t="str">
        <f>TEXT(Ins[[#This Row],[Date]],"mmmm")</f>
        <v>April</v>
      </c>
      <c r="C136" t="s">
        <v>48</v>
      </c>
      <c r="D136" t="s">
        <v>69</v>
      </c>
      <c r="E136" s="2">
        <v>11.92</v>
      </c>
    </row>
    <row r="137" spans="1:5" x14ac:dyDescent="0.3">
      <c r="A137" s="39">
        <v>44664</v>
      </c>
      <c r="B137" t="str">
        <f>TEXT(Ins[[#This Row],[Date]],"mmmm")</f>
        <v>April</v>
      </c>
      <c r="C137" t="s">
        <v>48</v>
      </c>
      <c r="D137" t="s">
        <v>71</v>
      </c>
      <c r="E137" s="2">
        <v>171328</v>
      </c>
    </row>
    <row r="138" spans="1:5" x14ac:dyDescent="0.3">
      <c r="A138" s="39">
        <v>44665</v>
      </c>
      <c r="B138" t="str">
        <f>TEXT(Ins[[#This Row],[Date]],"mmmm")</f>
        <v>April</v>
      </c>
      <c r="C138" t="s">
        <v>48</v>
      </c>
      <c r="D138" t="s">
        <v>69</v>
      </c>
      <c r="E138" s="2">
        <v>11.98</v>
      </c>
    </row>
    <row r="139" spans="1:5" x14ac:dyDescent="0.3">
      <c r="A139" s="39">
        <v>44666</v>
      </c>
      <c r="B139" t="str">
        <f>TEXT(Ins[[#This Row],[Date]],"mmmm")</f>
        <v>April</v>
      </c>
      <c r="C139" t="s">
        <v>48</v>
      </c>
      <c r="D139" t="s">
        <v>69</v>
      </c>
      <c r="E139" s="2">
        <v>11.98</v>
      </c>
    </row>
    <row r="140" spans="1:5" x14ac:dyDescent="0.3">
      <c r="A140" s="39">
        <v>44667</v>
      </c>
      <c r="B140" t="str">
        <f>TEXT(Ins[[#This Row],[Date]],"mmmm")</f>
        <v>April</v>
      </c>
      <c r="C140" t="s">
        <v>48</v>
      </c>
      <c r="D140" t="s">
        <v>69</v>
      </c>
      <c r="E140" s="2">
        <v>11.98</v>
      </c>
    </row>
    <row r="141" spans="1:5" x14ac:dyDescent="0.3">
      <c r="A141" s="39">
        <v>44668</v>
      </c>
      <c r="B141" t="str">
        <f>TEXT(Ins[[#This Row],[Date]],"mmmm")</f>
        <v>April</v>
      </c>
      <c r="C141" t="s">
        <v>48</v>
      </c>
      <c r="D141" t="s">
        <v>69</v>
      </c>
      <c r="E141" s="2">
        <v>11.98</v>
      </c>
    </row>
    <row r="142" spans="1:5" x14ac:dyDescent="0.3">
      <c r="A142" s="39">
        <v>44669</v>
      </c>
      <c r="B142" t="str">
        <f>TEXT(Ins[[#This Row],[Date]],"mmmm")</f>
        <v>April</v>
      </c>
      <c r="C142" t="s">
        <v>48</v>
      </c>
      <c r="D142" t="s">
        <v>69</v>
      </c>
      <c r="E142" s="2">
        <v>11.98</v>
      </c>
    </row>
    <row r="143" spans="1:5" x14ac:dyDescent="0.3">
      <c r="A143" s="39">
        <v>44669</v>
      </c>
      <c r="B143" t="str">
        <f>TEXT(Ins[[#This Row],[Date]],"mmmm")</f>
        <v>April</v>
      </c>
      <c r="C143" t="s">
        <v>46</v>
      </c>
      <c r="D143" t="s">
        <v>69</v>
      </c>
      <c r="E143" s="2">
        <v>52.53</v>
      </c>
    </row>
    <row r="144" spans="1:5" x14ac:dyDescent="0.3">
      <c r="A144" s="39">
        <v>44670</v>
      </c>
      <c r="B144" t="str">
        <f>TEXT(Ins[[#This Row],[Date]],"mmmm")</f>
        <v>April</v>
      </c>
      <c r="C144" t="s">
        <v>48</v>
      </c>
      <c r="D144" t="s">
        <v>69</v>
      </c>
      <c r="E144" s="2">
        <v>11.98</v>
      </c>
    </row>
    <row r="145" spans="1:5" x14ac:dyDescent="0.3">
      <c r="A145" s="39">
        <v>44671</v>
      </c>
      <c r="B145" t="str">
        <f>TEXT(Ins[[#This Row],[Date]],"mmmm")</f>
        <v>April</v>
      </c>
      <c r="C145" t="s">
        <v>48</v>
      </c>
      <c r="D145" t="s">
        <v>69</v>
      </c>
      <c r="E145" s="2">
        <v>11.98</v>
      </c>
    </row>
    <row r="146" spans="1:5" x14ac:dyDescent="0.3">
      <c r="A146" s="39">
        <v>44672</v>
      </c>
      <c r="B146" t="str">
        <f>TEXT(Ins[[#This Row],[Date]],"mmmm")</f>
        <v>April</v>
      </c>
      <c r="C146" t="s">
        <v>48</v>
      </c>
      <c r="D146" t="s">
        <v>69</v>
      </c>
      <c r="E146" s="2">
        <v>11.98</v>
      </c>
    </row>
    <row r="147" spans="1:5" x14ac:dyDescent="0.3">
      <c r="A147" s="39">
        <v>44673</v>
      </c>
      <c r="B147" t="str">
        <f>TEXT(Ins[[#This Row],[Date]],"mmmm")</f>
        <v>April</v>
      </c>
      <c r="C147" t="s">
        <v>48</v>
      </c>
      <c r="D147" t="s">
        <v>69</v>
      </c>
      <c r="E147" s="2">
        <v>11.98</v>
      </c>
    </row>
    <row r="148" spans="1:5" x14ac:dyDescent="0.3">
      <c r="A148" s="39">
        <v>44674</v>
      </c>
      <c r="B148" t="str">
        <f>TEXT(Ins[[#This Row],[Date]],"mmmm")</f>
        <v>April</v>
      </c>
      <c r="C148" t="s">
        <v>48</v>
      </c>
      <c r="D148" t="s">
        <v>69</v>
      </c>
      <c r="E148" s="2">
        <v>11.98</v>
      </c>
    </row>
    <row r="149" spans="1:5" x14ac:dyDescent="0.3">
      <c r="A149" s="39">
        <v>44675</v>
      </c>
      <c r="B149" t="str">
        <f>TEXT(Ins[[#This Row],[Date]],"mmmm")</f>
        <v>April</v>
      </c>
      <c r="C149" t="s">
        <v>48</v>
      </c>
      <c r="D149" t="s">
        <v>69</v>
      </c>
      <c r="E149" s="2">
        <v>11.98</v>
      </c>
    </row>
    <row r="150" spans="1:5" x14ac:dyDescent="0.3">
      <c r="A150" s="39">
        <v>44676</v>
      </c>
      <c r="B150" t="str">
        <f>TEXT(Ins[[#This Row],[Date]],"mmmm")</f>
        <v>April</v>
      </c>
      <c r="C150" t="s">
        <v>48</v>
      </c>
      <c r="D150" t="s">
        <v>69</v>
      </c>
      <c r="E150" s="2">
        <v>11.98</v>
      </c>
    </row>
    <row r="151" spans="1:5" x14ac:dyDescent="0.3">
      <c r="A151" s="39">
        <v>44677</v>
      </c>
      <c r="B151" t="str">
        <f>TEXT(Ins[[#This Row],[Date]],"mmmm")</f>
        <v>April</v>
      </c>
      <c r="C151" t="s">
        <v>48</v>
      </c>
      <c r="D151" t="s">
        <v>69</v>
      </c>
      <c r="E151" s="2">
        <v>11.98</v>
      </c>
    </row>
    <row r="152" spans="1:5" x14ac:dyDescent="0.3">
      <c r="A152" s="39">
        <v>44678</v>
      </c>
      <c r="B152" t="str">
        <f>TEXT(Ins[[#This Row],[Date]],"mmmm")</f>
        <v>April</v>
      </c>
      <c r="C152" t="s">
        <v>48</v>
      </c>
      <c r="D152" t="s">
        <v>69</v>
      </c>
      <c r="E152" s="2">
        <v>11.98</v>
      </c>
    </row>
    <row r="153" spans="1:5" x14ac:dyDescent="0.3">
      <c r="A153" s="39">
        <v>44679</v>
      </c>
      <c r="B153" t="str">
        <f>TEXT(Ins[[#This Row],[Date]],"mmmm")</f>
        <v>April</v>
      </c>
      <c r="C153" t="s">
        <v>48</v>
      </c>
      <c r="D153" t="s">
        <v>69</v>
      </c>
      <c r="E153" s="2">
        <v>11.98</v>
      </c>
    </row>
    <row r="154" spans="1:5" x14ac:dyDescent="0.3">
      <c r="A154" s="39">
        <v>44680</v>
      </c>
      <c r="B154" t="str">
        <f>TEXT(Ins[[#This Row],[Date]],"mmmm")</f>
        <v>April</v>
      </c>
      <c r="C154" t="s">
        <v>48</v>
      </c>
      <c r="D154" t="s">
        <v>69</v>
      </c>
      <c r="E154" s="2">
        <v>11.98</v>
      </c>
    </row>
    <row r="155" spans="1:5" x14ac:dyDescent="0.3">
      <c r="A155" s="39">
        <v>44681</v>
      </c>
      <c r="B155" t="str">
        <f>TEXT(Ins[[#This Row],[Date]],"mmmm")</f>
        <v>April</v>
      </c>
      <c r="C155" t="s">
        <v>48</v>
      </c>
      <c r="D155" t="s">
        <v>69</v>
      </c>
      <c r="E155" s="2">
        <v>11.98</v>
      </c>
    </row>
    <row r="156" spans="1:5" x14ac:dyDescent="0.3">
      <c r="A156" s="39">
        <v>44681</v>
      </c>
      <c r="B156" t="str">
        <f>TEXT(Ins[[#This Row],[Date]],"mmmm")</f>
        <v>April</v>
      </c>
      <c r="C156" t="s">
        <v>46</v>
      </c>
      <c r="D156" t="s">
        <v>133</v>
      </c>
      <c r="E156" s="2">
        <v>70000</v>
      </c>
    </row>
    <row r="157" spans="1:5" x14ac:dyDescent="0.3">
      <c r="A157" s="39">
        <v>44682</v>
      </c>
      <c r="B157" t="str">
        <f>TEXT(Ins[[#This Row],[Date]],"mmmm")</f>
        <v>May</v>
      </c>
      <c r="C157" t="s">
        <v>46</v>
      </c>
      <c r="D157" t="s">
        <v>70</v>
      </c>
      <c r="E157" s="2">
        <v>220000</v>
      </c>
    </row>
    <row r="158" spans="1:5" x14ac:dyDescent="0.3">
      <c r="A158" s="39">
        <v>44682</v>
      </c>
      <c r="B158" t="str">
        <f>TEXT(Ins[[#This Row],[Date]],"mmmm")</f>
        <v>May</v>
      </c>
      <c r="C158" t="s">
        <v>48</v>
      </c>
      <c r="D158" t="s">
        <v>69</v>
      </c>
      <c r="E158" s="2">
        <v>11.98</v>
      </c>
    </row>
    <row r="159" spans="1:5" x14ac:dyDescent="0.3">
      <c r="A159" s="39">
        <v>44682</v>
      </c>
      <c r="B159" t="str">
        <f>TEXT(Ins[[#This Row],[Date]],"mmmm")</f>
        <v>May</v>
      </c>
      <c r="C159" t="s">
        <v>46</v>
      </c>
      <c r="D159" t="s">
        <v>133</v>
      </c>
      <c r="E159" s="2">
        <v>32000</v>
      </c>
    </row>
    <row r="160" spans="1:5" x14ac:dyDescent="0.3">
      <c r="A160" s="39">
        <v>44682</v>
      </c>
      <c r="B160" t="str">
        <f>TEXT(Ins[[#This Row],[Date]],"mmmm")</f>
        <v>May</v>
      </c>
      <c r="C160" t="s">
        <v>49</v>
      </c>
      <c r="D160" t="s">
        <v>45</v>
      </c>
      <c r="E160" s="2">
        <v>200000</v>
      </c>
    </row>
    <row r="161" spans="1:5" x14ac:dyDescent="0.3">
      <c r="A161" s="39">
        <v>44683</v>
      </c>
      <c r="B161" t="str">
        <f>TEXT(Ins[[#This Row],[Date]],"mmmm")</f>
        <v>May</v>
      </c>
      <c r="C161" t="s">
        <v>48</v>
      </c>
      <c r="D161" t="s">
        <v>69</v>
      </c>
      <c r="E161" s="2">
        <v>11.98</v>
      </c>
    </row>
    <row r="162" spans="1:5" x14ac:dyDescent="0.3">
      <c r="A162" s="39">
        <v>44684</v>
      </c>
      <c r="B162" t="str">
        <f>TEXT(Ins[[#This Row],[Date]],"mmmm")</f>
        <v>May</v>
      </c>
      <c r="C162" t="s">
        <v>48</v>
      </c>
      <c r="D162" t="s">
        <v>69</v>
      </c>
      <c r="E162" s="2">
        <v>11.98</v>
      </c>
    </row>
    <row r="163" spans="1:5" x14ac:dyDescent="0.3">
      <c r="A163" s="39">
        <v>44684</v>
      </c>
      <c r="B163" t="str">
        <f>TEXT(Ins[[#This Row],[Date]],"mmmm")</f>
        <v>May</v>
      </c>
      <c r="C163" t="s">
        <v>49</v>
      </c>
      <c r="D163" t="s">
        <v>96</v>
      </c>
      <c r="E163" s="2">
        <v>15000</v>
      </c>
    </row>
    <row r="164" spans="1:5" x14ac:dyDescent="0.3">
      <c r="A164" s="39">
        <v>44685</v>
      </c>
      <c r="B164" t="str">
        <f>TEXT(Ins[[#This Row],[Date]],"mmmm")</f>
        <v>May</v>
      </c>
      <c r="C164" t="s">
        <v>48</v>
      </c>
      <c r="D164" t="s">
        <v>69</v>
      </c>
      <c r="E164" s="2">
        <v>11.98</v>
      </c>
    </row>
    <row r="165" spans="1:5" x14ac:dyDescent="0.3">
      <c r="A165" s="39">
        <v>44686</v>
      </c>
      <c r="B165" t="str">
        <f>TEXT(Ins[[#This Row],[Date]],"mmmm")</f>
        <v>May</v>
      </c>
      <c r="C165" t="s">
        <v>48</v>
      </c>
      <c r="D165" t="s">
        <v>69</v>
      </c>
      <c r="E165" s="2">
        <v>11.98</v>
      </c>
    </row>
    <row r="166" spans="1:5" x14ac:dyDescent="0.3">
      <c r="A166" s="39">
        <v>44687</v>
      </c>
      <c r="B166" t="str">
        <f>TEXT(Ins[[#This Row],[Date]],"mmmm")</f>
        <v>May</v>
      </c>
      <c r="C166" t="s">
        <v>48</v>
      </c>
      <c r="D166" t="s">
        <v>69</v>
      </c>
      <c r="E166" s="2">
        <v>11.98</v>
      </c>
    </row>
    <row r="167" spans="1:5" x14ac:dyDescent="0.3">
      <c r="A167" s="39">
        <v>44687</v>
      </c>
      <c r="B167" t="str">
        <f>TEXT(Ins[[#This Row],[Date]],"mmmm")</f>
        <v>May</v>
      </c>
      <c r="C167" t="s">
        <v>49</v>
      </c>
      <c r="D167" t="s">
        <v>133</v>
      </c>
      <c r="E167" s="2">
        <v>100000</v>
      </c>
    </row>
    <row r="168" spans="1:5" x14ac:dyDescent="0.3">
      <c r="A168" s="39">
        <v>44688</v>
      </c>
      <c r="B168" t="str">
        <f>TEXT(Ins[[#This Row],[Date]],"mmmm")</f>
        <v>May</v>
      </c>
      <c r="C168" t="s">
        <v>48</v>
      </c>
      <c r="D168" t="s">
        <v>69</v>
      </c>
      <c r="E168" s="2">
        <v>11.98</v>
      </c>
    </row>
    <row r="169" spans="1:5" x14ac:dyDescent="0.3">
      <c r="A169" s="39">
        <v>44689</v>
      </c>
      <c r="B169" t="str">
        <f>TEXT(Ins[[#This Row],[Date]],"mmmm")</f>
        <v>May</v>
      </c>
      <c r="C169" t="s">
        <v>48</v>
      </c>
      <c r="D169" t="s">
        <v>69</v>
      </c>
      <c r="E169" s="2">
        <v>11.98</v>
      </c>
    </row>
    <row r="170" spans="1:5" x14ac:dyDescent="0.3">
      <c r="A170" s="39">
        <v>44689</v>
      </c>
      <c r="B170" t="str">
        <f>TEXT(Ins[[#This Row],[Date]],"mmmm")</f>
        <v>May</v>
      </c>
      <c r="C170" t="s">
        <v>46</v>
      </c>
      <c r="D170" t="s">
        <v>133</v>
      </c>
      <c r="E170" s="2">
        <v>80000</v>
      </c>
    </row>
    <row r="171" spans="1:5" x14ac:dyDescent="0.3">
      <c r="A171" s="39">
        <v>44690</v>
      </c>
      <c r="B171" t="str">
        <f>TEXT(Ins[[#This Row],[Date]],"mmmm")</f>
        <v>May</v>
      </c>
      <c r="C171" t="s">
        <v>48</v>
      </c>
      <c r="D171" t="s">
        <v>69</v>
      </c>
      <c r="E171" s="2">
        <v>11.98</v>
      </c>
    </row>
    <row r="172" spans="1:5" x14ac:dyDescent="0.3">
      <c r="A172" s="39">
        <v>44691</v>
      </c>
      <c r="B172" t="str">
        <f>TEXT(Ins[[#This Row],[Date]],"mmmm")</f>
        <v>May</v>
      </c>
      <c r="C172" t="s">
        <v>48</v>
      </c>
      <c r="D172" t="s">
        <v>69</v>
      </c>
      <c r="E172" s="2">
        <v>11.98</v>
      </c>
    </row>
    <row r="173" spans="1:5" x14ac:dyDescent="0.3">
      <c r="A173" s="39">
        <v>44692</v>
      </c>
      <c r="B173" t="str">
        <f>TEXT(Ins[[#This Row],[Date]],"mmmm")</f>
        <v>May</v>
      </c>
      <c r="C173" t="s">
        <v>48</v>
      </c>
      <c r="D173" t="s">
        <v>69</v>
      </c>
      <c r="E173" s="2">
        <v>11.98</v>
      </c>
    </row>
    <row r="174" spans="1:5" x14ac:dyDescent="0.3">
      <c r="A174" s="39">
        <v>44693</v>
      </c>
      <c r="B174" t="str">
        <f>TEXT(Ins[[#This Row],[Date]],"mmmm")</f>
        <v>May</v>
      </c>
      <c r="C174" t="s">
        <v>48</v>
      </c>
      <c r="D174" t="s">
        <v>69</v>
      </c>
      <c r="E174" s="2">
        <v>11.98</v>
      </c>
    </row>
    <row r="175" spans="1:5" x14ac:dyDescent="0.3">
      <c r="A175" s="39">
        <v>44694</v>
      </c>
      <c r="B175" t="str">
        <f>TEXT(Ins[[#This Row],[Date]],"mmmm")</f>
        <v>May</v>
      </c>
      <c r="C175" t="s">
        <v>48</v>
      </c>
      <c r="D175" t="s">
        <v>69</v>
      </c>
      <c r="E175" s="2">
        <v>11.98</v>
      </c>
    </row>
    <row r="176" spans="1:5" x14ac:dyDescent="0.3">
      <c r="A176" s="39">
        <v>44695</v>
      </c>
      <c r="B176" t="str">
        <f>TEXT(Ins[[#This Row],[Date]],"mmmm")</f>
        <v>May</v>
      </c>
      <c r="C176" t="s">
        <v>48</v>
      </c>
      <c r="D176" t="s">
        <v>69</v>
      </c>
      <c r="E176" s="2">
        <v>11.97</v>
      </c>
    </row>
    <row r="177" spans="1:5" x14ac:dyDescent="0.3">
      <c r="A177" s="39">
        <v>44696</v>
      </c>
      <c r="B177" t="str">
        <f>TEXT(Ins[[#This Row],[Date]],"mmmm")</f>
        <v>May</v>
      </c>
      <c r="C177" t="s">
        <v>48</v>
      </c>
      <c r="D177" t="s">
        <v>69</v>
      </c>
      <c r="E177" s="2">
        <v>11.97</v>
      </c>
    </row>
    <row r="178" spans="1:5" x14ac:dyDescent="0.3">
      <c r="A178" s="39">
        <v>44697</v>
      </c>
      <c r="B178" t="str">
        <f>TEXT(Ins[[#This Row],[Date]],"mmmm")</f>
        <v>May</v>
      </c>
      <c r="C178" t="s">
        <v>48</v>
      </c>
      <c r="D178" t="s">
        <v>69</v>
      </c>
      <c r="E178" s="2">
        <v>11.97</v>
      </c>
    </row>
    <row r="179" spans="1:5" x14ac:dyDescent="0.3">
      <c r="A179" s="39">
        <v>44698</v>
      </c>
      <c r="B179" t="str">
        <f>TEXT(Ins[[#This Row],[Date]],"mmmm")</f>
        <v>May</v>
      </c>
      <c r="C179" t="s">
        <v>48</v>
      </c>
      <c r="D179" t="s">
        <v>69</v>
      </c>
      <c r="E179" s="2">
        <v>11.97</v>
      </c>
    </row>
    <row r="180" spans="1:5" x14ac:dyDescent="0.3">
      <c r="A180" s="39">
        <v>44699</v>
      </c>
      <c r="B180" t="str">
        <f>TEXT(Ins[[#This Row],[Date]],"mmmm")</f>
        <v>May</v>
      </c>
      <c r="C180" t="s">
        <v>48</v>
      </c>
      <c r="D180" t="s">
        <v>69</v>
      </c>
      <c r="E180" s="2">
        <v>11.97</v>
      </c>
    </row>
    <row r="181" spans="1:5" x14ac:dyDescent="0.3">
      <c r="A181" s="39">
        <v>44700</v>
      </c>
      <c r="B181" t="str">
        <f>TEXT(Ins[[#This Row],[Date]],"mmmm")</f>
        <v>May</v>
      </c>
      <c r="C181" t="s">
        <v>48</v>
      </c>
      <c r="D181" t="s">
        <v>69</v>
      </c>
      <c r="E181" s="2">
        <v>11.97</v>
      </c>
    </row>
    <row r="182" spans="1:5" x14ac:dyDescent="0.3">
      <c r="A182" s="39">
        <v>44700</v>
      </c>
      <c r="B182" t="str">
        <f>TEXT(Ins[[#This Row],[Date]],"mmmm")</f>
        <v>May</v>
      </c>
      <c r="C182" t="s">
        <v>48</v>
      </c>
      <c r="D182" t="s">
        <v>71</v>
      </c>
      <c r="E182" s="2">
        <v>591739</v>
      </c>
    </row>
    <row r="183" spans="1:5" x14ac:dyDescent="0.3">
      <c r="A183" s="39">
        <v>44700</v>
      </c>
      <c r="B183" t="str">
        <f>TEXT(Ins[[#This Row],[Date]],"mmmm")</f>
        <v>May</v>
      </c>
      <c r="C183" t="s">
        <v>48</v>
      </c>
      <c r="D183" t="s">
        <v>71</v>
      </c>
      <c r="E183" s="2">
        <v>591739</v>
      </c>
    </row>
    <row r="184" spans="1:5" x14ac:dyDescent="0.3">
      <c r="A184" s="39">
        <v>44701</v>
      </c>
      <c r="B184" t="str">
        <f>TEXT(Ins[[#This Row],[Date]],"mmmm")</f>
        <v>May</v>
      </c>
      <c r="C184" t="s">
        <v>48</v>
      </c>
      <c r="D184" t="s">
        <v>69</v>
      </c>
      <c r="E184" s="2">
        <v>13.29</v>
      </c>
    </row>
    <row r="185" spans="1:5" x14ac:dyDescent="0.3">
      <c r="A185" s="39">
        <v>44702</v>
      </c>
      <c r="B185" t="str">
        <f>TEXT(Ins[[#This Row],[Date]],"mmmm")</f>
        <v>May</v>
      </c>
      <c r="C185" t="s">
        <v>48</v>
      </c>
      <c r="D185" t="s">
        <v>69</v>
      </c>
      <c r="E185" s="2">
        <v>13.89</v>
      </c>
    </row>
    <row r="186" spans="1:5" x14ac:dyDescent="0.3">
      <c r="A186" s="39">
        <v>44703</v>
      </c>
      <c r="B186" t="str">
        <f>TEXT(Ins[[#This Row],[Date]],"mmmm")</f>
        <v>May</v>
      </c>
      <c r="C186" t="s">
        <v>46</v>
      </c>
      <c r="D186" t="s">
        <v>45</v>
      </c>
      <c r="E186" s="2">
        <v>200000</v>
      </c>
    </row>
    <row r="187" spans="1:5" x14ac:dyDescent="0.3">
      <c r="A187" s="39">
        <v>44703</v>
      </c>
      <c r="B187" t="str">
        <f>TEXT(Ins[[#This Row],[Date]],"mmmm")</f>
        <v>May</v>
      </c>
      <c r="C187" t="s">
        <v>48</v>
      </c>
      <c r="D187" t="s">
        <v>69</v>
      </c>
      <c r="E187" s="2">
        <v>13.19</v>
      </c>
    </row>
    <row r="188" spans="1:5" x14ac:dyDescent="0.3">
      <c r="A188" s="39">
        <v>44704</v>
      </c>
      <c r="B188" t="str">
        <f>TEXT(Ins[[#This Row],[Date]],"mmmm")</f>
        <v>May</v>
      </c>
      <c r="C188" t="s">
        <v>48</v>
      </c>
      <c r="D188" t="s">
        <v>69</v>
      </c>
      <c r="E188" s="2">
        <v>12.91</v>
      </c>
    </row>
    <row r="189" spans="1:5" x14ac:dyDescent="0.3">
      <c r="A189" s="39">
        <v>44705</v>
      </c>
      <c r="B189" t="str">
        <f>TEXT(Ins[[#This Row],[Date]],"mmmm")</f>
        <v>May</v>
      </c>
      <c r="C189" t="s">
        <v>48</v>
      </c>
      <c r="D189" t="s">
        <v>69</v>
      </c>
      <c r="E189" s="2">
        <v>12.57</v>
      </c>
    </row>
    <row r="190" spans="1:5" x14ac:dyDescent="0.3">
      <c r="A190" s="39">
        <v>44705</v>
      </c>
      <c r="B190" t="str">
        <f>TEXT(Ins[[#This Row],[Date]],"mmmm")</f>
        <v>May</v>
      </c>
      <c r="C190" t="s">
        <v>46</v>
      </c>
      <c r="D190" t="s">
        <v>133</v>
      </c>
      <c r="E190" s="2">
        <v>50000</v>
      </c>
    </row>
    <row r="191" spans="1:5" x14ac:dyDescent="0.3">
      <c r="A191" s="39">
        <v>44706</v>
      </c>
      <c r="B191" t="str">
        <f>TEXT(Ins[[#This Row],[Date]],"mmmm")</f>
        <v>May</v>
      </c>
      <c r="C191" t="s">
        <v>48</v>
      </c>
      <c r="D191" t="s">
        <v>69</v>
      </c>
      <c r="E191" s="2">
        <v>12.57</v>
      </c>
    </row>
    <row r="192" spans="1:5" x14ac:dyDescent="0.3">
      <c r="A192" s="39">
        <v>44706</v>
      </c>
      <c r="B192" t="str">
        <f>TEXT(Ins[[#This Row],[Date]],"mmmm")</f>
        <v>May</v>
      </c>
      <c r="C192" t="s">
        <v>46</v>
      </c>
      <c r="D192" t="s">
        <v>45</v>
      </c>
      <c r="E192" s="2">
        <v>437600</v>
      </c>
    </row>
    <row r="193" spans="1:5" x14ac:dyDescent="0.3">
      <c r="A193" s="39">
        <v>44707</v>
      </c>
      <c r="B193" t="str">
        <f>TEXT(Ins[[#This Row],[Date]],"mmmm")</f>
        <v>May</v>
      </c>
      <c r="C193" t="s">
        <v>48</v>
      </c>
      <c r="D193" t="s">
        <v>69</v>
      </c>
      <c r="E193" s="2">
        <v>11.97</v>
      </c>
    </row>
    <row r="194" spans="1:5" x14ac:dyDescent="0.3">
      <c r="A194" s="39">
        <v>44708</v>
      </c>
      <c r="B194" t="str">
        <f>TEXT(Ins[[#This Row],[Date]],"mmmm")</f>
        <v>May</v>
      </c>
      <c r="C194" t="s">
        <v>48</v>
      </c>
      <c r="D194" t="s">
        <v>69</v>
      </c>
      <c r="E194" s="2">
        <v>11.97</v>
      </c>
    </row>
    <row r="195" spans="1:5" x14ac:dyDescent="0.3">
      <c r="A195" s="39">
        <v>44709</v>
      </c>
      <c r="B195" t="str">
        <f>TEXT(Ins[[#This Row],[Date]],"mmmm")</f>
        <v>May</v>
      </c>
      <c r="C195" t="s">
        <v>48</v>
      </c>
      <c r="D195" t="s">
        <v>69</v>
      </c>
      <c r="E195" s="2">
        <v>11.97</v>
      </c>
    </row>
    <row r="196" spans="1:5" x14ac:dyDescent="0.3">
      <c r="A196" s="39">
        <v>44710</v>
      </c>
      <c r="B196" t="str">
        <f>TEXT(Ins[[#This Row],[Date]],"mmmm")</f>
        <v>May</v>
      </c>
      <c r="C196" t="s">
        <v>48</v>
      </c>
      <c r="D196" t="s">
        <v>69</v>
      </c>
      <c r="E196" s="2">
        <v>11.97</v>
      </c>
    </row>
    <row r="197" spans="1:5" x14ac:dyDescent="0.3">
      <c r="A197" s="39">
        <v>44711</v>
      </c>
      <c r="B197" t="str">
        <f>TEXT(Ins[[#This Row],[Date]],"mmmm")</f>
        <v>May</v>
      </c>
      <c r="C197" t="s">
        <v>48</v>
      </c>
      <c r="D197" t="s">
        <v>69</v>
      </c>
      <c r="E197" s="2">
        <v>11.97</v>
      </c>
    </row>
    <row r="198" spans="1:5" x14ac:dyDescent="0.3">
      <c r="A198" s="39">
        <v>44711</v>
      </c>
      <c r="B198" t="str">
        <f>TEXT(Ins[[#This Row],[Date]],"mmmm")</f>
        <v>May</v>
      </c>
      <c r="C198" t="s">
        <v>49</v>
      </c>
      <c r="D198" t="s">
        <v>45</v>
      </c>
      <c r="E198" s="2">
        <v>50000</v>
      </c>
    </row>
    <row r="199" spans="1:5" x14ac:dyDescent="0.3">
      <c r="A199" s="39">
        <v>44712</v>
      </c>
      <c r="B199" t="str">
        <f>TEXT(Ins[[#This Row],[Date]],"mmmm")</f>
        <v>May</v>
      </c>
      <c r="C199" t="s">
        <v>48</v>
      </c>
      <c r="D199" t="s">
        <v>69</v>
      </c>
      <c r="E199" s="2">
        <v>11.97</v>
      </c>
    </row>
    <row r="200" spans="1:5" x14ac:dyDescent="0.3">
      <c r="A200" s="39">
        <v>44713</v>
      </c>
      <c r="B200" t="str">
        <f>TEXT(Ins[[#This Row],[Date]],"mmmm")</f>
        <v>June</v>
      </c>
      <c r="C200" t="s">
        <v>49</v>
      </c>
      <c r="D200" t="s">
        <v>70</v>
      </c>
      <c r="E200" s="2">
        <v>220000</v>
      </c>
    </row>
    <row r="201" spans="1:5" x14ac:dyDescent="0.3">
      <c r="A201" s="39">
        <v>44713</v>
      </c>
      <c r="B201" t="str">
        <f>TEXT(Ins[[#This Row],[Date]],"mmmm")</f>
        <v>June</v>
      </c>
      <c r="C201" t="s">
        <v>48</v>
      </c>
      <c r="D201" t="s">
        <v>69</v>
      </c>
      <c r="E201" s="2">
        <v>11.97</v>
      </c>
    </row>
    <row r="202" spans="1:5" x14ac:dyDescent="0.3">
      <c r="A202" s="39">
        <v>44713</v>
      </c>
      <c r="B202" t="str">
        <f>TEXT(Ins[[#This Row],[Date]],"mmmm")</f>
        <v>June</v>
      </c>
      <c r="C202" t="s">
        <v>46</v>
      </c>
      <c r="D202" t="s">
        <v>69</v>
      </c>
      <c r="E202" s="2">
        <v>29.81</v>
      </c>
    </row>
    <row r="203" spans="1:5" x14ac:dyDescent="0.3">
      <c r="A203" s="39">
        <v>44714</v>
      </c>
      <c r="B203" t="str">
        <f>TEXT(Ins[[#This Row],[Date]],"mmmm")</f>
        <v>June</v>
      </c>
      <c r="C203" t="s">
        <v>48</v>
      </c>
      <c r="D203" t="s">
        <v>69</v>
      </c>
      <c r="E203" s="2">
        <v>11.97</v>
      </c>
    </row>
    <row r="204" spans="1:5" x14ac:dyDescent="0.3">
      <c r="A204" s="39">
        <v>44715</v>
      </c>
      <c r="B204" t="str">
        <f>TEXT(Ins[[#This Row],[Date]],"mmmm")</f>
        <v>June</v>
      </c>
      <c r="C204" t="s">
        <v>48</v>
      </c>
      <c r="D204" t="s">
        <v>69</v>
      </c>
      <c r="E204" s="2">
        <v>11.97</v>
      </c>
    </row>
    <row r="205" spans="1:5" x14ac:dyDescent="0.3">
      <c r="A205" s="39">
        <v>44716</v>
      </c>
      <c r="B205" t="str">
        <f>TEXT(Ins[[#This Row],[Date]],"mmmm")</f>
        <v>June</v>
      </c>
      <c r="C205" t="s">
        <v>48</v>
      </c>
      <c r="D205" t="s">
        <v>69</v>
      </c>
      <c r="E205" s="2">
        <v>11.97</v>
      </c>
    </row>
    <row r="206" spans="1:5" x14ac:dyDescent="0.3">
      <c r="A206" s="39">
        <v>44717</v>
      </c>
      <c r="B206" t="str">
        <f>TEXT(Ins[[#This Row],[Date]],"mmmm")</f>
        <v>June</v>
      </c>
      <c r="C206" t="s">
        <v>48</v>
      </c>
      <c r="D206" t="s">
        <v>69</v>
      </c>
      <c r="E206" s="2">
        <v>11.97</v>
      </c>
    </row>
    <row r="207" spans="1:5" x14ac:dyDescent="0.3">
      <c r="A207" s="39">
        <v>44718</v>
      </c>
      <c r="B207" t="str">
        <f>TEXT(Ins[[#This Row],[Date]],"mmmm")</f>
        <v>June</v>
      </c>
      <c r="C207" t="s">
        <v>48</v>
      </c>
      <c r="D207" t="s">
        <v>69</v>
      </c>
      <c r="E207" s="2">
        <v>11.97</v>
      </c>
    </row>
    <row r="208" spans="1:5" x14ac:dyDescent="0.3">
      <c r="A208" s="39">
        <v>44719</v>
      </c>
      <c r="B208" t="str">
        <f>TEXT(Ins[[#This Row],[Date]],"mmmm")</f>
        <v>June</v>
      </c>
      <c r="C208" t="s">
        <v>48</v>
      </c>
      <c r="D208" t="s">
        <v>69</v>
      </c>
      <c r="E208" s="2">
        <v>11.97</v>
      </c>
    </row>
    <row r="209" spans="1:5" x14ac:dyDescent="0.3">
      <c r="A209" s="39">
        <v>44720</v>
      </c>
      <c r="B209" t="str">
        <f>TEXT(Ins[[#This Row],[Date]],"mmmm")</f>
        <v>June</v>
      </c>
      <c r="C209" t="s">
        <v>48</v>
      </c>
      <c r="D209" t="s">
        <v>69</v>
      </c>
      <c r="E209" s="2">
        <v>11.97</v>
      </c>
    </row>
    <row r="210" spans="1:5" x14ac:dyDescent="0.3">
      <c r="A210" s="39">
        <v>44720</v>
      </c>
      <c r="B210" t="str">
        <f>TEXT(Ins[[#This Row],[Date]],"mmmm")</f>
        <v>June</v>
      </c>
      <c r="C210" t="s">
        <v>48</v>
      </c>
      <c r="D210" t="s">
        <v>71</v>
      </c>
      <c r="E210" s="2">
        <v>173775</v>
      </c>
    </row>
    <row r="211" spans="1:5" x14ac:dyDescent="0.3">
      <c r="A211" s="39">
        <v>44720</v>
      </c>
      <c r="B211" t="str">
        <f>TEXT(Ins[[#This Row],[Date]],"mmmm")</f>
        <v>June</v>
      </c>
      <c r="C211" t="s">
        <v>46</v>
      </c>
      <c r="D211" t="s">
        <v>45</v>
      </c>
      <c r="E211" s="2">
        <v>173775</v>
      </c>
    </row>
    <row r="212" spans="1:5" x14ac:dyDescent="0.3">
      <c r="A212" s="39">
        <v>44721</v>
      </c>
      <c r="B212" t="str">
        <f>TEXT(Ins[[#This Row],[Date]],"mmmm")</f>
        <v>June</v>
      </c>
      <c r="C212" t="s">
        <v>48</v>
      </c>
      <c r="D212" t="s">
        <v>69</v>
      </c>
      <c r="E212" s="2">
        <v>11.97</v>
      </c>
    </row>
    <row r="213" spans="1:5" x14ac:dyDescent="0.3">
      <c r="A213" s="39">
        <v>44722</v>
      </c>
      <c r="B213" t="str">
        <f>TEXT(Ins[[#This Row],[Date]],"mmmm")</f>
        <v>June</v>
      </c>
      <c r="C213" t="s">
        <v>48</v>
      </c>
      <c r="D213" t="s">
        <v>69</v>
      </c>
      <c r="E213" s="2">
        <v>11.97</v>
      </c>
    </row>
    <row r="214" spans="1:5" x14ac:dyDescent="0.3">
      <c r="A214" s="39">
        <v>44722</v>
      </c>
      <c r="B214" t="str">
        <f>TEXT(Ins[[#This Row],[Date]],"mmmm")</f>
        <v>June</v>
      </c>
      <c r="C214" t="s">
        <v>46</v>
      </c>
      <c r="D214" t="s">
        <v>73</v>
      </c>
      <c r="E214" s="2">
        <v>500000</v>
      </c>
    </row>
    <row r="215" spans="1:5" x14ac:dyDescent="0.3">
      <c r="A215" s="39">
        <v>44723</v>
      </c>
      <c r="B215" t="str">
        <f>TEXT(Ins[[#This Row],[Date]],"mmmm")</f>
        <v>June</v>
      </c>
      <c r="C215" t="s">
        <v>48</v>
      </c>
      <c r="D215" t="s">
        <v>69</v>
      </c>
      <c r="E215" s="2">
        <v>11.97</v>
      </c>
    </row>
    <row r="216" spans="1:5" x14ac:dyDescent="0.3">
      <c r="A216" s="39">
        <v>44724</v>
      </c>
      <c r="B216" t="str">
        <f>TEXT(Ins[[#This Row],[Date]],"mmmm")</f>
        <v>June</v>
      </c>
      <c r="C216" t="s">
        <v>48</v>
      </c>
      <c r="D216" t="s">
        <v>69</v>
      </c>
      <c r="E216" s="2">
        <v>11.97</v>
      </c>
    </row>
    <row r="217" spans="1:5" x14ac:dyDescent="0.3">
      <c r="A217" s="39">
        <v>44725</v>
      </c>
      <c r="B217" t="str">
        <f>TEXT(Ins[[#This Row],[Date]],"mmmm")</f>
        <v>June</v>
      </c>
      <c r="C217" t="s">
        <v>48</v>
      </c>
      <c r="D217" t="s">
        <v>69</v>
      </c>
      <c r="E217" s="2">
        <v>11.97</v>
      </c>
    </row>
    <row r="218" spans="1:5" x14ac:dyDescent="0.3">
      <c r="A218" s="39">
        <v>44726</v>
      </c>
      <c r="B218" t="str">
        <f>TEXT(Ins[[#This Row],[Date]],"mmmm")</f>
        <v>June</v>
      </c>
      <c r="C218" t="s">
        <v>48</v>
      </c>
      <c r="D218" t="s">
        <v>69</v>
      </c>
      <c r="E218" s="2">
        <v>11.97</v>
      </c>
    </row>
    <row r="219" spans="1:5" x14ac:dyDescent="0.3">
      <c r="A219" s="39">
        <v>44727</v>
      </c>
      <c r="B219" t="str">
        <f>TEXT(Ins[[#This Row],[Date]],"mmmm")</f>
        <v>June</v>
      </c>
      <c r="C219" t="s">
        <v>48</v>
      </c>
      <c r="D219" t="s">
        <v>69</v>
      </c>
      <c r="E219" s="2">
        <v>11.96</v>
      </c>
    </row>
    <row r="220" spans="1:5" x14ac:dyDescent="0.3">
      <c r="A220" s="39">
        <v>44727</v>
      </c>
      <c r="B220" t="str">
        <f>TEXT(Ins[[#This Row],[Date]],"mmmm")</f>
        <v>June</v>
      </c>
      <c r="C220" t="s">
        <v>46</v>
      </c>
      <c r="D220" t="s">
        <v>133</v>
      </c>
      <c r="E220" s="2">
        <v>150000</v>
      </c>
    </row>
    <row r="221" spans="1:5" x14ac:dyDescent="0.3">
      <c r="A221" s="39">
        <v>44728</v>
      </c>
      <c r="B221" t="str">
        <f>TEXT(Ins[[#This Row],[Date]],"mmmm")</f>
        <v>June</v>
      </c>
      <c r="C221" t="s">
        <v>48</v>
      </c>
      <c r="D221" t="s">
        <v>71</v>
      </c>
      <c r="E221" s="2">
        <v>179963</v>
      </c>
    </row>
    <row r="222" spans="1:5" x14ac:dyDescent="0.3">
      <c r="A222" s="39">
        <v>44728</v>
      </c>
      <c r="B222" t="str">
        <f>TEXT(Ins[[#This Row],[Date]],"mmmm")</f>
        <v>June</v>
      </c>
      <c r="C222" t="s">
        <v>48</v>
      </c>
      <c r="D222" t="s">
        <v>69</v>
      </c>
      <c r="E222" s="2">
        <v>11.96</v>
      </c>
    </row>
    <row r="223" spans="1:5" x14ac:dyDescent="0.3">
      <c r="A223" s="39">
        <v>44728</v>
      </c>
      <c r="B223" t="str">
        <f>TEXT(Ins[[#This Row],[Date]],"mmmm")</f>
        <v>June</v>
      </c>
      <c r="C223" t="s">
        <v>46</v>
      </c>
      <c r="D223" t="s">
        <v>45</v>
      </c>
      <c r="E223" s="2">
        <v>179963</v>
      </c>
    </row>
    <row r="224" spans="1:5" x14ac:dyDescent="0.3">
      <c r="A224" s="39">
        <v>44728</v>
      </c>
      <c r="B224" t="str">
        <f>TEXT(Ins[[#This Row],[Date]],"mmmm")</f>
        <v>June</v>
      </c>
      <c r="C224" t="s">
        <v>46</v>
      </c>
      <c r="D224" t="s">
        <v>45</v>
      </c>
      <c r="E224" s="2">
        <v>30000</v>
      </c>
    </row>
    <row r="225" spans="1:5" x14ac:dyDescent="0.3">
      <c r="A225" s="39">
        <v>44729</v>
      </c>
      <c r="B225" t="str">
        <f>TEXT(Ins[[#This Row],[Date]],"mmmm")</f>
        <v>June</v>
      </c>
      <c r="C225" t="s">
        <v>48</v>
      </c>
      <c r="D225" t="s">
        <v>69</v>
      </c>
      <c r="E225" s="2">
        <v>11.96</v>
      </c>
    </row>
    <row r="226" spans="1:5" x14ac:dyDescent="0.3">
      <c r="A226" s="39">
        <v>44730</v>
      </c>
      <c r="B226" t="str">
        <f>TEXT(Ins[[#This Row],[Date]],"mmmm")</f>
        <v>June</v>
      </c>
      <c r="C226" t="s">
        <v>48</v>
      </c>
      <c r="D226" t="s">
        <v>69</v>
      </c>
      <c r="E226" s="2">
        <v>11.96</v>
      </c>
    </row>
    <row r="227" spans="1:5" x14ac:dyDescent="0.3">
      <c r="A227" s="39">
        <v>44731</v>
      </c>
      <c r="B227" t="str">
        <f>TEXT(Ins[[#This Row],[Date]],"mmmm")</f>
        <v>June</v>
      </c>
      <c r="C227" t="s">
        <v>48</v>
      </c>
      <c r="D227" t="s">
        <v>69</v>
      </c>
      <c r="E227" s="2">
        <v>11.96</v>
      </c>
    </row>
    <row r="228" spans="1:5" x14ac:dyDescent="0.3">
      <c r="A228" s="39">
        <v>44731</v>
      </c>
      <c r="B228" t="str">
        <f>TEXT(Ins[[#This Row],[Date]],"mmmm")</f>
        <v>June</v>
      </c>
      <c r="C228" t="s">
        <v>46</v>
      </c>
      <c r="D228" t="s">
        <v>133</v>
      </c>
      <c r="E228" s="2">
        <v>32000</v>
      </c>
    </row>
    <row r="229" spans="1:5" x14ac:dyDescent="0.3">
      <c r="A229" s="39">
        <v>44732</v>
      </c>
      <c r="B229" t="str">
        <f>TEXT(Ins[[#This Row],[Date]],"mmmm")</f>
        <v>June</v>
      </c>
      <c r="C229" t="s">
        <v>48</v>
      </c>
      <c r="D229" t="s">
        <v>69</v>
      </c>
      <c r="E229" s="2">
        <v>11.96</v>
      </c>
    </row>
    <row r="230" spans="1:5" x14ac:dyDescent="0.3">
      <c r="A230" s="39">
        <v>44733</v>
      </c>
      <c r="B230" t="str">
        <f>TEXT(Ins[[#This Row],[Date]],"mmmm")</f>
        <v>June</v>
      </c>
      <c r="C230" t="s">
        <v>48</v>
      </c>
      <c r="D230" t="s">
        <v>69</v>
      </c>
      <c r="E230" s="2">
        <v>11.96</v>
      </c>
    </row>
    <row r="231" spans="1:5" x14ac:dyDescent="0.3">
      <c r="A231" s="39">
        <v>44734</v>
      </c>
      <c r="B231" t="str">
        <f>TEXT(Ins[[#This Row],[Date]],"mmmm")</f>
        <v>June</v>
      </c>
      <c r="C231" t="s">
        <v>48</v>
      </c>
      <c r="D231" t="s">
        <v>69</v>
      </c>
      <c r="E231" s="2">
        <v>11.96</v>
      </c>
    </row>
    <row r="232" spans="1:5" x14ac:dyDescent="0.3">
      <c r="A232" s="39">
        <v>44735</v>
      </c>
      <c r="B232" t="str">
        <f>TEXT(Ins[[#This Row],[Date]],"mmmm")</f>
        <v>June</v>
      </c>
      <c r="C232" t="s">
        <v>48</v>
      </c>
      <c r="D232" t="s">
        <v>69</v>
      </c>
      <c r="E232" s="2">
        <v>11.96</v>
      </c>
    </row>
    <row r="233" spans="1:5" x14ac:dyDescent="0.3">
      <c r="A233" s="39">
        <v>44736</v>
      </c>
      <c r="B233" t="str">
        <f>TEXT(Ins[[#This Row],[Date]],"mmmm")</f>
        <v>June</v>
      </c>
      <c r="C233" t="s">
        <v>48</v>
      </c>
      <c r="D233" t="s">
        <v>69</v>
      </c>
      <c r="E233" s="2">
        <v>11.96</v>
      </c>
    </row>
    <row r="234" spans="1:5" x14ac:dyDescent="0.3">
      <c r="A234" s="39">
        <v>44737</v>
      </c>
      <c r="B234" t="str">
        <f>TEXT(Ins[[#This Row],[Date]],"mmmm")</f>
        <v>June</v>
      </c>
      <c r="C234" t="s">
        <v>48</v>
      </c>
      <c r="D234" t="s">
        <v>69</v>
      </c>
      <c r="E234" s="2">
        <v>11.96</v>
      </c>
    </row>
    <row r="235" spans="1:5" x14ac:dyDescent="0.3">
      <c r="A235" s="39">
        <v>44738</v>
      </c>
      <c r="B235" t="str">
        <f>TEXT(Ins[[#This Row],[Date]],"mmmm")</f>
        <v>June</v>
      </c>
      <c r="C235" t="s">
        <v>48</v>
      </c>
      <c r="D235" t="s">
        <v>69</v>
      </c>
      <c r="E235" s="2">
        <v>11.96</v>
      </c>
    </row>
    <row r="236" spans="1:5" x14ac:dyDescent="0.3">
      <c r="A236" s="39">
        <v>44739</v>
      </c>
      <c r="B236" t="str">
        <f>TEXT(Ins[[#This Row],[Date]],"mmmm")</f>
        <v>June</v>
      </c>
      <c r="C236" t="s">
        <v>48</v>
      </c>
      <c r="D236" t="s">
        <v>69</v>
      </c>
      <c r="E236" s="2">
        <v>11.96</v>
      </c>
    </row>
    <row r="237" spans="1:5" x14ac:dyDescent="0.3">
      <c r="A237" s="39">
        <v>44739</v>
      </c>
      <c r="B237" t="str">
        <f>TEXT(Ins[[#This Row],[Date]],"mmmm")</f>
        <v>June</v>
      </c>
      <c r="C237" t="s">
        <v>46</v>
      </c>
      <c r="D237" t="s">
        <v>6</v>
      </c>
      <c r="E237" s="2">
        <v>400000</v>
      </c>
    </row>
    <row r="238" spans="1:5" x14ac:dyDescent="0.3">
      <c r="A238" s="39">
        <v>44739</v>
      </c>
      <c r="B238" t="str">
        <f>TEXT(Ins[[#This Row],[Date]],"mmmm")</f>
        <v>June</v>
      </c>
      <c r="C238" t="s">
        <v>49</v>
      </c>
      <c r="D238" t="s">
        <v>45</v>
      </c>
      <c r="E238" s="2">
        <v>500000</v>
      </c>
    </row>
    <row r="239" spans="1:5" x14ac:dyDescent="0.3">
      <c r="A239" s="39">
        <v>44740</v>
      </c>
      <c r="B239" t="str">
        <f>TEXT(Ins[[#This Row],[Date]],"mmmm")</f>
        <v>June</v>
      </c>
      <c r="C239" t="s">
        <v>48</v>
      </c>
      <c r="D239" t="s">
        <v>69</v>
      </c>
      <c r="E239" s="2">
        <v>11.96</v>
      </c>
    </row>
    <row r="240" spans="1:5" x14ac:dyDescent="0.3">
      <c r="A240" s="39">
        <v>44740</v>
      </c>
      <c r="B240" t="str">
        <f>TEXT(Ins[[#This Row],[Date]],"mmmm")</f>
        <v>June</v>
      </c>
      <c r="C240" t="s">
        <v>46</v>
      </c>
      <c r="D240" t="s">
        <v>133</v>
      </c>
      <c r="E240" s="2">
        <v>50000</v>
      </c>
    </row>
    <row r="241" spans="1:5" x14ac:dyDescent="0.3">
      <c r="A241" s="39">
        <v>44741</v>
      </c>
      <c r="B241" t="str">
        <f>TEXT(Ins[[#This Row],[Date]],"mmmm")</f>
        <v>June</v>
      </c>
      <c r="C241" t="s">
        <v>48</v>
      </c>
      <c r="D241" t="s">
        <v>69</v>
      </c>
      <c r="E241" s="2">
        <v>11.96</v>
      </c>
    </row>
    <row r="242" spans="1:5" x14ac:dyDescent="0.3">
      <c r="A242" s="39">
        <v>44742</v>
      </c>
      <c r="B242" t="str">
        <f>TEXT(Ins[[#This Row],[Date]],"mmmm")</f>
        <v>June</v>
      </c>
      <c r="C242" t="s">
        <v>48</v>
      </c>
      <c r="D242" t="s">
        <v>69</v>
      </c>
      <c r="E242" s="2">
        <v>11.96</v>
      </c>
    </row>
    <row r="243" spans="1:5" x14ac:dyDescent="0.3">
      <c r="A243" s="39">
        <v>44743</v>
      </c>
      <c r="B243" t="str">
        <f>TEXT(Ins[[#This Row],[Date]],"mmmm")</f>
        <v>July</v>
      </c>
      <c r="C243" t="s">
        <v>46</v>
      </c>
      <c r="D243" t="s">
        <v>70</v>
      </c>
      <c r="E243" s="2">
        <v>220000</v>
      </c>
    </row>
    <row r="244" spans="1:5" x14ac:dyDescent="0.3">
      <c r="A244" s="39">
        <v>44743</v>
      </c>
      <c r="B244" t="str">
        <f>TEXT(Ins[[#This Row],[Date]],"mmmm")</f>
        <v>July</v>
      </c>
      <c r="C244" t="s">
        <v>48</v>
      </c>
      <c r="D244" t="s">
        <v>69</v>
      </c>
      <c r="E244" s="2">
        <v>11.96</v>
      </c>
    </row>
    <row r="245" spans="1:5" x14ac:dyDescent="0.3">
      <c r="A245" s="39">
        <v>44744</v>
      </c>
      <c r="B245" t="str">
        <f>TEXT(Ins[[#This Row],[Date]],"mmmm")</f>
        <v>July</v>
      </c>
      <c r="C245" t="s">
        <v>48</v>
      </c>
      <c r="D245" t="s">
        <v>69</v>
      </c>
      <c r="E245" s="2">
        <v>11.96</v>
      </c>
    </row>
    <row r="246" spans="1:5" x14ac:dyDescent="0.3">
      <c r="A246" s="39">
        <v>44745</v>
      </c>
      <c r="B246" t="str">
        <f>TEXT(Ins[[#This Row],[Date]],"mmmm")</f>
        <v>July</v>
      </c>
      <c r="C246" t="s">
        <v>48</v>
      </c>
      <c r="D246" t="s">
        <v>69</v>
      </c>
      <c r="E246" s="2">
        <v>11.96</v>
      </c>
    </row>
    <row r="247" spans="1:5" x14ac:dyDescent="0.3">
      <c r="A247" s="39">
        <v>44745</v>
      </c>
      <c r="B247" t="str">
        <f>TEXT(Ins[[#This Row],[Date]],"mmmm")</f>
        <v>July</v>
      </c>
      <c r="C247" t="s">
        <v>48</v>
      </c>
      <c r="D247" t="s">
        <v>71</v>
      </c>
      <c r="E247" s="2">
        <v>327683</v>
      </c>
    </row>
    <row r="248" spans="1:5" x14ac:dyDescent="0.3">
      <c r="A248" s="39">
        <v>44745</v>
      </c>
      <c r="B248" t="str">
        <f>TEXT(Ins[[#This Row],[Date]],"mmmm")</f>
        <v>July</v>
      </c>
      <c r="C248" t="s">
        <v>46</v>
      </c>
      <c r="D248" t="s">
        <v>45</v>
      </c>
      <c r="E248" s="2">
        <v>327683</v>
      </c>
    </row>
    <row r="249" spans="1:5" x14ac:dyDescent="0.3">
      <c r="A249" s="39">
        <v>44745</v>
      </c>
      <c r="B249" t="str">
        <f>TEXT(Ins[[#This Row],[Date]],"mmmm")</f>
        <v>July</v>
      </c>
      <c r="C249" t="s">
        <v>48</v>
      </c>
      <c r="D249" t="s">
        <v>71</v>
      </c>
      <c r="E249" s="2">
        <v>135159</v>
      </c>
    </row>
    <row r="250" spans="1:5" x14ac:dyDescent="0.3">
      <c r="A250" s="39">
        <v>44746</v>
      </c>
      <c r="B250" t="str">
        <f>TEXT(Ins[[#This Row],[Date]],"mmmm")</f>
        <v>July</v>
      </c>
      <c r="C250" t="s">
        <v>48</v>
      </c>
      <c r="D250" t="s">
        <v>69</v>
      </c>
      <c r="E250" s="2">
        <v>2.0499999999999998</v>
      </c>
    </row>
    <row r="251" spans="1:5" x14ac:dyDescent="0.3">
      <c r="A251" s="39">
        <v>44747</v>
      </c>
      <c r="B251" t="str">
        <f>TEXT(Ins[[#This Row],[Date]],"mmmm")</f>
        <v>July</v>
      </c>
      <c r="C251" t="s">
        <v>48</v>
      </c>
      <c r="D251" t="s">
        <v>69</v>
      </c>
      <c r="E251" s="2">
        <v>2.0499999999999998</v>
      </c>
    </row>
    <row r="252" spans="1:5" x14ac:dyDescent="0.3">
      <c r="A252" s="39">
        <v>44747</v>
      </c>
      <c r="B252" t="str">
        <f>TEXT(Ins[[#This Row],[Date]],"mmmm")</f>
        <v>July</v>
      </c>
      <c r="C252" t="s">
        <v>46</v>
      </c>
      <c r="D252" t="s">
        <v>45</v>
      </c>
      <c r="E252" s="2">
        <v>135159</v>
      </c>
    </row>
    <row r="253" spans="1:5" x14ac:dyDescent="0.3">
      <c r="A253" s="39">
        <v>44748</v>
      </c>
      <c r="B253" t="str">
        <f>TEXT(Ins[[#This Row],[Date]],"mmmm")</f>
        <v>July</v>
      </c>
      <c r="C253" t="s">
        <v>48</v>
      </c>
      <c r="D253" t="s">
        <v>69</v>
      </c>
      <c r="E253" s="2">
        <v>21.96</v>
      </c>
    </row>
    <row r="254" spans="1:5" x14ac:dyDescent="0.3">
      <c r="A254" s="39">
        <v>44749</v>
      </c>
      <c r="B254" t="str">
        <f>TEXT(Ins[[#This Row],[Date]],"mmmm")</f>
        <v>July</v>
      </c>
      <c r="C254" t="s">
        <v>48</v>
      </c>
      <c r="D254" t="s">
        <v>69</v>
      </c>
      <c r="E254" s="2">
        <v>21.96</v>
      </c>
    </row>
    <row r="255" spans="1:5" x14ac:dyDescent="0.3">
      <c r="A255" s="39">
        <v>44750</v>
      </c>
      <c r="B255" t="str">
        <f>TEXT(Ins[[#This Row],[Date]],"mmmm")</f>
        <v>July</v>
      </c>
      <c r="C255" t="s">
        <v>48</v>
      </c>
      <c r="D255" t="s">
        <v>69</v>
      </c>
      <c r="E255" s="2">
        <v>11.96</v>
      </c>
    </row>
    <row r="256" spans="1:5" x14ac:dyDescent="0.3">
      <c r="A256" s="39">
        <v>44751</v>
      </c>
      <c r="B256" t="str">
        <f>TEXT(Ins[[#This Row],[Date]],"mmmm")</f>
        <v>July</v>
      </c>
      <c r="C256" t="s">
        <v>48</v>
      </c>
      <c r="D256" t="s">
        <v>69</v>
      </c>
      <c r="E256" s="2">
        <v>11.96</v>
      </c>
    </row>
    <row r="257" spans="1:5" x14ac:dyDescent="0.3">
      <c r="A257" s="39">
        <v>44752</v>
      </c>
      <c r="B257" t="str">
        <f>TEXT(Ins[[#This Row],[Date]],"mmmm")</f>
        <v>July</v>
      </c>
      <c r="C257" t="s">
        <v>48</v>
      </c>
      <c r="D257" t="s">
        <v>69</v>
      </c>
      <c r="E257" s="2">
        <v>11.96</v>
      </c>
    </row>
    <row r="258" spans="1:5" x14ac:dyDescent="0.3">
      <c r="A258" s="39">
        <v>44753</v>
      </c>
      <c r="B258" t="str">
        <f>TEXT(Ins[[#This Row],[Date]],"mmmm")</f>
        <v>July</v>
      </c>
      <c r="C258" t="s">
        <v>48</v>
      </c>
      <c r="D258" t="s">
        <v>69</v>
      </c>
      <c r="E258" s="2">
        <v>11.96</v>
      </c>
    </row>
    <row r="259" spans="1:5" x14ac:dyDescent="0.3">
      <c r="A259" s="39">
        <v>44754</v>
      </c>
      <c r="B259" t="str">
        <f>TEXT(Ins[[#This Row],[Date]],"mmmm")</f>
        <v>July</v>
      </c>
      <c r="C259" t="s">
        <v>48</v>
      </c>
      <c r="D259" t="s">
        <v>69</v>
      </c>
      <c r="E259" s="2">
        <v>11.96</v>
      </c>
    </row>
    <row r="260" spans="1:5" x14ac:dyDescent="0.3">
      <c r="A260" s="39">
        <v>44755</v>
      </c>
      <c r="B260" t="str">
        <f>TEXT(Ins[[#This Row],[Date]],"mmmm")</f>
        <v>July</v>
      </c>
      <c r="C260" t="s">
        <v>48</v>
      </c>
      <c r="D260" t="s">
        <v>69</v>
      </c>
      <c r="E260" s="2">
        <v>11.96</v>
      </c>
    </row>
    <row r="261" spans="1:5" x14ac:dyDescent="0.3">
      <c r="A261" s="39">
        <v>44756</v>
      </c>
      <c r="B261" t="str">
        <f>TEXT(Ins[[#This Row],[Date]],"mmmm")</f>
        <v>July</v>
      </c>
      <c r="C261" t="s">
        <v>48</v>
      </c>
      <c r="D261" t="s">
        <v>69</v>
      </c>
      <c r="E261" s="2">
        <v>11.96</v>
      </c>
    </row>
    <row r="262" spans="1:5" x14ac:dyDescent="0.3">
      <c r="A262" s="39">
        <v>44757</v>
      </c>
      <c r="B262" t="str">
        <f>TEXT(Ins[[#This Row],[Date]],"mmmm")</f>
        <v>July</v>
      </c>
      <c r="C262" t="s">
        <v>48</v>
      </c>
      <c r="D262" t="s">
        <v>69</v>
      </c>
      <c r="E262" s="2">
        <v>11.95</v>
      </c>
    </row>
    <row r="263" spans="1:5" x14ac:dyDescent="0.3">
      <c r="A263" s="39">
        <v>44757</v>
      </c>
      <c r="B263" t="str">
        <f>TEXT(Ins[[#This Row],[Date]],"mmmm")</f>
        <v>July</v>
      </c>
      <c r="C263" t="s">
        <v>48</v>
      </c>
      <c r="D263" t="s">
        <v>71</v>
      </c>
      <c r="E263" s="2">
        <v>751348</v>
      </c>
    </row>
    <row r="264" spans="1:5" x14ac:dyDescent="0.3">
      <c r="A264" s="39">
        <v>44758</v>
      </c>
      <c r="B264" t="str">
        <f>TEXT(Ins[[#This Row],[Date]],"mmmm")</f>
        <v>July</v>
      </c>
      <c r="C264" t="s">
        <v>48</v>
      </c>
      <c r="D264" t="s">
        <v>69</v>
      </c>
      <c r="E264" s="2">
        <v>11.95</v>
      </c>
    </row>
    <row r="265" spans="1:5" x14ac:dyDescent="0.3">
      <c r="A265" s="39">
        <v>44758</v>
      </c>
      <c r="B265" t="str">
        <f>TEXT(Ins[[#This Row],[Date]],"mmmm")</f>
        <v>July</v>
      </c>
      <c r="C265" t="s">
        <v>46</v>
      </c>
      <c r="D265" t="s">
        <v>45</v>
      </c>
      <c r="E265" s="2">
        <v>575000</v>
      </c>
    </row>
    <row r="266" spans="1:5" x14ac:dyDescent="0.3">
      <c r="A266" s="39">
        <v>44759</v>
      </c>
      <c r="B266" t="str">
        <f>TEXT(Ins[[#This Row],[Date]],"mmmm")</f>
        <v>July</v>
      </c>
      <c r="C266" t="s">
        <v>48</v>
      </c>
      <c r="D266" t="s">
        <v>69</v>
      </c>
      <c r="E266" s="2">
        <v>12.19</v>
      </c>
    </row>
    <row r="267" spans="1:5" x14ac:dyDescent="0.3">
      <c r="A267" s="39">
        <v>44759</v>
      </c>
      <c r="B267" t="str">
        <f>TEXT(Ins[[#This Row],[Date]],"mmmm")</f>
        <v>July</v>
      </c>
      <c r="C267" t="s">
        <v>49</v>
      </c>
      <c r="D267" t="s">
        <v>6</v>
      </c>
      <c r="E267" s="2">
        <v>30000</v>
      </c>
    </row>
    <row r="268" spans="1:5" x14ac:dyDescent="0.3">
      <c r="A268" s="39">
        <v>44759</v>
      </c>
      <c r="B268" t="str">
        <f>TEXT(Ins[[#This Row],[Date]],"mmmm")</f>
        <v>July</v>
      </c>
      <c r="C268" t="s">
        <v>49</v>
      </c>
      <c r="D268" t="s">
        <v>45</v>
      </c>
      <c r="E268" s="2">
        <v>200000</v>
      </c>
    </row>
    <row r="269" spans="1:5" x14ac:dyDescent="0.3">
      <c r="A269" s="39">
        <v>44760</v>
      </c>
      <c r="B269" t="str">
        <f>TEXT(Ins[[#This Row],[Date]],"mmmm")</f>
        <v>July</v>
      </c>
      <c r="C269" t="s">
        <v>48</v>
      </c>
      <c r="D269" t="s">
        <v>69</v>
      </c>
      <c r="E269" s="2">
        <v>12.19</v>
      </c>
    </row>
    <row r="270" spans="1:5" x14ac:dyDescent="0.3">
      <c r="A270" s="39">
        <v>44761</v>
      </c>
      <c r="B270" t="str">
        <f>TEXT(Ins[[#This Row],[Date]],"mmmm")</f>
        <v>July</v>
      </c>
      <c r="C270" t="s">
        <v>49</v>
      </c>
      <c r="D270" t="s">
        <v>45</v>
      </c>
      <c r="E270" s="2">
        <v>200000</v>
      </c>
    </row>
    <row r="271" spans="1:5" x14ac:dyDescent="0.3">
      <c r="A271" s="39">
        <v>44761</v>
      </c>
      <c r="B271" t="str">
        <f>TEXT(Ins[[#This Row],[Date]],"mmmm")</f>
        <v>July</v>
      </c>
      <c r="C271" t="s">
        <v>48</v>
      </c>
      <c r="D271" t="s">
        <v>69</v>
      </c>
      <c r="E271" s="2">
        <v>12.19</v>
      </c>
    </row>
    <row r="272" spans="1:5" x14ac:dyDescent="0.3">
      <c r="A272" s="39">
        <v>44762</v>
      </c>
      <c r="B272" t="str">
        <f>TEXT(Ins[[#This Row],[Date]],"mmmm")</f>
        <v>July</v>
      </c>
      <c r="C272" t="s">
        <v>48</v>
      </c>
      <c r="D272" t="s">
        <v>69</v>
      </c>
      <c r="E272" s="2">
        <v>12.19</v>
      </c>
    </row>
    <row r="273" spans="1:5" x14ac:dyDescent="0.3">
      <c r="A273" s="39">
        <v>44763</v>
      </c>
      <c r="B273" t="str">
        <f>TEXT(Ins[[#This Row],[Date]],"mmmm")</f>
        <v>July</v>
      </c>
      <c r="C273" t="s">
        <v>48</v>
      </c>
      <c r="D273" t="s">
        <v>69</v>
      </c>
      <c r="E273" s="2">
        <v>12.19</v>
      </c>
    </row>
    <row r="274" spans="1:5" x14ac:dyDescent="0.3">
      <c r="A274" s="39">
        <v>44764</v>
      </c>
      <c r="B274" t="str">
        <f>TEXT(Ins[[#This Row],[Date]],"mmmm")</f>
        <v>July</v>
      </c>
      <c r="C274" t="s">
        <v>48</v>
      </c>
      <c r="D274" t="s">
        <v>69</v>
      </c>
      <c r="E274" s="2">
        <v>12.19</v>
      </c>
    </row>
    <row r="275" spans="1:5" x14ac:dyDescent="0.3">
      <c r="A275" s="39">
        <v>44765</v>
      </c>
      <c r="B275" t="str">
        <f>TEXT(Ins[[#This Row],[Date]],"mmmm")</f>
        <v>July</v>
      </c>
      <c r="C275" t="s">
        <v>48</v>
      </c>
      <c r="D275" t="s">
        <v>69</v>
      </c>
      <c r="E275" s="2">
        <v>12.19</v>
      </c>
    </row>
    <row r="276" spans="1:5" x14ac:dyDescent="0.3">
      <c r="A276" s="39">
        <v>44766</v>
      </c>
      <c r="B276" t="str">
        <f>TEXT(Ins[[#This Row],[Date]],"mmmm")</f>
        <v>July</v>
      </c>
      <c r="C276" t="s">
        <v>49</v>
      </c>
      <c r="D276" t="s">
        <v>6</v>
      </c>
      <c r="E276" s="2">
        <v>20000</v>
      </c>
    </row>
    <row r="277" spans="1:5" x14ac:dyDescent="0.3">
      <c r="A277" s="39">
        <v>44766</v>
      </c>
      <c r="B277" t="str">
        <f>TEXT(Ins[[#This Row],[Date]],"mmmm")</f>
        <v>July</v>
      </c>
      <c r="C277" t="s">
        <v>48</v>
      </c>
      <c r="D277" t="s">
        <v>69</v>
      </c>
      <c r="E277" s="2">
        <v>12.19</v>
      </c>
    </row>
    <row r="278" spans="1:5" x14ac:dyDescent="0.3">
      <c r="A278" s="39">
        <v>44767</v>
      </c>
      <c r="B278" t="str">
        <f>TEXT(Ins[[#This Row],[Date]],"mmmm")</f>
        <v>July</v>
      </c>
      <c r="C278" t="s">
        <v>48</v>
      </c>
      <c r="D278" t="s">
        <v>69</v>
      </c>
      <c r="E278" s="2">
        <v>12.19</v>
      </c>
    </row>
    <row r="279" spans="1:5" x14ac:dyDescent="0.3">
      <c r="A279" s="39">
        <v>44768</v>
      </c>
      <c r="B279" t="str">
        <f>TEXT(Ins[[#This Row],[Date]],"mmmm")</f>
        <v>July</v>
      </c>
      <c r="C279" t="s">
        <v>48</v>
      </c>
      <c r="D279" t="s">
        <v>69</v>
      </c>
      <c r="E279" s="2">
        <v>12.19</v>
      </c>
    </row>
    <row r="280" spans="1:5" x14ac:dyDescent="0.3">
      <c r="A280" s="39">
        <v>44769</v>
      </c>
      <c r="B280" t="str">
        <f>TEXT(Ins[[#This Row],[Date]],"mmmm")</f>
        <v>July</v>
      </c>
      <c r="C280" t="s">
        <v>48</v>
      </c>
      <c r="D280" t="s">
        <v>69</v>
      </c>
      <c r="E280" s="2">
        <v>12.19</v>
      </c>
    </row>
    <row r="281" spans="1:5" x14ac:dyDescent="0.3">
      <c r="A281" s="39">
        <v>44770</v>
      </c>
      <c r="B281" t="str">
        <f>TEXT(Ins[[#This Row],[Date]],"mmmm")</f>
        <v>July</v>
      </c>
      <c r="C281" t="s">
        <v>48</v>
      </c>
      <c r="D281" t="s">
        <v>69</v>
      </c>
      <c r="E281" s="2">
        <v>12.19</v>
      </c>
    </row>
    <row r="282" spans="1:5" x14ac:dyDescent="0.3">
      <c r="A282" s="39">
        <v>44771</v>
      </c>
      <c r="B282" t="str">
        <f>TEXT(Ins[[#This Row],[Date]],"mmmm")</f>
        <v>July</v>
      </c>
      <c r="C282" t="s">
        <v>48</v>
      </c>
      <c r="D282" t="s">
        <v>69</v>
      </c>
      <c r="E282" s="2">
        <v>12.19</v>
      </c>
    </row>
    <row r="283" spans="1:5" x14ac:dyDescent="0.3">
      <c r="A283" s="39">
        <v>44771</v>
      </c>
      <c r="B283" t="str">
        <f>TEXT(Ins[[#This Row],[Date]],"mmmm")</f>
        <v>July</v>
      </c>
      <c r="C283" t="s">
        <v>46</v>
      </c>
      <c r="D283" t="s">
        <v>133</v>
      </c>
      <c r="E283" s="2">
        <v>30000</v>
      </c>
    </row>
    <row r="284" spans="1:5" x14ac:dyDescent="0.3">
      <c r="A284" s="39">
        <v>44772</v>
      </c>
      <c r="B284" t="str">
        <f>TEXT(Ins[[#This Row],[Date]],"mmmm")</f>
        <v>July</v>
      </c>
      <c r="C284" t="s">
        <v>48</v>
      </c>
      <c r="D284" t="s">
        <v>69</v>
      </c>
      <c r="E284" s="2">
        <v>12.19</v>
      </c>
    </row>
    <row r="285" spans="1:5" x14ac:dyDescent="0.3">
      <c r="A285" s="39">
        <v>44773</v>
      </c>
      <c r="B285" t="str">
        <f>TEXT(Ins[[#This Row],[Date]],"mmmm")</f>
        <v>July</v>
      </c>
      <c r="C285" t="s">
        <v>48</v>
      </c>
      <c r="D285" t="s">
        <v>69</v>
      </c>
      <c r="E285" s="2">
        <v>12.19</v>
      </c>
    </row>
    <row r="286" spans="1:5" x14ac:dyDescent="0.3">
      <c r="A286" s="39">
        <v>44773</v>
      </c>
      <c r="B286" t="str">
        <f>TEXT(Ins[[#This Row],[Date]],"mmmm")</f>
        <v>July</v>
      </c>
      <c r="C286" t="s">
        <v>46</v>
      </c>
      <c r="D286" t="s">
        <v>70</v>
      </c>
      <c r="E286" s="2">
        <v>220000</v>
      </c>
    </row>
    <row r="287" spans="1:5" x14ac:dyDescent="0.3">
      <c r="A287" s="39">
        <v>44773</v>
      </c>
      <c r="B287" t="str">
        <f>TEXT(Ins[[#This Row],[Date]],"mmmm")</f>
        <v>July</v>
      </c>
      <c r="C287" t="s">
        <v>46</v>
      </c>
      <c r="D287" t="s">
        <v>6</v>
      </c>
      <c r="E287" s="2">
        <v>20000</v>
      </c>
    </row>
    <row r="288" spans="1:5" x14ac:dyDescent="0.3">
      <c r="A288" s="39">
        <v>44774</v>
      </c>
      <c r="B288" t="str">
        <f>TEXT(Ins[[#This Row],[Date]],"mmmm")</f>
        <v>August</v>
      </c>
      <c r="C288" t="s">
        <v>48</v>
      </c>
      <c r="D288" t="s">
        <v>69</v>
      </c>
      <c r="E288" s="2">
        <v>12.19</v>
      </c>
    </row>
    <row r="289" spans="1:5" x14ac:dyDescent="0.3">
      <c r="A289" s="39">
        <v>44775</v>
      </c>
      <c r="B289" t="str">
        <f>TEXT(Ins[[#This Row],[Date]],"mmmm")</f>
        <v>August</v>
      </c>
      <c r="C289" t="s">
        <v>48</v>
      </c>
      <c r="D289" t="s">
        <v>69</v>
      </c>
      <c r="E289" s="2">
        <v>12.19</v>
      </c>
    </row>
    <row r="290" spans="1:5" x14ac:dyDescent="0.3">
      <c r="A290" s="39">
        <v>44776</v>
      </c>
      <c r="B290" t="str">
        <f>TEXT(Ins[[#This Row],[Date]],"mmmm")</f>
        <v>August</v>
      </c>
      <c r="C290" t="s">
        <v>48</v>
      </c>
      <c r="D290" t="s">
        <v>69</v>
      </c>
      <c r="E290" s="2">
        <v>12.19</v>
      </c>
    </row>
    <row r="291" spans="1:5" x14ac:dyDescent="0.3">
      <c r="A291" s="39">
        <v>44777</v>
      </c>
      <c r="B291" t="str">
        <f>TEXT(Ins[[#This Row],[Date]],"mmmm")</f>
        <v>August</v>
      </c>
      <c r="C291" t="s">
        <v>48</v>
      </c>
      <c r="D291" t="s">
        <v>69</v>
      </c>
      <c r="E291" s="2">
        <v>12.19</v>
      </c>
    </row>
    <row r="292" spans="1:5" x14ac:dyDescent="0.3">
      <c r="A292" s="39">
        <v>44778</v>
      </c>
      <c r="B292" t="str">
        <f>TEXT(Ins[[#This Row],[Date]],"mmmm")</f>
        <v>August</v>
      </c>
      <c r="C292" t="s">
        <v>48</v>
      </c>
      <c r="D292" t="s">
        <v>69</v>
      </c>
      <c r="E292" s="2">
        <v>12.19</v>
      </c>
    </row>
    <row r="293" spans="1:5" x14ac:dyDescent="0.3">
      <c r="A293" s="39">
        <v>44779</v>
      </c>
      <c r="B293" t="str">
        <f>TEXT(Ins[[#This Row],[Date]],"mmmm")</f>
        <v>August</v>
      </c>
      <c r="C293" t="s">
        <v>48</v>
      </c>
      <c r="D293" t="s">
        <v>69</v>
      </c>
      <c r="E293" s="2">
        <v>12.19</v>
      </c>
    </row>
    <row r="294" spans="1:5" x14ac:dyDescent="0.3">
      <c r="A294" s="39">
        <v>44780</v>
      </c>
      <c r="B294" t="str">
        <f>TEXT(Ins[[#This Row],[Date]],"mmmm")</f>
        <v>August</v>
      </c>
      <c r="C294" t="s">
        <v>48</v>
      </c>
      <c r="D294" t="s">
        <v>69</v>
      </c>
      <c r="E294" s="2">
        <v>12.19</v>
      </c>
    </row>
    <row r="295" spans="1:5" x14ac:dyDescent="0.3">
      <c r="A295" s="39">
        <v>44781</v>
      </c>
      <c r="B295" t="str">
        <f>TEXT(Ins[[#This Row],[Date]],"mmmm")</f>
        <v>August</v>
      </c>
      <c r="C295" t="s">
        <v>48</v>
      </c>
      <c r="D295" t="s">
        <v>69</v>
      </c>
      <c r="E295" s="2">
        <v>12.19</v>
      </c>
    </row>
    <row r="296" spans="1:5" x14ac:dyDescent="0.3">
      <c r="A296" s="39">
        <v>44782</v>
      </c>
      <c r="B296" t="str">
        <f>TEXT(Ins[[#This Row],[Date]],"mmmm")</f>
        <v>August</v>
      </c>
      <c r="C296" t="s">
        <v>48</v>
      </c>
      <c r="D296" t="s">
        <v>69</v>
      </c>
      <c r="E296" s="2">
        <v>12.19</v>
      </c>
    </row>
    <row r="297" spans="1:5" x14ac:dyDescent="0.3">
      <c r="A297" s="39">
        <v>44783</v>
      </c>
      <c r="B297" t="str">
        <f>TEXT(Ins[[#This Row],[Date]],"mmmm")</f>
        <v>August</v>
      </c>
      <c r="C297" t="s">
        <v>48</v>
      </c>
      <c r="D297" t="s">
        <v>69</v>
      </c>
      <c r="E297" s="2">
        <v>12.19</v>
      </c>
    </row>
    <row r="298" spans="1:5" x14ac:dyDescent="0.3">
      <c r="A298" s="39">
        <v>44784</v>
      </c>
      <c r="B298" t="str">
        <f>TEXT(Ins[[#This Row],[Date]],"mmmm")</f>
        <v>August</v>
      </c>
      <c r="C298" t="s">
        <v>48</v>
      </c>
      <c r="D298" t="s">
        <v>69</v>
      </c>
      <c r="E298" s="2">
        <v>12.19</v>
      </c>
    </row>
    <row r="299" spans="1:5" x14ac:dyDescent="0.3">
      <c r="A299" s="39">
        <v>44785</v>
      </c>
      <c r="B299" t="str">
        <f>TEXT(Ins[[#This Row],[Date]],"mmmm")</f>
        <v>August</v>
      </c>
      <c r="C299" t="s">
        <v>48</v>
      </c>
      <c r="D299" t="s">
        <v>69</v>
      </c>
      <c r="E299" s="2">
        <v>12.19</v>
      </c>
    </row>
    <row r="300" spans="1:5" x14ac:dyDescent="0.3">
      <c r="A300" s="39">
        <v>44785</v>
      </c>
      <c r="B300" t="str">
        <f>TEXT(Ins[[#This Row],[Date]],"mmmm")</f>
        <v>August</v>
      </c>
      <c r="C300" t="s">
        <v>49</v>
      </c>
      <c r="D300" t="s">
        <v>6</v>
      </c>
      <c r="E300" s="2">
        <v>13500</v>
      </c>
    </row>
    <row r="301" spans="1:5" x14ac:dyDescent="0.3">
      <c r="A301" s="39">
        <v>44785</v>
      </c>
      <c r="B301" t="str">
        <f>TEXT(Ins[[#This Row],[Date]],"mmmm")</f>
        <v>August</v>
      </c>
      <c r="C301" t="s">
        <v>49</v>
      </c>
      <c r="D301" t="s">
        <v>73</v>
      </c>
      <c r="E301" s="2">
        <v>10000</v>
      </c>
    </row>
    <row r="302" spans="1:5" x14ac:dyDescent="0.3">
      <c r="A302" s="39">
        <v>44786</v>
      </c>
      <c r="B302" t="str">
        <f>TEXT(Ins[[#This Row],[Date]],"mmmm")</f>
        <v>August</v>
      </c>
      <c r="C302" t="s">
        <v>48</v>
      </c>
      <c r="D302" t="s">
        <v>69</v>
      </c>
      <c r="E302" s="2">
        <v>12.17</v>
      </c>
    </row>
    <row r="303" spans="1:5" x14ac:dyDescent="0.3">
      <c r="A303" s="39">
        <v>44786</v>
      </c>
      <c r="B303" t="str">
        <f>TEXT(Ins[[#This Row],[Date]],"mmmm")</f>
        <v>August</v>
      </c>
      <c r="C303" t="s">
        <v>46</v>
      </c>
      <c r="D303" t="s">
        <v>6</v>
      </c>
      <c r="E303" s="2">
        <v>30000</v>
      </c>
    </row>
    <row r="304" spans="1:5" x14ac:dyDescent="0.3">
      <c r="A304" s="39">
        <v>44787</v>
      </c>
      <c r="B304" t="str">
        <f>TEXT(Ins[[#This Row],[Date]],"mmmm")</f>
        <v>August</v>
      </c>
      <c r="C304" t="s">
        <v>48</v>
      </c>
      <c r="D304" t="s">
        <v>69</v>
      </c>
      <c r="E304" s="2">
        <v>12.17</v>
      </c>
    </row>
    <row r="305" spans="1:5" x14ac:dyDescent="0.3">
      <c r="A305" s="39">
        <v>44788</v>
      </c>
      <c r="B305" t="str">
        <f>TEXT(Ins[[#This Row],[Date]],"mmmm")</f>
        <v>August</v>
      </c>
      <c r="C305" t="s">
        <v>48</v>
      </c>
      <c r="D305" t="s">
        <v>69</v>
      </c>
      <c r="E305" s="2">
        <v>12.17</v>
      </c>
    </row>
    <row r="306" spans="1:5" x14ac:dyDescent="0.3">
      <c r="A306" s="39">
        <v>44789</v>
      </c>
      <c r="B306" t="str">
        <f>TEXT(Ins[[#This Row],[Date]],"mmmm")</f>
        <v>August</v>
      </c>
      <c r="C306" t="s">
        <v>48</v>
      </c>
      <c r="D306" t="s">
        <v>69</v>
      </c>
      <c r="E306" s="2">
        <v>12.17</v>
      </c>
    </row>
    <row r="307" spans="1:5" x14ac:dyDescent="0.3">
      <c r="A307" s="39">
        <v>44790</v>
      </c>
      <c r="B307" t="str">
        <f>TEXT(Ins[[#This Row],[Date]],"mmmm")</f>
        <v>August</v>
      </c>
      <c r="C307" t="s">
        <v>48</v>
      </c>
      <c r="D307" t="s">
        <v>69</v>
      </c>
      <c r="E307" s="2">
        <v>12.17</v>
      </c>
    </row>
    <row r="308" spans="1:5" x14ac:dyDescent="0.3">
      <c r="A308" s="39">
        <v>44791</v>
      </c>
      <c r="B308" t="str">
        <f>TEXT(Ins[[#This Row],[Date]],"mmmm")</f>
        <v>August</v>
      </c>
      <c r="C308" t="s">
        <v>48</v>
      </c>
      <c r="D308" t="s">
        <v>69</v>
      </c>
      <c r="E308" s="2">
        <v>12.17</v>
      </c>
    </row>
    <row r="309" spans="1:5" x14ac:dyDescent="0.3">
      <c r="A309" s="39">
        <v>44792</v>
      </c>
      <c r="B309" t="str">
        <f>TEXT(Ins[[#This Row],[Date]],"mmmm")</f>
        <v>August</v>
      </c>
      <c r="C309" t="s">
        <v>48</v>
      </c>
      <c r="D309" t="s">
        <v>69</v>
      </c>
      <c r="E309" s="2">
        <v>12.17</v>
      </c>
    </row>
    <row r="310" spans="1:5" x14ac:dyDescent="0.3">
      <c r="A310" s="39">
        <v>44793</v>
      </c>
      <c r="B310" t="str">
        <f>TEXT(Ins[[#This Row],[Date]],"mmmm")</f>
        <v>August</v>
      </c>
      <c r="C310" t="s">
        <v>48</v>
      </c>
      <c r="D310" t="s">
        <v>69</v>
      </c>
      <c r="E310" s="2">
        <v>12.17</v>
      </c>
    </row>
    <row r="311" spans="1:5" x14ac:dyDescent="0.3">
      <c r="A311" s="39">
        <v>44794</v>
      </c>
      <c r="B311" t="str">
        <f>TEXT(Ins[[#This Row],[Date]],"mmmm")</f>
        <v>August</v>
      </c>
      <c r="C311" t="s">
        <v>48</v>
      </c>
      <c r="D311" t="s">
        <v>69</v>
      </c>
      <c r="E311" s="2">
        <v>12.16</v>
      </c>
    </row>
    <row r="312" spans="1:5" x14ac:dyDescent="0.3">
      <c r="A312" s="39">
        <v>44795</v>
      </c>
      <c r="B312" t="str">
        <f>TEXT(Ins[[#This Row],[Date]],"mmmm")</f>
        <v>August</v>
      </c>
      <c r="C312" t="s">
        <v>48</v>
      </c>
      <c r="D312" t="s">
        <v>69</v>
      </c>
      <c r="E312" s="2">
        <v>12.16</v>
      </c>
    </row>
    <row r="313" spans="1:5" x14ac:dyDescent="0.3">
      <c r="A313" s="39">
        <v>44796</v>
      </c>
      <c r="B313" t="str">
        <f>TEXT(Ins[[#This Row],[Date]],"mmmm")</f>
        <v>August</v>
      </c>
      <c r="C313" t="s">
        <v>48</v>
      </c>
      <c r="D313" t="s">
        <v>69</v>
      </c>
      <c r="E313" s="2">
        <v>12.16</v>
      </c>
    </row>
    <row r="314" spans="1:5" x14ac:dyDescent="0.3">
      <c r="A314" s="39">
        <v>44796</v>
      </c>
      <c r="B314" t="str">
        <f>TEXT(Ins[[#This Row],[Date]],"mmmm")</f>
        <v>August</v>
      </c>
      <c r="C314" t="s">
        <v>48</v>
      </c>
      <c r="D314" t="s">
        <v>71</v>
      </c>
      <c r="E314" s="2">
        <v>273767</v>
      </c>
    </row>
    <row r="315" spans="1:5" x14ac:dyDescent="0.3">
      <c r="A315" s="39">
        <v>44797</v>
      </c>
      <c r="B315" t="str">
        <f>TEXT(Ins[[#This Row],[Date]],"mmmm")</f>
        <v>August</v>
      </c>
      <c r="C315" t="s">
        <v>48</v>
      </c>
      <c r="D315" t="s">
        <v>69</v>
      </c>
      <c r="E315" s="2">
        <v>12.54</v>
      </c>
    </row>
    <row r="316" spans="1:5" x14ac:dyDescent="0.3">
      <c r="A316" s="39">
        <v>44797</v>
      </c>
      <c r="B316" t="str">
        <f>TEXT(Ins[[#This Row],[Date]],"mmmm")</f>
        <v>August</v>
      </c>
      <c r="C316" t="s">
        <v>46</v>
      </c>
      <c r="D316" t="s">
        <v>45</v>
      </c>
      <c r="E316" s="2">
        <v>270000</v>
      </c>
    </row>
    <row r="317" spans="1:5" x14ac:dyDescent="0.3">
      <c r="A317" s="39">
        <v>44798</v>
      </c>
      <c r="B317" t="str">
        <f>TEXT(Ins[[#This Row],[Date]],"mmmm")</f>
        <v>August</v>
      </c>
      <c r="C317" t="s">
        <v>48</v>
      </c>
      <c r="D317" t="s">
        <v>69</v>
      </c>
      <c r="E317" s="2">
        <v>12.17</v>
      </c>
    </row>
    <row r="318" spans="1:5" x14ac:dyDescent="0.3">
      <c r="A318" s="39">
        <v>44799</v>
      </c>
      <c r="B318" t="str">
        <f>TEXT(Ins[[#This Row],[Date]],"mmmm")</f>
        <v>August</v>
      </c>
      <c r="C318" t="s">
        <v>48</v>
      </c>
      <c r="D318" t="s">
        <v>69</v>
      </c>
      <c r="E318" s="2">
        <v>12.17</v>
      </c>
    </row>
    <row r="319" spans="1:5" x14ac:dyDescent="0.3">
      <c r="A319" s="39">
        <v>44800</v>
      </c>
      <c r="B319" t="str">
        <f>TEXT(Ins[[#This Row],[Date]],"mmmm")</f>
        <v>August</v>
      </c>
      <c r="C319" t="s">
        <v>48</v>
      </c>
      <c r="D319" t="s">
        <v>69</v>
      </c>
      <c r="E319" s="2">
        <v>12.17</v>
      </c>
    </row>
    <row r="320" spans="1:5" x14ac:dyDescent="0.3">
      <c r="A320" s="39">
        <v>44801</v>
      </c>
      <c r="B320" t="str">
        <f>TEXT(Ins[[#This Row],[Date]],"mmmm")</f>
        <v>August</v>
      </c>
      <c r="C320" t="s">
        <v>48</v>
      </c>
      <c r="D320" t="s">
        <v>69</v>
      </c>
      <c r="E320" s="2">
        <v>12.17</v>
      </c>
    </row>
    <row r="321" spans="1:5" x14ac:dyDescent="0.3">
      <c r="A321" s="39">
        <v>44802</v>
      </c>
      <c r="B321" t="str">
        <f>TEXT(Ins[[#This Row],[Date]],"mmmm")</f>
        <v>August</v>
      </c>
      <c r="C321" t="s">
        <v>48</v>
      </c>
      <c r="D321" t="s">
        <v>69</v>
      </c>
      <c r="E321" s="2">
        <v>12.17</v>
      </c>
    </row>
    <row r="322" spans="1:5" x14ac:dyDescent="0.3">
      <c r="A322" s="39">
        <v>44803</v>
      </c>
      <c r="B322" t="str">
        <f>TEXT(Ins[[#This Row],[Date]],"mmmm")</f>
        <v>August</v>
      </c>
      <c r="C322" t="s">
        <v>48</v>
      </c>
      <c r="D322" t="s">
        <v>69</v>
      </c>
      <c r="E322" s="2">
        <v>12.17</v>
      </c>
    </row>
    <row r="323" spans="1:5" x14ac:dyDescent="0.3">
      <c r="A323" s="39">
        <v>44803</v>
      </c>
      <c r="B323" t="str">
        <f>TEXT(Ins[[#This Row],[Date]],"mmmm")</f>
        <v>August</v>
      </c>
      <c r="C323" t="s">
        <v>49</v>
      </c>
      <c r="D323" t="s">
        <v>45</v>
      </c>
      <c r="E323" s="2">
        <v>100000</v>
      </c>
    </row>
    <row r="324" spans="1:5" x14ac:dyDescent="0.3">
      <c r="A324" s="39">
        <v>44804</v>
      </c>
      <c r="B324" t="str">
        <f>TEXT(Ins[[#This Row],[Date]],"mmmm")</f>
        <v>August</v>
      </c>
      <c r="C324" t="s">
        <v>48</v>
      </c>
      <c r="D324" t="s">
        <v>69</v>
      </c>
      <c r="E324" s="2">
        <v>12.17</v>
      </c>
    </row>
    <row r="325" spans="1:5" x14ac:dyDescent="0.3">
      <c r="A325" s="39">
        <v>44804</v>
      </c>
      <c r="B325" t="str">
        <f>TEXT(Ins[[#This Row],[Date]],"mmmm")</f>
        <v>August</v>
      </c>
      <c r="C325" t="s">
        <v>46</v>
      </c>
      <c r="D325" t="s">
        <v>70</v>
      </c>
      <c r="E325" s="2">
        <v>220000</v>
      </c>
    </row>
    <row r="326" spans="1:5" x14ac:dyDescent="0.3">
      <c r="A326" s="39">
        <v>44805</v>
      </c>
      <c r="B326" t="str">
        <f>TEXT(Ins[[#This Row],[Date]],"mmmm")</f>
        <v>September</v>
      </c>
      <c r="C326" t="s">
        <v>48</v>
      </c>
      <c r="D326" t="s">
        <v>69</v>
      </c>
      <c r="E326" s="2">
        <v>12.17</v>
      </c>
    </row>
    <row r="327" spans="1:5" x14ac:dyDescent="0.3">
      <c r="A327" s="39">
        <v>44805</v>
      </c>
      <c r="B327" t="str">
        <f>TEXT(Ins[[#This Row],[Date]],"mmmm")</f>
        <v>September</v>
      </c>
      <c r="C327" t="s">
        <v>49</v>
      </c>
      <c r="D327" t="s">
        <v>133</v>
      </c>
      <c r="E327" s="2">
        <v>50000</v>
      </c>
    </row>
    <row r="328" spans="1:5" x14ac:dyDescent="0.3">
      <c r="A328" s="39">
        <v>44806</v>
      </c>
      <c r="B328" t="str">
        <f>TEXT(Ins[[#This Row],[Date]],"mmmm")</f>
        <v>September</v>
      </c>
      <c r="C328" t="s">
        <v>48</v>
      </c>
      <c r="D328" t="s">
        <v>69</v>
      </c>
      <c r="E328" s="2">
        <v>12.17</v>
      </c>
    </row>
    <row r="329" spans="1:5" x14ac:dyDescent="0.3">
      <c r="A329" s="39">
        <v>44806</v>
      </c>
      <c r="B329" t="str">
        <f>TEXT(Ins[[#This Row],[Date]],"mmmm")</f>
        <v>September</v>
      </c>
      <c r="C329" t="s">
        <v>47</v>
      </c>
      <c r="D329" t="s">
        <v>45</v>
      </c>
      <c r="E329" s="2">
        <v>5000</v>
      </c>
    </row>
    <row r="330" spans="1:5" x14ac:dyDescent="0.3">
      <c r="A330" s="39">
        <v>44807</v>
      </c>
      <c r="B330" t="str">
        <f>TEXT(Ins[[#This Row],[Date]],"mmmm")</f>
        <v>September</v>
      </c>
      <c r="C330" t="s">
        <v>48</v>
      </c>
      <c r="D330" t="s">
        <v>69</v>
      </c>
      <c r="E330" s="2">
        <v>12.17</v>
      </c>
    </row>
    <row r="331" spans="1:5" x14ac:dyDescent="0.3">
      <c r="A331" s="39">
        <v>44808</v>
      </c>
      <c r="B331" t="str">
        <f>TEXT(Ins[[#This Row],[Date]],"mmmm")</f>
        <v>September</v>
      </c>
      <c r="C331" t="s">
        <v>48</v>
      </c>
      <c r="D331" t="s">
        <v>69</v>
      </c>
      <c r="E331" s="2">
        <v>12.17</v>
      </c>
    </row>
    <row r="332" spans="1:5" x14ac:dyDescent="0.3">
      <c r="A332" s="39">
        <v>44808</v>
      </c>
      <c r="B332" t="str">
        <f>TEXT(Ins[[#This Row],[Date]],"mmmm")</f>
        <v>September</v>
      </c>
      <c r="C332" t="s">
        <v>49</v>
      </c>
      <c r="D332" t="s">
        <v>133</v>
      </c>
      <c r="E332" s="2">
        <v>30000</v>
      </c>
    </row>
    <row r="333" spans="1:5" x14ac:dyDescent="0.3">
      <c r="A333" s="39">
        <v>44809</v>
      </c>
      <c r="B333" t="str">
        <f>TEXT(Ins[[#This Row],[Date]],"mmmm")</f>
        <v>September</v>
      </c>
      <c r="C333" t="s">
        <v>48</v>
      </c>
      <c r="D333" t="s">
        <v>69</v>
      </c>
      <c r="E333" s="2">
        <v>12.17</v>
      </c>
    </row>
    <row r="334" spans="1:5" x14ac:dyDescent="0.3">
      <c r="A334" s="39">
        <v>44810</v>
      </c>
      <c r="B334" t="str">
        <f>TEXT(Ins[[#This Row],[Date]],"mmmm")</f>
        <v>September</v>
      </c>
      <c r="C334" t="s">
        <v>48</v>
      </c>
      <c r="D334" t="s">
        <v>69</v>
      </c>
      <c r="E334" s="2">
        <v>12.17</v>
      </c>
    </row>
    <row r="335" spans="1:5" x14ac:dyDescent="0.3">
      <c r="A335" s="39">
        <v>44811</v>
      </c>
      <c r="B335" t="str">
        <f>TEXT(Ins[[#This Row],[Date]],"mmmm")</f>
        <v>September</v>
      </c>
      <c r="C335" t="s">
        <v>48</v>
      </c>
      <c r="D335" t="s">
        <v>69</v>
      </c>
      <c r="E335" s="2">
        <v>12.17</v>
      </c>
    </row>
    <row r="336" spans="1:5" x14ac:dyDescent="0.3">
      <c r="A336" s="39">
        <v>44812</v>
      </c>
      <c r="B336" t="str">
        <f>TEXT(Ins[[#This Row],[Date]],"mmmm")</f>
        <v>September</v>
      </c>
      <c r="C336" t="s">
        <v>48</v>
      </c>
      <c r="D336" t="s">
        <v>69</v>
      </c>
      <c r="E336" s="2">
        <v>12.17</v>
      </c>
    </row>
    <row r="337" spans="1:5" x14ac:dyDescent="0.3">
      <c r="A337" s="39">
        <v>44813</v>
      </c>
      <c r="B337" t="str">
        <f>TEXT(Ins[[#This Row],[Date]],"mmmm")</f>
        <v>September</v>
      </c>
      <c r="C337" t="s">
        <v>48</v>
      </c>
      <c r="D337" t="s">
        <v>69</v>
      </c>
      <c r="E337" s="2">
        <v>12.17</v>
      </c>
    </row>
    <row r="338" spans="1:5" x14ac:dyDescent="0.3">
      <c r="A338" s="39">
        <v>44814</v>
      </c>
      <c r="B338" t="str">
        <f>TEXT(Ins[[#This Row],[Date]],"mmmm")</f>
        <v>September</v>
      </c>
      <c r="C338" t="s">
        <v>48</v>
      </c>
      <c r="D338" t="s">
        <v>69</v>
      </c>
      <c r="E338" s="2">
        <v>12.17</v>
      </c>
    </row>
    <row r="339" spans="1:5" x14ac:dyDescent="0.3">
      <c r="A339" s="39">
        <v>44815</v>
      </c>
      <c r="B339" t="str">
        <f>TEXT(Ins[[#This Row],[Date]],"mmmm")</f>
        <v>September</v>
      </c>
      <c r="C339" t="s">
        <v>48</v>
      </c>
      <c r="D339" t="s">
        <v>69</v>
      </c>
      <c r="E339" s="2">
        <v>12.17</v>
      </c>
    </row>
    <row r="340" spans="1:5" x14ac:dyDescent="0.3">
      <c r="A340" s="39">
        <v>44816</v>
      </c>
      <c r="B340" t="str">
        <f>TEXT(Ins[[#This Row],[Date]],"mmmm")</f>
        <v>September</v>
      </c>
      <c r="C340" t="s">
        <v>48</v>
      </c>
      <c r="D340" t="s">
        <v>69</v>
      </c>
      <c r="E340" s="2">
        <v>12.17</v>
      </c>
    </row>
    <row r="341" spans="1:5" x14ac:dyDescent="0.3">
      <c r="A341" s="39">
        <v>44816</v>
      </c>
      <c r="B341" t="str">
        <f>TEXT(Ins[[#This Row],[Date]],"mmmm")</f>
        <v>September</v>
      </c>
      <c r="C341" t="s">
        <v>48</v>
      </c>
      <c r="D341" t="s">
        <v>71</v>
      </c>
      <c r="E341" s="2">
        <v>330880</v>
      </c>
    </row>
    <row r="342" spans="1:5" x14ac:dyDescent="0.3">
      <c r="A342" s="39">
        <v>44817</v>
      </c>
      <c r="B342" t="str">
        <f>TEXT(Ins[[#This Row],[Date]],"mmmm")</f>
        <v>September</v>
      </c>
      <c r="C342" t="s">
        <v>46</v>
      </c>
      <c r="D342" t="s">
        <v>45</v>
      </c>
      <c r="E342" s="2">
        <v>330000</v>
      </c>
    </row>
    <row r="343" spans="1:5" x14ac:dyDescent="0.3">
      <c r="A343" s="39">
        <v>44817</v>
      </c>
      <c r="B343" t="str">
        <f>TEXT(Ins[[#This Row],[Date]],"mmmm")</f>
        <v>September</v>
      </c>
      <c r="C343" t="s">
        <v>48</v>
      </c>
      <c r="D343" t="s">
        <v>69</v>
      </c>
      <c r="E343" s="2">
        <v>12.62</v>
      </c>
    </row>
    <row r="344" spans="1:5" x14ac:dyDescent="0.3">
      <c r="A344" s="39">
        <v>44818</v>
      </c>
      <c r="B344" t="str">
        <f>TEXT(Ins[[#This Row],[Date]],"mmmm")</f>
        <v>September</v>
      </c>
      <c r="C344" t="s">
        <v>48</v>
      </c>
      <c r="D344" t="s">
        <v>69</v>
      </c>
      <c r="E344" s="2">
        <v>12.17</v>
      </c>
    </row>
    <row r="345" spans="1:5" x14ac:dyDescent="0.3">
      <c r="A345" s="39">
        <v>44818</v>
      </c>
      <c r="B345" t="str">
        <f>TEXT(Ins[[#This Row],[Date]],"mmmm")</f>
        <v>September</v>
      </c>
      <c r="C345" t="s">
        <v>46</v>
      </c>
      <c r="D345" t="s">
        <v>133</v>
      </c>
      <c r="E345" s="2">
        <v>200000</v>
      </c>
    </row>
    <row r="346" spans="1:5" x14ac:dyDescent="0.3">
      <c r="A346" s="39">
        <v>44819</v>
      </c>
      <c r="B346" t="str">
        <f>TEXT(Ins[[#This Row],[Date]],"mmmm")</f>
        <v>September</v>
      </c>
      <c r="C346" t="s">
        <v>48</v>
      </c>
      <c r="D346" t="s">
        <v>69</v>
      </c>
      <c r="E346" s="2">
        <v>12.16</v>
      </c>
    </row>
    <row r="347" spans="1:5" x14ac:dyDescent="0.3">
      <c r="A347" s="39">
        <v>44819</v>
      </c>
      <c r="B347" t="str">
        <f>TEXT(Ins[[#This Row],[Date]],"mmmm")</f>
        <v>September</v>
      </c>
      <c r="C347" t="s">
        <v>46</v>
      </c>
      <c r="D347" t="s">
        <v>73</v>
      </c>
      <c r="E347" s="2">
        <v>50000</v>
      </c>
    </row>
    <row r="348" spans="1:5" x14ac:dyDescent="0.3">
      <c r="A348" s="39">
        <v>44820</v>
      </c>
      <c r="B348" t="str">
        <f>TEXT(Ins[[#This Row],[Date]],"mmmm")</f>
        <v>September</v>
      </c>
      <c r="C348" t="s">
        <v>48</v>
      </c>
      <c r="D348" t="s">
        <v>69</v>
      </c>
      <c r="E348" s="2">
        <v>12.16</v>
      </c>
    </row>
    <row r="349" spans="1:5" x14ac:dyDescent="0.3">
      <c r="A349" s="39">
        <v>44821</v>
      </c>
      <c r="B349" t="str">
        <f>TEXT(Ins[[#This Row],[Date]],"mmmm")</f>
        <v>September</v>
      </c>
      <c r="C349" t="s">
        <v>48</v>
      </c>
      <c r="D349" t="s">
        <v>69</v>
      </c>
      <c r="E349" s="2">
        <v>12.16</v>
      </c>
    </row>
    <row r="350" spans="1:5" x14ac:dyDescent="0.3">
      <c r="A350" s="39">
        <v>44821</v>
      </c>
      <c r="B350" t="str">
        <f>TEXT(Ins[[#This Row],[Date]],"mmmm")</f>
        <v>September</v>
      </c>
      <c r="C350" t="s">
        <v>49</v>
      </c>
      <c r="D350" t="s">
        <v>133</v>
      </c>
      <c r="E350" s="2">
        <v>20000</v>
      </c>
    </row>
    <row r="351" spans="1:5" x14ac:dyDescent="0.3">
      <c r="A351" s="39">
        <v>44822</v>
      </c>
      <c r="B351" t="str">
        <f>TEXT(Ins[[#This Row],[Date]],"mmmm")</f>
        <v>September</v>
      </c>
      <c r="C351" t="s">
        <v>48</v>
      </c>
      <c r="D351" t="s">
        <v>69</v>
      </c>
      <c r="E351" s="2">
        <v>12.16</v>
      </c>
    </row>
    <row r="352" spans="1:5" x14ac:dyDescent="0.3">
      <c r="A352" s="39">
        <v>44823</v>
      </c>
      <c r="B352" t="str">
        <f>TEXT(Ins[[#This Row],[Date]],"mmmm")</f>
        <v>September</v>
      </c>
      <c r="C352" t="s">
        <v>48</v>
      </c>
      <c r="D352" t="s">
        <v>69</v>
      </c>
      <c r="E352" s="2">
        <v>12.16</v>
      </c>
    </row>
    <row r="353" spans="1:5" x14ac:dyDescent="0.3">
      <c r="A353" s="39">
        <v>44824</v>
      </c>
      <c r="B353" t="str">
        <f>TEXT(Ins[[#This Row],[Date]],"mmmm")</f>
        <v>September</v>
      </c>
      <c r="C353" t="s">
        <v>49</v>
      </c>
      <c r="D353" t="s">
        <v>133</v>
      </c>
      <c r="E353" s="2">
        <v>15000</v>
      </c>
    </row>
    <row r="354" spans="1:5" x14ac:dyDescent="0.3">
      <c r="A354" s="39">
        <v>44824</v>
      </c>
      <c r="B354" t="str">
        <f>TEXT(Ins[[#This Row],[Date]],"mmmm")</f>
        <v>September</v>
      </c>
      <c r="C354" t="s">
        <v>48</v>
      </c>
      <c r="D354" t="s">
        <v>69</v>
      </c>
      <c r="E354" s="2">
        <v>12.16</v>
      </c>
    </row>
    <row r="355" spans="1:5" x14ac:dyDescent="0.3">
      <c r="A355" s="39">
        <v>44825</v>
      </c>
      <c r="B355" t="str">
        <f>TEXT(Ins[[#This Row],[Date]],"mmmm")</f>
        <v>September</v>
      </c>
      <c r="C355" t="s">
        <v>48</v>
      </c>
      <c r="D355" t="s">
        <v>69</v>
      </c>
      <c r="E355" s="2">
        <v>12.16</v>
      </c>
    </row>
    <row r="356" spans="1:5" x14ac:dyDescent="0.3">
      <c r="A356" s="39">
        <v>44826</v>
      </c>
      <c r="B356" t="str">
        <f>TEXT(Ins[[#This Row],[Date]],"mmmm")</f>
        <v>September</v>
      </c>
      <c r="C356" t="s">
        <v>48</v>
      </c>
      <c r="D356" t="s">
        <v>69</v>
      </c>
      <c r="E356" s="2">
        <v>12.16</v>
      </c>
    </row>
    <row r="357" spans="1:5" x14ac:dyDescent="0.3">
      <c r="A357" s="39">
        <v>44827</v>
      </c>
      <c r="B357" t="str">
        <f>TEXT(Ins[[#This Row],[Date]],"mmmm")</f>
        <v>September</v>
      </c>
      <c r="C357" t="s">
        <v>48</v>
      </c>
      <c r="D357" t="s">
        <v>69</v>
      </c>
      <c r="E357" s="2">
        <v>12.16</v>
      </c>
    </row>
    <row r="358" spans="1:5" x14ac:dyDescent="0.3">
      <c r="A358" s="39">
        <v>44828</v>
      </c>
      <c r="B358" t="str">
        <f>TEXT(Ins[[#This Row],[Date]],"mmmm")</f>
        <v>September</v>
      </c>
      <c r="C358" t="s">
        <v>48</v>
      </c>
      <c r="D358" t="s">
        <v>69</v>
      </c>
      <c r="E358" s="2">
        <v>12.16</v>
      </c>
    </row>
    <row r="359" spans="1:5" x14ac:dyDescent="0.3">
      <c r="A359" s="39">
        <v>44829</v>
      </c>
      <c r="B359" t="str">
        <f>TEXT(Ins[[#This Row],[Date]],"mmmm")</f>
        <v>September</v>
      </c>
      <c r="C359" t="s">
        <v>48</v>
      </c>
      <c r="D359" t="s">
        <v>69</v>
      </c>
      <c r="E359" s="2">
        <v>12.16</v>
      </c>
    </row>
    <row r="360" spans="1:5" x14ac:dyDescent="0.3">
      <c r="A360" s="39">
        <v>44830</v>
      </c>
      <c r="B360" t="str">
        <f>TEXT(Ins[[#This Row],[Date]],"mmmm")</f>
        <v>September</v>
      </c>
      <c r="C360" t="s">
        <v>48</v>
      </c>
      <c r="D360" t="s">
        <v>69</v>
      </c>
      <c r="E360" s="2">
        <v>12.16</v>
      </c>
    </row>
    <row r="361" spans="1:5" x14ac:dyDescent="0.3">
      <c r="A361" s="39">
        <v>44831</v>
      </c>
      <c r="B361" t="str">
        <f>TEXT(Ins[[#This Row],[Date]],"mmmm")</f>
        <v>September</v>
      </c>
      <c r="C361" t="s">
        <v>48</v>
      </c>
      <c r="D361" t="s">
        <v>69</v>
      </c>
      <c r="E361" s="2">
        <v>12.16</v>
      </c>
    </row>
    <row r="362" spans="1:5" x14ac:dyDescent="0.3">
      <c r="A362" s="39">
        <v>44832</v>
      </c>
      <c r="B362" t="str">
        <f>TEXT(Ins[[#This Row],[Date]],"mmmm")</f>
        <v>September</v>
      </c>
      <c r="C362" t="s">
        <v>48</v>
      </c>
      <c r="D362" t="s">
        <v>69</v>
      </c>
      <c r="E362" s="2">
        <v>12.16</v>
      </c>
    </row>
    <row r="363" spans="1:5" x14ac:dyDescent="0.3">
      <c r="A363" s="39">
        <v>44832</v>
      </c>
      <c r="B363" t="str">
        <f>TEXT(Ins[[#This Row],[Date]],"mmmm")</f>
        <v>September</v>
      </c>
      <c r="C363" t="s">
        <v>48</v>
      </c>
      <c r="D363" t="s">
        <v>71</v>
      </c>
      <c r="E363" s="2">
        <v>1066995</v>
      </c>
    </row>
    <row r="364" spans="1:5" x14ac:dyDescent="0.3">
      <c r="A364" s="39">
        <v>44832</v>
      </c>
      <c r="B364" t="str">
        <f>TEXT(Ins[[#This Row],[Date]],"mmmm")</f>
        <v>September</v>
      </c>
      <c r="C364" t="s">
        <v>46</v>
      </c>
      <c r="D364" t="s">
        <v>45</v>
      </c>
      <c r="E364" s="2">
        <v>190000</v>
      </c>
    </row>
    <row r="365" spans="1:5" x14ac:dyDescent="0.3">
      <c r="A365" s="39">
        <v>44833</v>
      </c>
      <c r="B365" t="str">
        <f>TEXT(Ins[[#This Row],[Date]],"mmmm")</f>
        <v>September</v>
      </c>
      <c r="C365" t="s">
        <v>48</v>
      </c>
      <c r="D365" t="s">
        <v>69</v>
      </c>
      <c r="E365" s="2">
        <v>12.16</v>
      </c>
    </row>
    <row r="366" spans="1:5" x14ac:dyDescent="0.3">
      <c r="A366" s="39">
        <v>44833</v>
      </c>
      <c r="B366" t="str">
        <f>TEXT(Ins[[#This Row],[Date]],"mmmm")</f>
        <v>September</v>
      </c>
      <c r="C366" t="s">
        <v>49</v>
      </c>
      <c r="D366" t="s">
        <v>70</v>
      </c>
      <c r="E366" s="2">
        <v>50000</v>
      </c>
    </row>
    <row r="367" spans="1:5" x14ac:dyDescent="0.3">
      <c r="A367" s="39">
        <v>44834</v>
      </c>
      <c r="B367" t="str">
        <f>TEXT(Ins[[#This Row],[Date]],"mmmm")</f>
        <v>September</v>
      </c>
      <c r="C367" t="s">
        <v>48</v>
      </c>
      <c r="D367" t="s">
        <v>69</v>
      </c>
      <c r="E367" s="2">
        <v>12.16</v>
      </c>
    </row>
    <row r="368" spans="1:5" x14ac:dyDescent="0.3">
      <c r="A368" s="39">
        <v>44835</v>
      </c>
      <c r="B368" t="str">
        <f>TEXT(Ins[[#This Row],[Date]],"mmmm")</f>
        <v>October</v>
      </c>
      <c r="C368" t="s">
        <v>48</v>
      </c>
      <c r="D368" t="s">
        <v>69</v>
      </c>
      <c r="E368" s="2">
        <v>12.16</v>
      </c>
    </row>
    <row r="369" spans="1:5" x14ac:dyDescent="0.3">
      <c r="A369" s="39">
        <v>44835</v>
      </c>
      <c r="B369" t="str">
        <f>TEXT(Ins[[#This Row],[Date]],"mmmm")</f>
        <v>October</v>
      </c>
      <c r="C369" t="s">
        <v>46</v>
      </c>
      <c r="D369" t="s">
        <v>6</v>
      </c>
      <c r="E369" s="2">
        <v>10000</v>
      </c>
    </row>
    <row r="370" spans="1:5" x14ac:dyDescent="0.3">
      <c r="A370" s="39">
        <v>44836</v>
      </c>
      <c r="B370" t="str">
        <f>TEXT(Ins[[#This Row],[Date]],"mmmm")</f>
        <v>October</v>
      </c>
      <c r="C370" t="s">
        <v>48</v>
      </c>
      <c r="D370" t="s">
        <v>69</v>
      </c>
      <c r="E370" s="2">
        <v>12.16</v>
      </c>
    </row>
    <row r="371" spans="1:5" x14ac:dyDescent="0.3">
      <c r="A371" s="39">
        <v>44836</v>
      </c>
      <c r="B371" t="str">
        <f>TEXT(Ins[[#This Row],[Date]],"mmmm")</f>
        <v>October</v>
      </c>
      <c r="C371" t="s">
        <v>46</v>
      </c>
      <c r="D371" t="s">
        <v>133</v>
      </c>
      <c r="E371" s="2">
        <v>20000</v>
      </c>
    </row>
    <row r="372" spans="1:5" x14ac:dyDescent="0.3">
      <c r="A372" s="39">
        <v>44837</v>
      </c>
      <c r="B372" t="str">
        <f>TEXT(Ins[[#This Row],[Date]],"mmmm")</f>
        <v>October</v>
      </c>
      <c r="C372" t="s">
        <v>48</v>
      </c>
      <c r="D372" t="s">
        <v>69</v>
      </c>
      <c r="E372" s="2">
        <v>12.16</v>
      </c>
    </row>
    <row r="373" spans="1:5" x14ac:dyDescent="0.3">
      <c r="A373" s="39">
        <v>44838</v>
      </c>
      <c r="B373" t="str">
        <f>TEXT(Ins[[#This Row],[Date]],"mmmm")</f>
        <v>October</v>
      </c>
      <c r="C373" t="s">
        <v>48</v>
      </c>
      <c r="D373" t="s">
        <v>69</v>
      </c>
      <c r="E373" s="2">
        <v>12.18</v>
      </c>
    </row>
    <row r="374" spans="1:5" x14ac:dyDescent="0.3">
      <c r="A374" s="39">
        <v>44838</v>
      </c>
      <c r="B374" t="str">
        <f>TEXT(Ins[[#This Row],[Date]],"mmmm")</f>
        <v>October</v>
      </c>
      <c r="C374" t="s">
        <v>46</v>
      </c>
      <c r="D374" t="s">
        <v>6</v>
      </c>
      <c r="E374" s="2">
        <v>10000</v>
      </c>
    </row>
    <row r="375" spans="1:5" x14ac:dyDescent="0.3">
      <c r="A375" s="39">
        <v>44839</v>
      </c>
      <c r="B375" t="str">
        <f>TEXT(Ins[[#This Row],[Date]],"mmmm")</f>
        <v>October</v>
      </c>
      <c r="C375" t="s">
        <v>48</v>
      </c>
      <c r="D375" t="s">
        <v>69</v>
      </c>
      <c r="E375" s="2">
        <v>12.17</v>
      </c>
    </row>
    <row r="376" spans="1:5" x14ac:dyDescent="0.3">
      <c r="A376" s="39">
        <v>44840</v>
      </c>
      <c r="B376" t="str">
        <f>TEXT(Ins[[#This Row],[Date]],"mmmm")</f>
        <v>October</v>
      </c>
      <c r="C376" t="s">
        <v>48</v>
      </c>
      <c r="D376" t="s">
        <v>69</v>
      </c>
      <c r="E376" s="2">
        <v>12.17</v>
      </c>
    </row>
    <row r="377" spans="1:5" x14ac:dyDescent="0.3">
      <c r="A377" s="39">
        <v>44841</v>
      </c>
      <c r="B377" t="str">
        <f>TEXT(Ins[[#This Row],[Date]],"mmmm")</f>
        <v>October</v>
      </c>
      <c r="C377" t="s">
        <v>48</v>
      </c>
      <c r="D377" t="s">
        <v>69</v>
      </c>
      <c r="E377" s="2">
        <v>12.17</v>
      </c>
    </row>
    <row r="378" spans="1:5" x14ac:dyDescent="0.3">
      <c r="A378" s="39">
        <v>44842</v>
      </c>
      <c r="B378" t="str">
        <f>TEXT(Ins[[#This Row],[Date]],"mmmm")</f>
        <v>October</v>
      </c>
      <c r="C378" t="s">
        <v>48</v>
      </c>
      <c r="D378" t="s">
        <v>69</v>
      </c>
      <c r="E378" s="2">
        <v>12.17</v>
      </c>
    </row>
    <row r="379" spans="1:5" x14ac:dyDescent="0.3">
      <c r="A379" s="39">
        <v>44843</v>
      </c>
      <c r="B379" t="str">
        <f>TEXT(Ins[[#This Row],[Date]],"mmmm")</f>
        <v>October</v>
      </c>
      <c r="C379" t="s">
        <v>48</v>
      </c>
      <c r="D379" t="s">
        <v>69</v>
      </c>
      <c r="E379" s="2">
        <v>12.17</v>
      </c>
    </row>
    <row r="380" spans="1:5" x14ac:dyDescent="0.3">
      <c r="A380" s="39">
        <v>44843</v>
      </c>
      <c r="B380" t="str">
        <f>TEXT(Ins[[#This Row],[Date]],"mmmm")</f>
        <v>October</v>
      </c>
      <c r="C380" t="s">
        <v>49</v>
      </c>
      <c r="D380" t="s">
        <v>73</v>
      </c>
      <c r="E380" s="2">
        <v>10000</v>
      </c>
    </row>
    <row r="381" spans="1:5" x14ac:dyDescent="0.3">
      <c r="A381" s="39">
        <v>44844</v>
      </c>
      <c r="B381" t="str">
        <f>TEXT(Ins[[#This Row],[Date]],"mmmm")</f>
        <v>October</v>
      </c>
      <c r="C381" t="s">
        <v>48</v>
      </c>
      <c r="D381" t="s">
        <v>69</v>
      </c>
      <c r="E381" s="2">
        <v>12.17</v>
      </c>
    </row>
    <row r="382" spans="1:5" x14ac:dyDescent="0.3">
      <c r="A382" s="39">
        <v>44845</v>
      </c>
      <c r="B382" t="str">
        <f>TEXT(Ins[[#This Row],[Date]],"mmmm")</f>
        <v>October</v>
      </c>
      <c r="C382" t="s">
        <v>48</v>
      </c>
      <c r="D382" t="s">
        <v>69</v>
      </c>
      <c r="E382" s="2">
        <v>12.17</v>
      </c>
    </row>
    <row r="383" spans="1:5" x14ac:dyDescent="0.3">
      <c r="A383" s="39">
        <v>44845</v>
      </c>
      <c r="B383" t="str">
        <f>TEXT(Ins[[#This Row],[Date]],"mmmm")</f>
        <v>October</v>
      </c>
      <c r="C383" t="s">
        <v>49</v>
      </c>
      <c r="D383" t="s">
        <v>45</v>
      </c>
      <c r="E383" s="2">
        <v>100000</v>
      </c>
    </row>
    <row r="384" spans="1:5" x14ac:dyDescent="0.3">
      <c r="A384" s="39">
        <v>44846</v>
      </c>
      <c r="B384" t="str">
        <f>TEXT(Ins[[#This Row],[Date]],"mmmm")</f>
        <v>October</v>
      </c>
      <c r="C384" t="s">
        <v>48</v>
      </c>
      <c r="D384" t="s">
        <v>69</v>
      </c>
      <c r="E384" s="2">
        <v>12.17</v>
      </c>
    </row>
    <row r="385" spans="1:5" x14ac:dyDescent="0.3">
      <c r="A385" s="39">
        <v>44847</v>
      </c>
      <c r="B385" t="str">
        <f>TEXT(Ins[[#This Row],[Date]],"mmmm")</f>
        <v>October</v>
      </c>
      <c r="C385" t="s">
        <v>48</v>
      </c>
      <c r="D385" t="s">
        <v>69</v>
      </c>
      <c r="E385" s="2">
        <v>12.17</v>
      </c>
    </row>
    <row r="386" spans="1:5" x14ac:dyDescent="0.3">
      <c r="A386" s="39">
        <v>44848</v>
      </c>
      <c r="B386" t="str">
        <f>TEXT(Ins[[#This Row],[Date]],"mmmm")</f>
        <v>October</v>
      </c>
      <c r="C386" t="s">
        <v>48</v>
      </c>
      <c r="D386" t="s">
        <v>69</v>
      </c>
      <c r="E386" s="2">
        <v>12.17</v>
      </c>
    </row>
    <row r="387" spans="1:5" x14ac:dyDescent="0.3">
      <c r="A387" s="39">
        <v>44849</v>
      </c>
      <c r="B387" t="str">
        <f>TEXT(Ins[[#This Row],[Date]],"mmmm")</f>
        <v>October</v>
      </c>
      <c r="C387" t="s">
        <v>48</v>
      </c>
      <c r="D387" t="s">
        <v>69</v>
      </c>
      <c r="E387" s="2">
        <v>12.15</v>
      </c>
    </row>
    <row r="388" spans="1:5" x14ac:dyDescent="0.3">
      <c r="A388" s="39">
        <v>44850</v>
      </c>
      <c r="B388" t="str">
        <f>TEXT(Ins[[#This Row],[Date]],"mmmm")</f>
        <v>October</v>
      </c>
      <c r="C388" t="s">
        <v>48</v>
      </c>
      <c r="D388" t="s">
        <v>69</v>
      </c>
      <c r="E388" s="2">
        <v>12.15</v>
      </c>
    </row>
    <row r="389" spans="1:5" x14ac:dyDescent="0.3">
      <c r="A389" s="39">
        <v>44851</v>
      </c>
      <c r="B389" t="str">
        <f>TEXT(Ins[[#This Row],[Date]],"mmmm")</f>
        <v>October</v>
      </c>
      <c r="C389" t="s">
        <v>48</v>
      </c>
      <c r="D389" t="s">
        <v>69</v>
      </c>
      <c r="E389" s="2">
        <v>12.15</v>
      </c>
    </row>
    <row r="390" spans="1:5" x14ac:dyDescent="0.3">
      <c r="A390" s="39">
        <v>44852</v>
      </c>
      <c r="B390" t="str">
        <f>TEXT(Ins[[#This Row],[Date]],"mmmm")</f>
        <v>October</v>
      </c>
      <c r="C390" t="s">
        <v>48</v>
      </c>
      <c r="D390" t="s">
        <v>69</v>
      </c>
      <c r="E390" s="2">
        <v>12.15</v>
      </c>
    </row>
    <row r="391" spans="1:5" x14ac:dyDescent="0.3">
      <c r="A391" s="39">
        <v>44852</v>
      </c>
      <c r="B391" t="str">
        <f>TEXT(Ins[[#This Row],[Date]],"mmmm")</f>
        <v>October</v>
      </c>
      <c r="C391" t="s">
        <v>46</v>
      </c>
      <c r="D391" t="s">
        <v>69</v>
      </c>
      <c r="E391" s="2">
        <v>197.9</v>
      </c>
    </row>
    <row r="392" spans="1:5" x14ac:dyDescent="0.3">
      <c r="A392" s="39">
        <v>44853</v>
      </c>
      <c r="B392" t="str">
        <f>TEXT(Ins[[#This Row],[Date]],"mmmm")</f>
        <v>October</v>
      </c>
      <c r="C392" t="s">
        <v>48</v>
      </c>
      <c r="D392" t="s">
        <v>69</v>
      </c>
      <c r="E392" s="2">
        <v>12.15</v>
      </c>
    </row>
    <row r="393" spans="1:5" x14ac:dyDescent="0.3">
      <c r="A393" s="39">
        <v>44854</v>
      </c>
      <c r="B393" t="str">
        <f>TEXT(Ins[[#This Row],[Date]],"mmmm")</f>
        <v>October</v>
      </c>
      <c r="C393" t="s">
        <v>48</v>
      </c>
      <c r="D393" t="s">
        <v>69</v>
      </c>
      <c r="E393" s="2">
        <v>12.15</v>
      </c>
    </row>
    <row r="394" spans="1:5" x14ac:dyDescent="0.3">
      <c r="A394" s="39">
        <v>44854</v>
      </c>
      <c r="B394" t="str">
        <f>TEXT(Ins[[#This Row],[Date]],"mmmm")</f>
        <v>October</v>
      </c>
      <c r="C394" t="s">
        <v>48</v>
      </c>
      <c r="D394" t="s">
        <v>71</v>
      </c>
      <c r="E394" s="2">
        <v>328927</v>
      </c>
    </row>
    <row r="395" spans="1:5" x14ac:dyDescent="0.3">
      <c r="A395" s="39">
        <v>44854</v>
      </c>
      <c r="B395" t="str">
        <f>TEXT(Ins[[#This Row],[Date]],"mmmm")</f>
        <v>October</v>
      </c>
      <c r="C395" t="s">
        <v>46</v>
      </c>
      <c r="D395" t="s">
        <v>45</v>
      </c>
      <c r="E395" s="2">
        <v>200000</v>
      </c>
    </row>
    <row r="396" spans="1:5" x14ac:dyDescent="0.3">
      <c r="A396" s="39">
        <v>44855</v>
      </c>
      <c r="B396" t="str">
        <f>TEXT(Ins[[#This Row],[Date]],"mmmm")</f>
        <v>October</v>
      </c>
      <c r="C396" t="s">
        <v>48</v>
      </c>
      <c r="D396" t="s">
        <v>69</v>
      </c>
      <c r="E396" s="2">
        <v>12.15</v>
      </c>
    </row>
    <row r="397" spans="1:5" x14ac:dyDescent="0.3">
      <c r="A397" s="39">
        <v>44856</v>
      </c>
      <c r="B397" t="str">
        <f>TEXT(Ins[[#This Row],[Date]],"mmmm")</f>
        <v>October</v>
      </c>
      <c r="C397" t="s">
        <v>48</v>
      </c>
      <c r="D397" t="s">
        <v>69</v>
      </c>
      <c r="E397" s="2">
        <v>12.15</v>
      </c>
    </row>
    <row r="398" spans="1:5" x14ac:dyDescent="0.3">
      <c r="A398" s="39">
        <v>44856</v>
      </c>
      <c r="B398" t="str">
        <f>TEXT(Ins[[#This Row],[Date]],"mmmm")</f>
        <v>October</v>
      </c>
      <c r="C398" t="s">
        <v>46</v>
      </c>
      <c r="D398" t="s">
        <v>6</v>
      </c>
      <c r="E398" s="2">
        <v>105000</v>
      </c>
    </row>
    <row r="399" spans="1:5" x14ac:dyDescent="0.3">
      <c r="A399" s="39">
        <v>44856</v>
      </c>
      <c r="B399" t="str">
        <f>TEXT(Ins[[#This Row],[Date]],"mmmm")</f>
        <v>October</v>
      </c>
      <c r="C399" t="s">
        <v>49</v>
      </c>
      <c r="D399" t="s">
        <v>6</v>
      </c>
      <c r="E399" s="2">
        <v>26000</v>
      </c>
    </row>
    <row r="400" spans="1:5" x14ac:dyDescent="0.3">
      <c r="A400" s="39">
        <v>44857</v>
      </c>
      <c r="B400" t="str">
        <f>TEXT(Ins[[#This Row],[Date]],"mmmm")</f>
        <v>October</v>
      </c>
      <c r="C400" t="s">
        <v>48</v>
      </c>
      <c r="D400" t="s">
        <v>69</v>
      </c>
      <c r="E400" s="2">
        <v>12.15</v>
      </c>
    </row>
    <row r="401" spans="1:5" x14ac:dyDescent="0.3">
      <c r="A401" s="39">
        <v>44858</v>
      </c>
      <c r="B401" t="str">
        <f>TEXT(Ins[[#This Row],[Date]],"mmmm")</f>
        <v>October</v>
      </c>
      <c r="C401" t="s">
        <v>48</v>
      </c>
      <c r="D401" t="s">
        <v>69</v>
      </c>
      <c r="E401" s="2">
        <v>12.15</v>
      </c>
    </row>
    <row r="402" spans="1:5" x14ac:dyDescent="0.3">
      <c r="A402" s="39">
        <v>44859</v>
      </c>
      <c r="B402" t="str">
        <f>TEXT(Ins[[#This Row],[Date]],"mmmm")</f>
        <v>October</v>
      </c>
      <c r="C402" t="s">
        <v>48</v>
      </c>
      <c r="D402" t="s">
        <v>69</v>
      </c>
      <c r="E402" s="2">
        <v>12.15</v>
      </c>
    </row>
    <row r="403" spans="1:5" x14ac:dyDescent="0.3">
      <c r="A403" s="39">
        <v>44860</v>
      </c>
      <c r="B403" t="str">
        <f>TEXT(Ins[[#This Row],[Date]],"mmmm")</f>
        <v>October</v>
      </c>
      <c r="C403" t="s">
        <v>48</v>
      </c>
      <c r="D403" t="s">
        <v>69</v>
      </c>
      <c r="E403" s="2">
        <v>12.15</v>
      </c>
    </row>
    <row r="404" spans="1:5" x14ac:dyDescent="0.3">
      <c r="A404" s="39">
        <v>44860</v>
      </c>
      <c r="B404" t="str">
        <f>TEXT(Ins[[#This Row],[Date]],"mmmm")</f>
        <v>October</v>
      </c>
      <c r="C404" t="s">
        <v>48</v>
      </c>
      <c r="D404" t="s">
        <v>71</v>
      </c>
      <c r="E404" s="2">
        <v>120712</v>
      </c>
    </row>
    <row r="405" spans="1:5" x14ac:dyDescent="0.3">
      <c r="A405" s="39">
        <v>44860</v>
      </c>
      <c r="B405" t="str">
        <f>TEXT(Ins[[#This Row],[Date]],"mmmm")</f>
        <v>October</v>
      </c>
      <c r="C405" t="s">
        <v>46</v>
      </c>
      <c r="D405" t="s">
        <v>45</v>
      </c>
      <c r="E405" s="2">
        <v>120712</v>
      </c>
    </row>
    <row r="406" spans="1:5" x14ac:dyDescent="0.3">
      <c r="A406" s="39">
        <v>44861</v>
      </c>
      <c r="B406" t="str">
        <f>TEXT(Ins[[#This Row],[Date]],"mmmm")</f>
        <v>October</v>
      </c>
      <c r="C406" t="s">
        <v>48</v>
      </c>
      <c r="D406" t="s">
        <v>69</v>
      </c>
      <c r="E406" s="2">
        <v>12.15</v>
      </c>
    </row>
    <row r="407" spans="1:5" x14ac:dyDescent="0.3">
      <c r="A407" s="39">
        <v>44862</v>
      </c>
      <c r="B407" t="str">
        <f>TEXT(Ins[[#This Row],[Date]],"mmmm")</f>
        <v>October</v>
      </c>
      <c r="C407" t="s">
        <v>48</v>
      </c>
      <c r="D407" t="s">
        <v>69</v>
      </c>
      <c r="E407" s="2">
        <v>12.15</v>
      </c>
    </row>
    <row r="408" spans="1:5" x14ac:dyDescent="0.3">
      <c r="A408" s="39">
        <v>44863</v>
      </c>
      <c r="B408" t="str">
        <f>TEXT(Ins[[#This Row],[Date]],"mmmm")</f>
        <v>October</v>
      </c>
      <c r="C408" t="s">
        <v>48</v>
      </c>
      <c r="D408" t="s">
        <v>69</v>
      </c>
      <c r="E408" s="2">
        <v>12.15</v>
      </c>
    </row>
    <row r="409" spans="1:5" x14ac:dyDescent="0.3">
      <c r="A409" s="39">
        <v>44863</v>
      </c>
      <c r="B409" t="str">
        <f>TEXT(Ins[[#This Row],[Date]],"mmmm")</f>
        <v>October</v>
      </c>
      <c r="C409" t="s">
        <v>49</v>
      </c>
      <c r="D409" t="s">
        <v>45</v>
      </c>
      <c r="E409" s="2">
        <v>30000</v>
      </c>
    </row>
    <row r="410" spans="1:5" x14ac:dyDescent="0.3">
      <c r="A410" s="39">
        <v>44864</v>
      </c>
      <c r="B410" t="str">
        <f>TEXT(Ins[[#This Row],[Date]],"mmmm")</f>
        <v>October</v>
      </c>
      <c r="C410" t="s">
        <v>48</v>
      </c>
      <c r="D410" t="s">
        <v>69</v>
      </c>
      <c r="E410" s="2">
        <v>12.15</v>
      </c>
    </row>
    <row r="411" spans="1:5" x14ac:dyDescent="0.3">
      <c r="A411" s="39">
        <v>44865</v>
      </c>
      <c r="B411" t="str">
        <f>TEXT(Ins[[#This Row],[Date]],"mmmm")</f>
        <v>October</v>
      </c>
      <c r="C411" t="s">
        <v>48</v>
      </c>
      <c r="D411" t="s">
        <v>69</v>
      </c>
      <c r="E411" s="2">
        <v>12.15</v>
      </c>
    </row>
    <row r="412" spans="1:5" x14ac:dyDescent="0.3">
      <c r="A412" s="39">
        <v>44866</v>
      </c>
      <c r="B412" t="str">
        <f>TEXT(Ins[[#This Row],[Date]],"mmmm")</f>
        <v>November</v>
      </c>
      <c r="C412" t="s">
        <v>48</v>
      </c>
      <c r="D412" t="s">
        <v>69</v>
      </c>
      <c r="E412" s="2">
        <v>12.15</v>
      </c>
    </row>
    <row r="413" spans="1:5" x14ac:dyDescent="0.3">
      <c r="A413" s="39">
        <v>44866</v>
      </c>
      <c r="B413" t="str">
        <f>TEXT(Ins[[#This Row],[Date]],"mmmm")</f>
        <v>November</v>
      </c>
      <c r="C413" t="s">
        <v>49</v>
      </c>
      <c r="D413" t="s">
        <v>70</v>
      </c>
      <c r="E413" s="2">
        <v>220000</v>
      </c>
    </row>
    <row r="414" spans="1:5" x14ac:dyDescent="0.3">
      <c r="A414" s="39">
        <v>44867</v>
      </c>
      <c r="B414" t="str">
        <f>TEXT(Ins[[#This Row],[Date]],"mmmm")</f>
        <v>November</v>
      </c>
      <c r="C414" t="s">
        <v>48</v>
      </c>
      <c r="D414" t="s">
        <v>69</v>
      </c>
      <c r="E414" s="2">
        <v>12.15</v>
      </c>
    </row>
    <row r="415" spans="1:5" x14ac:dyDescent="0.3">
      <c r="A415" s="39">
        <v>44867</v>
      </c>
      <c r="B415" t="str">
        <f>TEXT(Ins[[#This Row],[Date]],"mmmm")</f>
        <v>November</v>
      </c>
      <c r="C415" t="s">
        <v>46</v>
      </c>
      <c r="D415" t="s">
        <v>133</v>
      </c>
      <c r="E415" s="2">
        <v>30000</v>
      </c>
    </row>
    <row r="416" spans="1:5" x14ac:dyDescent="0.3">
      <c r="A416" s="39">
        <v>44867</v>
      </c>
      <c r="B416" t="str">
        <f>TEXT(Ins[[#This Row],[Date]],"mmmm")</f>
        <v>November</v>
      </c>
      <c r="C416" t="s">
        <v>48</v>
      </c>
      <c r="D416" t="s">
        <v>71</v>
      </c>
      <c r="E416" s="2">
        <v>713917</v>
      </c>
    </row>
    <row r="417" spans="1:5" x14ac:dyDescent="0.3">
      <c r="A417" s="39">
        <v>44867</v>
      </c>
      <c r="B417" t="str">
        <f>TEXT(Ins[[#This Row],[Date]],"mmmm")</f>
        <v>November</v>
      </c>
      <c r="C417" t="s">
        <v>46</v>
      </c>
      <c r="D417" t="s">
        <v>45</v>
      </c>
      <c r="E417" s="2">
        <v>700000</v>
      </c>
    </row>
    <row r="418" spans="1:5" x14ac:dyDescent="0.3">
      <c r="A418" s="39">
        <v>44868</v>
      </c>
      <c r="B418" t="str">
        <f>TEXT(Ins[[#This Row],[Date]],"mmmm")</f>
        <v>November</v>
      </c>
      <c r="C418" t="s">
        <v>48</v>
      </c>
      <c r="D418" t="s">
        <v>69</v>
      </c>
      <c r="E418" s="2">
        <v>12.17</v>
      </c>
    </row>
    <row r="419" spans="1:5" x14ac:dyDescent="0.3">
      <c r="A419" s="39">
        <v>44869</v>
      </c>
      <c r="B419" t="str">
        <f>TEXT(Ins[[#This Row],[Date]],"mmmm")</f>
        <v>November</v>
      </c>
      <c r="C419" t="s">
        <v>48</v>
      </c>
      <c r="D419" t="s">
        <v>69</v>
      </c>
      <c r="E419" s="2">
        <v>12.17</v>
      </c>
    </row>
    <row r="420" spans="1:5" x14ac:dyDescent="0.3">
      <c r="A420" s="39">
        <v>44870</v>
      </c>
      <c r="B420" t="str">
        <f>TEXT(Ins[[#This Row],[Date]],"mmmm")</f>
        <v>November</v>
      </c>
      <c r="C420" t="s">
        <v>48</v>
      </c>
      <c r="D420" t="s">
        <v>69</v>
      </c>
      <c r="E420" s="2">
        <v>12.17</v>
      </c>
    </row>
    <row r="421" spans="1:5" x14ac:dyDescent="0.3">
      <c r="A421" s="39">
        <v>44871</v>
      </c>
      <c r="B421" t="str">
        <f>TEXT(Ins[[#This Row],[Date]],"mmmm")</f>
        <v>November</v>
      </c>
      <c r="C421" t="s">
        <v>48</v>
      </c>
      <c r="D421" t="s">
        <v>69</v>
      </c>
      <c r="E421" s="2">
        <v>12.17</v>
      </c>
    </row>
    <row r="422" spans="1:5" x14ac:dyDescent="0.3">
      <c r="A422" s="39">
        <v>44872</v>
      </c>
      <c r="B422" t="str">
        <f>TEXT(Ins[[#This Row],[Date]],"mmmm")</f>
        <v>November</v>
      </c>
      <c r="C422" t="s">
        <v>48</v>
      </c>
      <c r="D422" t="s">
        <v>69</v>
      </c>
      <c r="E422" s="2">
        <v>12.17</v>
      </c>
    </row>
    <row r="423" spans="1:5" x14ac:dyDescent="0.3">
      <c r="A423" s="39">
        <v>44873</v>
      </c>
      <c r="B423" t="str">
        <f>TEXT(Ins[[#This Row],[Date]],"mmmm")</f>
        <v>November</v>
      </c>
      <c r="C423" t="s">
        <v>48</v>
      </c>
      <c r="D423" t="s">
        <v>69</v>
      </c>
      <c r="E423" s="2">
        <v>12.17</v>
      </c>
    </row>
    <row r="424" spans="1:5" x14ac:dyDescent="0.3">
      <c r="A424" s="39">
        <v>44874</v>
      </c>
      <c r="B424" t="str">
        <f>TEXT(Ins[[#This Row],[Date]],"mmmm")</f>
        <v>November</v>
      </c>
      <c r="C424" t="s">
        <v>48</v>
      </c>
      <c r="D424" t="s">
        <v>69</v>
      </c>
      <c r="E424" s="2">
        <v>12.17</v>
      </c>
    </row>
    <row r="425" spans="1:5" x14ac:dyDescent="0.3">
      <c r="A425" s="39">
        <v>44875</v>
      </c>
      <c r="B425" t="str">
        <f>TEXT(Ins[[#This Row],[Date]],"mmmm")</f>
        <v>November</v>
      </c>
      <c r="C425" t="s">
        <v>48</v>
      </c>
      <c r="D425" t="s">
        <v>69</v>
      </c>
      <c r="E425" s="2">
        <v>12.17</v>
      </c>
    </row>
    <row r="426" spans="1:5" x14ac:dyDescent="0.3">
      <c r="A426" s="39">
        <v>44876</v>
      </c>
      <c r="B426" t="str">
        <f>TEXT(Ins[[#This Row],[Date]],"mmmm")</f>
        <v>November</v>
      </c>
      <c r="C426" t="s">
        <v>48</v>
      </c>
      <c r="D426" t="s">
        <v>69</v>
      </c>
      <c r="E426" s="2">
        <v>12.17</v>
      </c>
    </row>
    <row r="427" spans="1:5" x14ac:dyDescent="0.3">
      <c r="A427" s="39">
        <v>44877</v>
      </c>
      <c r="B427" t="str">
        <f>TEXT(Ins[[#This Row],[Date]],"mmmm")</f>
        <v>November</v>
      </c>
      <c r="C427" t="s">
        <v>48</v>
      </c>
      <c r="D427" t="s">
        <v>69</v>
      </c>
      <c r="E427" s="2">
        <v>12.16</v>
      </c>
    </row>
    <row r="428" spans="1:5" x14ac:dyDescent="0.3">
      <c r="A428" s="39">
        <v>44877</v>
      </c>
      <c r="B428" t="str">
        <f>TEXT(Ins[[#This Row],[Date]],"mmmm")</f>
        <v>November</v>
      </c>
      <c r="C428" t="s">
        <v>46</v>
      </c>
      <c r="D428" t="s">
        <v>133</v>
      </c>
      <c r="E428" s="2">
        <v>28000</v>
      </c>
    </row>
    <row r="429" spans="1:5" x14ac:dyDescent="0.3">
      <c r="A429" s="39">
        <v>44878</v>
      </c>
      <c r="B429" t="str">
        <f>TEXT(Ins[[#This Row],[Date]],"mmmm")</f>
        <v>November</v>
      </c>
      <c r="C429" t="s">
        <v>48</v>
      </c>
      <c r="D429" t="s">
        <v>69</v>
      </c>
      <c r="E429" s="2">
        <v>12.16</v>
      </c>
    </row>
    <row r="430" spans="1:5" x14ac:dyDescent="0.3">
      <c r="A430" s="39">
        <v>44879</v>
      </c>
      <c r="B430" t="str">
        <f>TEXT(Ins[[#This Row],[Date]],"mmmm")</f>
        <v>November</v>
      </c>
      <c r="C430" t="s">
        <v>48</v>
      </c>
      <c r="D430" t="s">
        <v>69</v>
      </c>
      <c r="E430" s="2">
        <v>12.16</v>
      </c>
    </row>
    <row r="431" spans="1:5" x14ac:dyDescent="0.3">
      <c r="A431" s="39">
        <v>44880</v>
      </c>
      <c r="B431" t="str">
        <f>TEXT(Ins[[#This Row],[Date]],"mmmm")</f>
        <v>November</v>
      </c>
      <c r="C431" t="s">
        <v>48</v>
      </c>
      <c r="D431" t="s">
        <v>69</v>
      </c>
      <c r="E431" s="2">
        <v>12.16</v>
      </c>
    </row>
    <row r="432" spans="1:5" x14ac:dyDescent="0.3">
      <c r="A432" s="39">
        <v>44881</v>
      </c>
      <c r="B432" t="str">
        <f>TEXT(Ins[[#This Row],[Date]],"mmmm")</f>
        <v>November</v>
      </c>
      <c r="C432" t="s">
        <v>48</v>
      </c>
      <c r="D432" t="s">
        <v>69</v>
      </c>
      <c r="E432" s="2">
        <v>12.16</v>
      </c>
    </row>
    <row r="433" spans="1:5" x14ac:dyDescent="0.3">
      <c r="A433" s="39">
        <v>44882</v>
      </c>
      <c r="B433" t="str">
        <f>TEXT(Ins[[#This Row],[Date]],"mmmm")</f>
        <v>November</v>
      </c>
      <c r="C433" t="s">
        <v>48</v>
      </c>
      <c r="D433" t="s">
        <v>69</v>
      </c>
      <c r="E433" s="2">
        <v>12.16</v>
      </c>
    </row>
    <row r="434" spans="1:5" x14ac:dyDescent="0.3">
      <c r="A434" s="39">
        <v>44883</v>
      </c>
      <c r="B434" t="str">
        <f>TEXT(Ins[[#This Row],[Date]],"mmmm")</f>
        <v>November</v>
      </c>
      <c r="C434" t="s">
        <v>48</v>
      </c>
      <c r="D434" t="s">
        <v>69</v>
      </c>
      <c r="E434" s="2">
        <v>12.16</v>
      </c>
    </row>
    <row r="435" spans="1:5" x14ac:dyDescent="0.3">
      <c r="A435" s="39">
        <v>44884</v>
      </c>
      <c r="B435" t="str">
        <f>TEXT(Ins[[#This Row],[Date]],"mmmm")</f>
        <v>November</v>
      </c>
      <c r="C435" t="s">
        <v>48</v>
      </c>
      <c r="D435" t="s">
        <v>69</v>
      </c>
      <c r="E435" s="2">
        <v>12.16</v>
      </c>
    </row>
    <row r="436" spans="1:5" x14ac:dyDescent="0.3">
      <c r="A436" s="39">
        <v>44885</v>
      </c>
      <c r="B436" t="str">
        <f>TEXT(Ins[[#This Row],[Date]],"mmmm")</f>
        <v>November</v>
      </c>
      <c r="C436" t="s">
        <v>48</v>
      </c>
      <c r="D436" t="s">
        <v>69</v>
      </c>
      <c r="E436" s="2">
        <v>12.16</v>
      </c>
    </row>
    <row r="437" spans="1:5" x14ac:dyDescent="0.3">
      <c r="A437" s="39">
        <v>44886</v>
      </c>
      <c r="B437" t="str">
        <f>TEXT(Ins[[#This Row],[Date]],"mmmm")</f>
        <v>November</v>
      </c>
      <c r="C437" t="s">
        <v>48</v>
      </c>
      <c r="D437" t="s">
        <v>69</v>
      </c>
      <c r="E437" s="2">
        <v>12.16</v>
      </c>
    </row>
    <row r="438" spans="1:5" x14ac:dyDescent="0.3">
      <c r="A438" s="39">
        <v>44887</v>
      </c>
      <c r="B438" t="str">
        <f>TEXT(Ins[[#This Row],[Date]],"mmmm")</f>
        <v>November</v>
      </c>
      <c r="C438" t="s">
        <v>48</v>
      </c>
      <c r="D438" t="s">
        <v>69</v>
      </c>
      <c r="E438" s="2">
        <v>12.16</v>
      </c>
    </row>
    <row r="439" spans="1:5" x14ac:dyDescent="0.3">
      <c r="A439" s="39">
        <v>44888</v>
      </c>
      <c r="B439" t="str">
        <f>TEXT(Ins[[#This Row],[Date]],"mmmm")</f>
        <v>November</v>
      </c>
      <c r="C439" t="s">
        <v>48</v>
      </c>
      <c r="D439" t="s">
        <v>69</v>
      </c>
      <c r="E439" s="2">
        <v>12.16</v>
      </c>
    </row>
    <row r="440" spans="1:5" x14ac:dyDescent="0.3">
      <c r="A440" s="39">
        <v>44889</v>
      </c>
      <c r="B440" t="str">
        <f>TEXT(Ins[[#This Row],[Date]],"mmmm")</f>
        <v>November</v>
      </c>
      <c r="C440" t="s">
        <v>48</v>
      </c>
      <c r="D440" t="s">
        <v>69</v>
      </c>
      <c r="E440" s="2">
        <v>12.16</v>
      </c>
    </row>
    <row r="441" spans="1:5" x14ac:dyDescent="0.3">
      <c r="A441" s="39">
        <v>44890</v>
      </c>
      <c r="B441" t="str">
        <f>TEXT(Ins[[#This Row],[Date]],"mmmm")</f>
        <v>November</v>
      </c>
      <c r="C441" t="s">
        <v>48</v>
      </c>
      <c r="D441" t="s">
        <v>69</v>
      </c>
      <c r="E441" s="2">
        <v>12.16</v>
      </c>
    </row>
    <row r="442" spans="1:5" x14ac:dyDescent="0.3">
      <c r="A442" s="39">
        <v>44891</v>
      </c>
      <c r="B442" t="str">
        <f>TEXT(Ins[[#This Row],[Date]],"mmmm")</f>
        <v>November</v>
      </c>
      <c r="C442" t="s">
        <v>48</v>
      </c>
      <c r="D442" t="s">
        <v>69</v>
      </c>
      <c r="E442" s="2">
        <v>12.16</v>
      </c>
    </row>
    <row r="443" spans="1:5" x14ac:dyDescent="0.3">
      <c r="A443" s="39">
        <v>44892</v>
      </c>
      <c r="B443" t="str">
        <f>TEXT(Ins[[#This Row],[Date]],"mmmm")</f>
        <v>November</v>
      </c>
      <c r="C443" t="s">
        <v>48</v>
      </c>
      <c r="D443" t="s">
        <v>69</v>
      </c>
      <c r="E443" s="2">
        <v>12.16</v>
      </c>
    </row>
    <row r="444" spans="1:5" x14ac:dyDescent="0.3">
      <c r="A444" s="39">
        <v>44893</v>
      </c>
      <c r="B444" t="str">
        <f>TEXT(Ins[[#This Row],[Date]],"mmmm")</f>
        <v>November</v>
      </c>
      <c r="C444" t="s">
        <v>48</v>
      </c>
      <c r="D444" t="s">
        <v>69</v>
      </c>
      <c r="E444" s="2">
        <v>12.16</v>
      </c>
    </row>
    <row r="445" spans="1:5" x14ac:dyDescent="0.3">
      <c r="A445" s="39">
        <v>44894</v>
      </c>
      <c r="B445" t="str">
        <f>TEXT(Ins[[#This Row],[Date]],"mmmm")</f>
        <v>November</v>
      </c>
      <c r="C445" t="s">
        <v>48</v>
      </c>
      <c r="D445" t="s">
        <v>69</v>
      </c>
      <c r="E445" s="2">
        <v>12.16</v>
      </c>
    </row>
    <row r="446" spans="1:5" x14ac:dyDescent="0.3">
      <c r="A446" s="39">
        <v>44895</v>
      </c>
      <c r="B446" t="str">
        <f>TEXT(Ins[[#This Row],[Date]],"mmmm")</f>
        <v>November</v>
      </c>
      <c r="C446" t="s">
        <v>48</v>
      </c>
      <c r="D446" t="s">
        <v>69</v>
      </c>
      <c r="E446" s="2">
        <v>12.16</v>
      </c>
    </row>
    <row r="447" spans="1:5" x14ac:dyDescent="0.3">
      <c r="A447" s="39">
        <v>44896</v>
      </c>
      <c r="B447" t="str">
        <f>TEXT(Ins[[#This Row],[Date]],"mmmm")</f>
        <v>December</v>
      </c>
      <c r="C447" t="s">
        <v>48</v>
      </c>
      <c r="D447" t="s">
        <v>69</v>
      </c>
      <c r="E447" s="2">
        <v>12.16</v>
      </c>
    </row>
    <row r="448" spans="1:5" x14ac:dyDescent="0.3">
      <c r="A448" s="39">
        <v>44896</v>
      </c>
      <c r="B448" t="str">
        <f>TEXT(Ins[[#This Row],[Date]],"mmmm")</f>
        <v>December</v>
      </c>
      <c r="C448" t="s">
        <v>49</v>
      </c>
      <c r="D448" t="s">
        <v>70</v>
      </c>
      <c r="E448" s="2">
        <v>220000</v>
      </c>
    </row>
    <row r="449" spans="1:5" x14ac:dyDescent="0.3">
      <c r="A449" s="39">
        <v>44897</v>
      </c>
      <c r="B449" t="str">
        <f>TEXT(Ins[[#This Row],[Date]],"mmmm")</f>
        <v>December</v>
      </c>
      <c r="C449" t="s">
        <v>48</v>
      </c>
      <c r="D449" t="s">
        <v>69</v>
      </c>
      <c r="E449" s="2">
        <v>10.79</v>
      </c>
    </row>
    <row r="450" spans="1:5" x14ac:dyDescent="0.3">
      <c r="A450" s="39">
        <v>44898</v>
      </c>
      <c r="B450" t="str">
        <f>TEXT(Ins[[#This Row],[Date]],"mmmm")</f>
        <v>December</v>
      </c>
      <c r="C450" t="s">
        <v>48</v>
      </c>
      <c r="D450" t="s">
        <v>69</v>
      </c>
      <c r="E450" s="2">
        <v>10.79</v>
      </c>
    </row>
    <row r="451" spans="1:5" x14ac:dyDescent="0.3">
      <c r="A451" s="39">
        <v>44899</v>
      </c>
      <c r="B451" t="str">
        <f>TEXT(Ins[[#This Row],[Date]],"mmmm")</f>
        <v>December</v>
      </c>
      <c r="C451" t="s">
        <v>48</v>
      </c>
      <c r="D451" t="s">
        <v>69</v>
      </c>
      <c r="E451" s="2">
        <v>10.79</v>
      </c>
    </row>
    <row r="452" spans="1:5" x14ac:dyDescent="0.3">
      <c r="A452" s="39">
        <v>44900</v>
      </c>
      <c r="B452" t="str">
        <f>TEXT(Ins[[#This Row],[Date]],"mmmm")</f>
        <v>December</v>
      </c>
      <c r="C452" t="s">
        <v>48</v>
      </c>
      <c r="D452" t="s">
        <v>69</v>
      </c>
      <c r="E452" s="2">
        <v>10.79</v>
      </c>
    </row>
    <row r="453" spans="1:5" x14ac:dyDescent="0.3">
      <c r="A453" s="39">
        <v>44901</v>
      </c>
      <c r="B453" t="str">
        <f>TEXT(Ins[[#This Row],[Date]],"mmmm")</f>
        <v>December</v>
      </c>
      <c r="C453" t="s">
        <v>48</v>
      </c>
      <c r="D453" t="s">
        <v>69</v>
      </c>
      <c r="E453" s="2">
        <v>10.79</v>
      </c>
    </row>
    <row r="454" spans="1:5" x14ac:dyDescent="0.3">
      <c r="A454" s="39">
        <v>44902</v>
      </c>
      <c r="B454" t="str">
        <f>TEXT(Ins[[#This Row],[Date]],"mmmm")</f>
        <v>December</v>
      </c>
      <c r="C454" t="s">
        <v>48</v>
      </c>
      <c r="D454" t="s">
        <v>69</v>
      </c>
      <c r="E454" s="2">
        <v>10.79</v>
      </c>
    </row>
    <row r="455" spans="1:5" x14ac:dyDescent="0.3">
      <c r="A455" s="39">
        <v>44903</v>
      </c>
      <c r="B455" t="str">
        <f>TEXT(Ins[[#This Row],[Date]],"mmmm")</f>
        <v>December</v>
      </c>
      <c r="C455" t="s">
        <v>48</v>
      </c>
      <c r="D455" t="s">
        <v>69</v>
      </c>
      <c r="E455" s="2">
        <v>10.79</v>
      </c>
    </row>
    <row r="456" spans="1:5" x14ac:dyDescent="0.3">
      <c r="A456" s="39">
        <v>44903</v>
      </c>
      <c r="B456" t="str">
        <f>TEXT(Ins[[#This Row],[Date]],"mmmm")</f>
        <v>December</v>
      </c>
      <c r="C456" t="s">
        <v>46</v>
      </c>
      <c r="D456" t="s">
        <v>69</v>
      </c>
      <c r="E456" s="2">
        <v>100</v>
      </c>
    </row>
    <row r="457" spans="1:5" x14ac:dyDescent="0.3">
      <c r="A457" s="39">
        <v>44903</v>
      </c>
      <c r="B457" t="str">
        <f>TEXT(Ins[[#This Row],[Date]],"mmmm")</f>
        <v>December</v>
      </c>
      <c r="C457" t="s">
        <v>46</v>
      </c>
      <c r="D457" t="s">
        <v>45</v>
      </c>
      <c r="E457" s="2">
        <v>5000</v>
      </c>
    </row>
    <row r="458" spans="1:5" x14ac:dyDescent="0.3">
      <c r="A458" s="39">
        <v>44903</v>
      </c>
      <c r="B458" t="str">
        <f>TEXT(Ins[[#This Row],[Date]],"mmmm")</f>
        <v>December</v>
      </c>
      <c r="C458" t="s">
        <v>49</v>
      </c>
      <c r="D458" t="s">
        <v>45</v>
      </c>
      <c r="E458" s="2">
        <v>1000</v>
      </c>
    </row>
    <row r="459" spans="1:5" x14ac:dyDescent="0.3">
      <c r="A459" s="39">
        <v>44904</v>
      </c>
      <c r="B459" t="str">
        <f>TEXT(Ins[[#This Row],[Date]],"mmmm")</f>
        <v>December</v>
      </c>
      <c r="C459" t="s">
        <v>48</v>
      </c>
      <c r="D459" t="s">
        <v>69</v>
      </c>
      <c r="E459" s="2">
        <v>10.79</v>
      </c>
    </row>
    <row r="460" spans="1:5" x14ac:dyDescent="0.3">
      <c r="A460" s="39">
        <v>44905</v>
      </c>
      <c r="B460" t="str">
        <f>TEXT(Ins[[#This Row],[Date]],"mmmm")</f>
        <v>December</v>
      </c>
      <c r="C460" t="s">
        <v>48</v>
      </c>
      <c r="D460" t="s">
        <v>69</v>
      </c>
      <c r="E460" s="2">
        <v>10.79</v>
      </c>
    </row>
    <row r="461" spans="1:5" x14ac:dyDescent="0.3">
      <c r="A461" s="39">
        <v>44906</v>
      </c>
      <c r="B461" t="str">
        <f>TEXT(Ins[[#This Row],[Date]],"mmmm")</f>
        <v>December</v>
      </c>
      <c r="C461" t="s">
        <v>48</v>
      </c>
      <c r="D461" t="s">
        <v>69</v>
      </c>
      <c r="E461" s="2">
        <v>10.79</v>
      </c>
    </row>
    <row r="462" spans="1:5" x14ac:dyDescent="0.3">
      <c r="A462" s="39">
        <v>44907</v>
      </c>
      <c r="B462" t="str">
        <f>TEXT(Ins[[#This Row],[Date]],"mmmm")</f>
        <v>December</v>
      </c>
      <c r="C462" t="s">
        <v>48</v>
      </c>
      <c r="D462" t="s">
        <v>69</v>
      </c>
      <c r="E462" s="2">
        <v>10.79</v>
      </c>
    </row>
    <row r="463" spans="1:5" x14ac:dyDescent="0.3">
      <c r="A463" s="39">
        <v>44908</v>
      </c>
      <c r="B463" t="str">
        <f>TEXT(Ins[[#This Row],[Date]],"mmmm")</f>
        <v>December</v>
      </c>
      <c r="C463" t="s">
        <v>48</v>
      </c>
      <c r="D463" t="s">
        <v>69</v>
      </c>
      <c r="E463" s="2">
        <v>10.79</v>
      </c>
    </row>
    <row r="464" spans="1:5" x14ac:dyDescent="0.3">
      <c r="A464" s="39">
        <v>44909</v>
      </c>
      <c r="B464" t="str">
        <f>TEXT(Ins[[#This Row],[Date]],"mmmm")</f>
        <v>December</v>
      </c>
      <c r="C464" t="s">
        <v>48</v>
      </c>
      <c r="D464" t="s">
        <v>69</v>
      </c>
      <c r="E464" s="2">
        <v>10.79</v>
      </c>
    </row>
    <row r="465" spans="1:5" x14ac:dyDescent="0.3">
      <c r="A465" s="39">
        <v>44909</v>
      </c>
      <c r="B465" t="str">
        <f>TEXT(Ins[[#This Row],[Date]],"mmmm")</f>
        <v>December</v>
      </c>
      <c r="C465" t="s">
        <v>49</v>
      </c>
      <c r="D465" t="s">
        <v>133</v>
      </c>
      <c r="E465" s="2">
        <v>7000</v>
      </c>
    </row>
    <row r="466" spans="1:5" x14ac:dyDescent="0.3">
      <c r="A466" s="39">
        <v>44910</v>
      </c>
      <c r="B466" t="str">
        <f>TEXT(Ins[[#This Row],[Date]],"mmmm")</f>
        <v>December</v>
      </c>
      <c r="C466" t="s">
        <v>48</v>
      </c>
      <c r="D466" t="s">
        <v>69</v>
      </c>
      <c r="E466" s="2">
        <v>10.78</v>
      </c>
    </row>
    <row r="467" spans="1:5" x14ac:dyDescent="0.3">
      <c r="A467" s="39">
        <v>44911</v>
      </c>
      <c r="B467" t="str">
        <f>TEXT(Ins[[#This Row],[Date]],"mmmm")</f>
        <v>December</v>
      </c>
      <c r="C467" t="s">
        <v>48</v>
      </c>
      <c r="D467" t="s">
        <v>69</v>
      </c>
      <c r="E467" s="2">
        <v>10.78</v>
      </c>
    </row>
    <row r="468" spans="1:5" x14ac:dyDescent="0.3">
      <c r="A468" s="39">
        <v>44912</v>
      </c>
      <c r="B468" t="str">
        <f>TEXT(Ins[[#This Row],[Date]],"mmmm")</f>
        <v>December</v>
      </c>
      <c r="C468" t="s">
        <v>48</v>
      </c>
      <c r="D468" t="s">
        <v>69</v>
      </c>
      <c r="E468" s="2">
        <v>10.78</v>
      </c>
    </row>
    <row r="469" spans="1:5" x14ac:dyDescent="0.3">
      <c r="A469" s="39">
        <v>44913</v>
      </c>
      <c r="B469" t="str">
        <f>TEXT(Ins[[#This Row],[Date]],"mmmm")</f>
        <v>December</v>
      </c>
      <c r="C469" t="s">
        <v>48</v>
      </c>
      <c r="D469" t="s">
        <v>69</v>
      </c>
      <c r="E469" s="2">
        <v>10.78</v>
      </c>
    </row>
    <row r="470" spans="1:5" x14ac:dyDescent="0.3">
      <c r="A470" s="39">
        <v>44914</v>
      </c>
      <c r="B470" t="str">
        <f>TEXT(Ins[[#This Row],[Date]],"mmmm")</f>
        <v>December</v>
      </c>
      <c r="C470" t="s">
        <v>48</v>
      </c>
      <c r="D470" t="s">
        <v>69</v>
      </c>
      <c r="E470" s="2">
        <v>10.78</v>
      </c>
    </row>
    <row r="471" spans="1:5" x14ac:dyDescent="0.3">
      <c r="A471" s="39">
        <v>44915</v>
      </c>
      <c r="B471" t="str">
        <f>TEXT(Ins[[#This Row],[Date]],"mmmm")</f>
        <v>December</v>
      </c>
      <c r="C471" t="s">
        <v>48</v>
      </c>
      <c r="D471" t="s">
        <v>69</v>
      </c>
      <c r="E471" s="2">
        <v>10.78</v>
      </c>
    </row>
    <row r="472" spans="1:5" x14ac:dyDescent="0.3">
      <c r="A472" s="39">
        <v>44916</v>
      </c>
      <c r="B472" t="str">
        <f>TEXT(Ins[[#This Row],[Date]],"mmmm")</f>
        <v>December</v>
      </c>
      <c r="C472" t="s">
        <v>48</v>
      </c>
      <c r="D472" t="s">
        <v>69</v>
      </c>
      <c r="E472" s="2">
        <v>10.78</v>
      </c>
    </row>
    <row r="473" spans="1:5" x14ac:dyDescent="0.3">
      <c r="A473" s="39">
        <v>44916</v>
      </c>
      <c r="B473" t="str">
        <f>TEXT(Ins[[#This Row],[Date]],"mmmm")</f>
        <v>December</v>
      </c>
      <c r="C473" t="s">
        <v>49</v>
      </c>
      <c r="D473" t="s">
        <v>96</v>
      </c>
      <c r="E473" s="2">
        <v>30000</v>
      </c>
    </row>
    <row r="474" spans="1:5" x14ac:dyDescent="0.3">
      <c r="A474" s="39">
        <v>44916</v>
      </c>
      <c r="B474" t="str">
        <f>TEXT(Ins[[#This Row],[Date]],"mmmm")</f>
        <v>December</v>
      </c>
      <c r="C474" t="s">
        <v>46</v>
      </c>
      <c r="D474" t="s">
        <v>6</v>
      </c>
      <c r="E474" s="2">
        <v>15000</v>
      </c>
    </row>
    <row r="475" spans="1:5" x14ac:dyDescent="0.3">
      <c r="A475" s="39">
        <v>44917</v>
      </c>
      <c r="B475" t="str">
        <f>TEXT(Ins[[#This Row],[Date]],"mmmm")</f>
        <v>December</v>
      </c>
      <c r="C475" t="s">
        <v>48</v>
      </c>
      <c r="D475" t="s">
        <v>69</v>
      </c>
      <c r="E475" s="2">
        <v>10.78</v>
      </c>
    </row>
    <row r="476" spans="1:5" x14ac:dyDescent="0.3">
      <c r="A476" s="39">
        <v>44918</v>
      </c>
      <c r="B476" t="str">
        <f>TEXT(Ins[[#This Row],[Date]],"mmmm")</f>
        <v>December</v>
      </c>
      <c r="C476" t="s">
        <v>48</v>
      </c>
      <c r="D476" t="s">
        <v>69</v>
      </c>
      <c r="E476" s="2">
        <v>10.78</v>
      </c>
    </row>
    <row r="477" spans="1:5" x14ac:dyDescent="0.3">
      <c r="A477" s="39">
        <v>44918</v>
      </c>
      <c r="B477" t="str">
        <f>TEXT(Ins[[#This Row],[Date]],"mmmm")</f>
        <v>December</v>
      </c>
      <c r="C477" t="s">
        <v>49</v>
      </c>
      <c r="D477" t="s">
        <v>45</v>
      </c>
      <c r="E477" s="2">
        <v>50000</v>
      </c>
    </row>
    <row r="478" spans="1:5" x14ac:dyDescent="0.3">
      <c r="A478" s="39">
        <v>44919</v>
      </c>
      <c r="B478" t="str">
        <f>TEXT(Ins[[#This Row],[Date]],"mmmm")</f>
        <v>December</v>
      </c>
      <c r="C478" t="s">
        <v>49</v>
      </c>
      <c r="D478" t="s">
        <v>45</v>
      </c>
      <c r="E478" s="2">
        <v>20000</v>
      </c>
    </row>
    <row r="479" spans="1:5" x14ac:dyDescent="0.3">
      <c r="A479" s="39">
        <v>44919</v>
      </c>
      <c r="B479" t="str">
        <f>TEXT(Ins[[#This Row],[Date]],"mmmm")</f>
        <v>December</v>
      </c>
      <c r="C479" t="s">
        <v>48</v>
      </c>
      <c r="D479" t="s">
        <v>69</v>
      </c>
      <c r="E479" s="2">
        <v>10.78</v>
      </c>
    </row>
    <row r="480" spans="1:5" x14ac:dyDescent="0.3">
      <c r="A480" s="39">
        <v>44920</v>
      </c>
      <c r="B480" t="str">
        <f>TEXT(Ins[[#This Row],[Date]],"mmmm")</f>
        <v>December</v>
      </c>
      <c r="C480" t="s">
        <v>48</v>
      </c>
      <c r="D480" t="s">
        <v>69</v>
      </c>
      <c r="E480" s="2">
        <v>10.78</v>
      </c>
    </row>
    <row r="481" spans="1:5" x14ac:dyDescent="0.3">
      <c r="A481" s="39">
        <v>44921</v>
      </c>
      <c r="B481" t="str">
        <f>TEXT(Ins[[#This Row],[Date]],"mmmm")</f>
        <v>December</v>
      </c>
      <c r="C481" t="s">
        <v>48</v>
      </c>
      <c r="D481" t="s">
        <v>69</v>
      </c>
      <c r="E481" s="2">
        <v>10.78</v>
      </c>
    </row>
    <row r="482" spans="1:5" x14ac:dyDescent="0.3">
      <c r="A482" s="39">
        <v>44921</v>
      </c>
      <c r="B482" t="str">
        <f>TEXT(Ins[[#This Row],[Date]],"mmmm")</f>
        <v>December</v>
      </c>
      <c r="C482" t="s">
        <v>46</v>
      </c>
      <c r="D482" t="s">
        <v>6</v>
      </c>
      <c r="E482" s="2">
        <v>10000</v>
      </c>
    </row>
    <row r="483" spans="1:5" x14ac:dyDescent="0.3">
      <c r="A483" s="39">
        <v>44922</v>
      </c>
      <c r="B483" t="str">
        <f>TEXT(Ins[[#This Row],[Date]],"mmmm")</f>
        <v>December</v>
      </c>
      <c r="C483" t="s">
        <v>48</v>
      </c>
      <c r="D483" t="s">
        <v>69</v>
      </c>
      <c r="E483" s="2">
        <v>10.78</v>
      </c>
    </row>
    <row r="484" spans="1:5" x14ac:dyDescent="0.3">
      <c r="A484" s="39">
        <v>44923</v>
      </c>
      <c r="B484" t="str">
        <f>TEXT(Ins[[#This Row],[Date]],"mmmm")</f>
        <v>December</v>
      </c>
      <c r="C484" t="s">
        <v>48</v>
      </c>
      <c r="D484" t="s">
        <v>69</v>
      </c>
      <c r="E484" s="2">
        <v>10.78</v>
      </c>
    </row>
    <row r="485" spans="1:5" x14ac:dyDescent="0.3">
      <c r="A485" s="39">
        <v>44923</v>
      </c>
      <c r="B485" t="str">
        <f>TEXT(Ins[[#This Row],[Date]],"mmmm")</f>
        <v>December</v>
      </c>
      <c r="C485" t="s">
        <v>46</v>
      </c>
      <c r="D485" t="s">
        <v>70</v>
      </c>
      <c r="E485" s="2">
        <v>220000</v>
      </c>
    </row>
    <row r="486" spans="1:5" x14ac:dyDescent="0.3">
      <c r="A486" s="39">
        <v>44924</v>
      </c>
      <c r="B486" t="str">
        <f>TEXT(Ins[[#This Row],[Date]],"mmmm")</f>
        <v>December</v>
      </c>
      <c r="C486" t="s">
        <v>48</v>
      </c>
      <c r="D486" t="s">
        <v>69</v>
      </c>
      <c r="E486" s="2">
        <v>10.78</v>
      </c>
    </row>
    <row r="487" spans="1:5" x14ac:dyDescent="0.3">
      <c r="A487" s="39">
        <v>44924</v>
      </c>
      <c r="B487" t="str">
        <f>TEXT(Ins[[#This Row],[Date]],"mmmm")</f>
        <v>December</v>
      </c>
      <c r="C487" t="s">
        <v>48</v>
      </c>
      <c r="D487" t="s">
        <v>71</v>
      </c>
      <c r="E487" s="2">
        <v>232631</v>
      </c>
    </row>
    <row r="488" spans="1:5" x14ac:dyDescent="0.3">
      <c r="A488" s="39">
        <v>44924</v>
      </c>
      <c r="B488" t="str">
        <f>TEXT(Ins[[#This Row],[Date]],"mmmm")</f>
        <v>December</v>
      </c>
      <c r="C488" t="s">
        <v>48</v>
      </c>
      <c r="D488" t="s">
        <v>71</v>
      </c>
      <c r="E488" s="2">
        <v>232631</v>
      </c>
    </row>
    <row r="489" spans="1:5" x14ac:dyDescent="0.3">
      <c r="A489" s="39">
        <v>44925</v>
      </c>
      <c r="B489" t="str">
        <f>TEXT(Ins[[#This Row],[Date]],"mmmm")</f>
        <v>December</v>
      </c>
      <c r="C489" t="s">
        <v>48</v>
      </c>
      <c r="D489" t="s">
        <v>69</v>
      </c>
      <c r="E489" s="2">
        <v>11.41</v>
      </c>
    </row>
    <row r="490" spans="1:5" x14ac:dyDescent="0.3">
      <c r="A490" s="39">
        <v>44926</v>
      </c>
      <c r="B490" t="str">
        <f>TEXT(Ins[[#This Row],[Date]],"mmmm")</f>
        <v>December</v>
      </c>
      <c r="C490" t="s">
        <v>48</v>
      </c>
      <c r="D490" t="s">
        <v>69</v>
      </c>
      <c r="E490" s="2">
        <v>11.1</v>
      </c>
    </row>
  </sheetData>
  <pageMargins left="0.7" right="0.7" top="0.75" bottom="0.75" header="0.3" footer="0.3"/>
  <pageSetup orientation="portrait" horizontalDpi="4294967293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C7501FD8-2A89-4266-A056-BDA8C5557442}">
          <x14:formula1>
            <xm:f>'Expenses by Category'!$L$6:$L$10</xm:f>
          </x14:formula1>
          <xm:sqref>C2:C490</xm:sqref>
        </x14:dataValidation>
        <x14:dataValidation type="list" allowBlank="1" showInputMessage="1" showErrorMessage="1" xr:uid="{7DE6F227-5003-42D4-A670-B44AD09211C3}">
          <x14:formula1>
            <xm:f>'Expenses by Category'!$N$6:$N$16</xm:f>
          </x14:formula1>
          <xm:sqref>D2:D490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6F6634-326E-45C7-B7FA-A0727F3B13DF}">
  <sheetPr>
    <tabColor rgb="FFFF0000"/>
  </sheetPr>
  <dimension ref="A1:G620"/>
  <sheetViews>
    <sheetView tabSelected="1" topLeftCell="A591" workbookViewId="0">
      <selection activeCell="C620" sqref="C620"/>
    </sheetView>
  </sheetViews>
  <sheetFormatPr defaultRowHeight="14.4" x14ac:dyDescent="0.3"/>
  <cols>
    <col min="1" max="1" width="11.109375" bestFit="1" customWidth="1"/>
    <col min="2" max="2" width="10.109375" bestFit="1" customWidth="1"/>
    <col min="3" max="3" width="18.109375" bestFit="1" customWidth="1"/>
    <col min="4" max="4" width="18.5546875" bestFit="1" customWidth="1"/>
    <col min="5" max="5" width="11.88671875" bestFit="1" customWidth="1"/>
    <col min="6" max="6" width="28.88671875" customWidth="1"/>
    <col min="7" max="7" width="14.6640625" bestFit="1" customWidth="1"/>
  </cols>
  <sheetData>
    <row r="1" spans="1:7" x14ac:dyDescent="0.3">
      <c r="A1" t="s">
        <v>0</v>
      </c>
      <c r="B1" t="s">
        <v>52</v>
      </c>
      <c r="C1" t="s">
        <v>1</v>
      </c>
      <c r="D1" t="s">
        <v>2</v>
      </c>
      <c r="E1" t="s">
        <v>68</v>
      </c>
      <c r="F1" t="s">
        <v>3</v>
      </c>
      <c r="G1" t="s">
        <v>4</v>
      </c>
    </row>
    <row r="2" spans="1:7" x14ac:dyDescent="0.3">
      <c r="A2" s="39">
        <v>44563</v>
      </c>
      <c r="B2" s="1" t="str">
        <f>TEXT(Outs[[#This Row],[Date]],"mmmm")</f>
        <v>January</v>
      </c>
      <c r="C2" t="s">
        <v>7</v>
      </c>
      <c r="D2" t="s">
        <v>13</v>
      </c>
      <c r="E2" t="s">
        <v>46</v>
      </c>
      <c r="F2" t="s">
        <v>76</v>
      </c>
      <c r="G2" s="3">
        <v>26700</v>
      </c>
    </row>
    <row r="3" spans="1:7" x14ac:dyDescent="0.3">
      <c r="A3" s="39">
        <v>44563</v>
      </c>
      <c r="B3" s="1" t="str">
        <f>TEXT(Outs[[#This Row],[Date]],"mmmm")</f>
        <v>January</v>
      </c>
      <c r="C3" t="s">
        <v>7</v>
      </c>
      <c r="D3" t="s">
        <v>14</v>
      </c>
      <c r="E3" t="s">
        <v>49</v>
      </c>
      <c r="F3" t="s">
        <v>80</v>
      </c>
      <c r="G3" s="3">
        <v>4500</v>
      </c>
    </row>
    <row r="4" spans="1:7" x14ac:dyDescent="0.3">
      <c r="A4" s="39">
        <v>44564</v>
      </c>
      <c r="B4" s="1" t="str">
        <f>TEXT(Outs[[#This Row],[Date]],"mmmm")</f>
        <v>January</v>
      </c>
      <c r="C4" t="s">
        <v>20</v>
      </c>
      <c r="D4" t="s">
        <v>81</v>
      </c>
      <c r="E4" t="s">
        <v>46</v>
      </c>
      <c r="F4" t="s">
        <v>82</v>
      </c>
      <c r="G4" s="3">
        <v>50000</v>
      </c>
    </row>
    <row r="5" spans="1:7" x14ac:dyDescent="0.3">
      <c r="A5" s="39">
        <v>44565</v>
      </c>
      <c r="B5" s="1" t="str">
        <f>TEXT(Outs[[#This Row],[Date]],"mmmm")</f>
        <v>January</v>
      </c>
      <c r="C5" t="s">
        <v>5</v>
      </c>
      <c r="D5" t="s">
        <v>9</v>
      </c>
      <c r="E5" t="s">
        <v>49</v>
      </c>
      <c r="F5" t="s">
        <v>83</v>
      </c>
      <c r="G5" s="3">
        <v>50000</v>
      </c>
    </row>
    <row r="6" spans="1:7" x14ac:dyDescent="0.3">
      <c r="A6" s="39">
        <v>44565</v>
      </c>
      <c r="B6" s="1" t="str">
        <f>TEXT(Outs[[#This Row],[Date]],"mmmm")</f>
        <v>January</v>
      </c>
      <c r="C6" t="s">
        <v>7</v>
      </c>
      <c r="D6" t="s">
        <v>14</v>
      </c>
      <c r="E6" t="s">
        <v>49</v>
      </c>
      <c r="F6" t="s">
        <v>84</v>
      </c>
      <c r="G6" s="3">
        <v>1000</v>
      </c>
    </row>
    <row r="7" spans="1:7" x14ac:dyDescent="0.3">
      <c r="A7" s="39">
        <v>44565</v>
      </c>
      <c r="B7" s="1" t="str">
        <f>TEXT(Outs[[#This Row],[Date]],"mmmm")</f>
        <v>January</v>
      </c>
      <c r="C7" t="s">
        <v>7</v>
      </c>
      <c r="D7" t="s">
        <v>14</v>
      </c>
      <c r="E7" t="s">
        <v>49</v>
      </c>
      <c r="F7" t="s">
        <v>84</v>
      </c>
      <c r="G7" s="3">
        <v>1000</v>
      </c>
    </row>
    <row r="8" spans="1:7" x14ac:dyDescent="0.3">
      <c r="A8" s="39">
        <v>44567</v>
      </c>
      <c r="B8" s="1" t="str">
        <f>TEXT(Outs[[#This Row],[Date]],"mmmm")</f>
        <v>January</v>
      </c>
      <c r="C8" t="s">
        <v>7</v>
      </c>
      <c r="D8" t="s">
        <v>13</v>
      </c>
      <c r="E8" t="s">
        <v>49</v>
      </c>
      <c r="F8" t="s">
        <v>86</v>
      </c>
      <c r="G8" s="3">
        <v>17000</v>
      </c>
    </row>
    <row r="9" spans="1:7" x14ac:dyDescent="0.3">
      <c r="A9" s="39">
        <v>44567</v>
      </c>
      <c r="B9" s="1" t="str">
        <f>TEXT(Outs[[#This Row],[Date]],"mmmm")</f>
        <v>January</v>
      </c>
      <c r="C9" t="s">
        <v>5</v>
      </c>
      <c r="D9" t="s">
        <v>8</v>
      </c>
      <c r="E9" t="s">
        <v>46</v>
      </c>
      <c r="F9" t="s">
        <v>8</v>
      </c>
      <c r="G9" s="3">
        <v>7400</v>
      </c>
    </row>
    <row r="10" spans="1:7" x14ac:dyDescent="0.3">
      <c r="A10" s="39">
        <v>44568</v>
      </c>
      <c r="B10" s="1" t="str">
        <f>TEXT(Outs[[#This Row],[Date]],"mmmm")</f>
        <v>January</v>
      </c>
      <c r="C10" t="s">
        <v>5</v>
      </c>
      <c r="D10" t="s">
        <v>8</v>
      </c>
      <c r="E10" t="s">
        <v>46</v>
      </c>
      <c r="F10" t="s">
        <v>8</v>
      </c>
      <c r="G10" s="3">
        <v>8200</v>
      </c>
    </row>
    <row r="11" spans="1:7" x14ac:dyDescent="0.3">
      <c r="A11" s="39">
        <v>44568</v>
      </c>
      <c r="B11" s="1" t="str">
        <f>TEXT(Outs[[#This Row],[Date]],"mmmm")</f>
        <v>January</v>
      </c>
      <c r="C11" t="s">
        <v>7</v>
      </c>
      <c r="D11" t="s">
        <v>19</v>
      </c>
      <c r="E11" t="s">
        <v>49</v>
      </c>
      <c r="F11" t="s">
        <v>87</v>
      </c>
      <c r="G11" s="3">
        <v>1200</v>
      </c>
    </row>
    <row r="12" spans="1:7" x14ac:dyDescent="0.3">
      <c r="A12" s="39">
        <v>44569</v>
      </c>
      <c r="B12" s="1" t="str">
        <f>TEXT(Outs[[#This Row],[Date]],"mmmm")</f>
        <v>January</v>
      </c>
      <c r="C12" t="s">
        <v>7</v>
      </c>
      <c r="D12" t="s">
        <v>15</v>
      </c>
      <c r="E12" t="s">
        <v>49</v>
      </c>
      <c r="F12" t="s">
        <v>90</v>
      </c>
      <c r="G12" s="3">
        <v>5000</v>
      </c>
    </row>
    <row r="13" spans="1:7" x14ac:dyDescent="0.3">
      <c r="A13" s="39">
        <v>44569</v>
      </c>
      <c r="B13" s="1" t="str">
        <f>TEXT(Outs[[#This Row],[Date]],"mmmm")</f>
        <v>January</v>
      </c>
      <c r="C13" t="s">
        <v>7</v>
      </c>
      <c r="D13" t="s">
        <v>14</v>
      </c>
      <c r="E13" t="s">
        <v>49</v>
      </c>
      <c r="F13" t="s">
        <v>80</v>
      </c>
      <c r="G13" s="3">
        <v>4500</v>
      </c>
    </row>
    <row r="14" spans="1:7" x14ac:dyDescent="0.3">
      <c r="A14" s="39">
        <v>44569</v>
      </c>
      <c r="B14" s="1" t="str">
        <f>TEXT(Outs[[#This Row],[Date]],"mmmm")</f>
        <v>January</v>
      </c>
      <c r="C14" t="s">
        <v>7</v>
      </c>
      <c r="D14" t="s">
        <v>15</v>
      </c>
      <c r="E14" t="s">
        <v>49</v>
      </c>
      <c r="F14" t="s">
        <v>89</v>
      </c>
      <c r="G14" s="3">
        <v>3000</v>
      </c>
    </row>
    <row r="15" spans="1:7" x14ac:dyDescent="0.3">
      <c r="A15" s="39">
        <v>44569</v>
      </c>
      <c r="B15" s="1" t="str">
        <f>TEXT(Outs[[#This Row],[Date]],"mmmm")</f>
        <v>January</v>
      </c>
      <c r="C15" t="s">
        <v>7</v>
      </c>
      <c r="D15" t="s">
        <v>14</v>
      </c>
      <c r="E15" t="s">
        <v>49</v>
      </c>
      <c r="F15" t="s">
        <v>88</v>
      </c>
      <c r="G15" s="3">
        <v>2000</v>
      </c>
    </row>
    <row r="16" spans="1:7" x14ac:dyDescent="0.3">
      <c r="A16" s="39">
        <v>44571</v>
      </c>
      <c r="B16" s="1" t="str">
        <f>TEXT(Outs[[#This Row],[Date]],"mmmm")</f>
        <v>January</v>
      </c>
      <c r="C16" t="s">
        <v>27</v>
      </c>
      <c r="D16" t="s">
        <v>29</v>
      </c>
      <c r="E16" t="s">
        <v>46</v>
      </c>
      <c r="F16" t="s">
        <v>29</v>
      </c>
      <c r="G16" s="3">
        <v>50000</v>
      </c>
    </row>
    <row r="17" spans="1:7" x14ac:dyDescent="0.3">
      <c r="A17" s="39">
        <v>44572</v>
      </c>
      <c r="B17" s="1" t="str">
        <f>TEXT(Outs[[#This Row],[Date]],"mmmm")</f>
        <v>January</v>
      </c>
      <c r="C17" t="s">
        <v>7</v>
      </c>
      <c r="D17" t="s">
        <v>18</v>
      </c>
      <c r="E17" t="s">
        <v>49</v>
      </c>
      <c r="F17" t="s">
        <v>91</v>
      </c>
      <c r="G17" s="3">
        <v>6000</v>
      </c>
    </row>
    <row r="18" spans="1:7" x14ac:dyDescent="0.3">
      <c r="A18" s="39">
        <v>44573</v>
      </c>
      <c r="B18" s="1" t="str">
        <f>TEXT(Outs[[#This Row],[Date]],"mmmm")</f>
        <v>January</v>
      </c>
      <c r="C18" t="s">
        <v>5</v>
      </c>
      <c r="D18" t="s">
        <v>8</v>
      </c>
      <c r="E18" t="s">
        <v>46</v>
      </c>
      <c r="F18" t="s">
        <v>8</v>
      </c>
      <c r="G18" s="3">
        <v>9300</v>
      </c>
    </row>
    <row r="19" spans="1:7" x14ac:dyDescent="0.3">
      <c r="A19" s="39">
        <v>44573</v>
      </c>
      <c r="B19" s="1" t="str">
        <f>TEXT(Outs[[#This Row],[Date]],"mmmm")</f>
        <v>January</v>
      </c>
      <c r="C19" t="s">
        <v>5</v>
      </c>
      <c r="D19" t="s">
        <v>8</v>
      </c>
      <c r="E19" t="s">
        <v>46</v>
      </c>
      <c r="F19" t="s">
        <v>8</v>
      </c>
      <c r="G19" s="3">
        <v>8600</v>
      </c>
    </row>
    <row r="20" spans="1:7" x14ac:dyDescent="0.3">
      <c r="A20" s="39">
        <v>44574</v>
      </c>
      <c r="B20" s="1" t="str">
        <f>TEXT(Outs[[#This Row],[Date]],"mmmm")</f>
        <v>January</v>
      </c>
      <c r="C20" t="s">
        <v>5</v>
      </c>
      <c r="D20" t="s">
        <v>94</v>
      </c>
      <c r="E20" t="s">
        <v>49</v>
      </c>
      <c r="F20" t="s">
        <v>92</v>
      </c>
      <c r="G20" s="3">
        <v>36000</v>
      </c>
    </row>
    <row r="21" spans="1:7" x14ac:dyDescent="0.3">
      <c r="A21" s="39">
        <v>44574</v>
      </c>
      <c r="B21" s="1" t="str">
        <f>TEXT(Outs[[#This Row],[Date]],"mmmm")</f>
        <v>January</v>
      </c>
      <c r="C21" t="s">
        <v>20</v>
      </c>
      <c r="D21" t="s">
        <v>24</v>
      </c>
      <c r="E21" t="s">
        <v>49</v>
      </c>
      <c r="F21" t="s">
        <v>93</v>
      </c>
      <c r="G21" s="3">
        <v>3100</v>
      </c>
    </row>
    <row r="22" spans="1:7" x14ac:dyDescent="0.3">
      <c r="A22" s="39">
        <v>44577</v>
      </c>
      <c r="B22" s="1" t="str">
        <f>TEXT(Outs[[#This Row],[Date]],"mmmm")</f>
        <v>January</v>
      </c>
      <c r="C22" t="s">
        <v>7</v>
      </c>
      <c r="D22" t="s">
        <v>13</v>
      </c>
      <c r="E22" t="s">
        <v>46</v>
      </c>
      <c r="F22" t="s">
        <v>76</v>
      </c>
      <c r="G22" s="3">
        <v>44500</v>
      </c>
    </row>
    <row r="23" spans="1:7" x14ac:dyDescent="0.3">
      <c r="A23" s="39">
        <v>44577</v>
      </c>
      <c r="B23" s="1" t="str">
        <f>TEXT(Outs[[#This Row],[Date]],"mmmm")</f>
        <v>January</v>
      </c>
      <c r="C23" t="s">
        <v>5</v>
      </c>
      <c r="D23" t="s">
        <v>94</v>
      </c>
      <c r="E23" t="s">
        <v>49</v>
      </c>
      <c r="F23" t="s">
        <v>92</v>
      </c>
      <c r="G23" s="3">
        <v>26000</v>
      </c>
    </row>
    <row r="24" spans="1:7" x14ac:dyDescent="0.3">
      <c r="A24" s="39">
        <v>44577</v>
      </c>
      <c r="B24" s="1" t="str">
        <f>TEXT(Outs[[#This Row],[Date]],"mmmm")</f>
        <v>January</v>
      </c>
      <c r="C24" t="s">
        <v>7</v>
      </c>
      <c r="D24" t="s">
        <v>14</v>
      </c>
      <c r="E24" t="s">
        <v>49</v>
      </c>
      <c r="F24" t="s">
        <v>80</v>
      </c>
      <c r="G24" s="3">
        <v>4500</v>
      </c>
    </row>
    <row r="25" spans="1:7" x14ac:dyDescent="0.3">
      <c r="A25" s="39">
        <v>44577</v>
      </c>
      <c r="B25" s="1" t="str">
        <f>TEXT(Outs[[#This Row],[Date]],"mmmm")</f>
        <v>January</v>
      </c>
      <c r="C25" t="s">
        <v>5</v>
      </c>
      <c r="D25" t="s">
        <v>95</v>
      </c>
      <c r="E25" t="s">
        <v>49</v>
      </c>
      <c r="F25" t="s">
        <v>95</v>
      </c>
      <c r="G25" s="3">
        <v>3500</v>
      </c>
    </row>
    <row r="26" spans="1:7" x14ac:dyDescent="0.3">
      <c r="A26" s="39">
        <v>44579</v>
      </c>
      <c r="B26" s="1" t="str">
        <f>TEXT(Outs[[#This Row],[Date]],"mmmm")</f>
        <v>January</v>
      </c>
      <c r="C26" t="s">
        <v>6</v>
      </c>
      <c r="D26" t="s">
        <v>12</v>
      </c>
      <c r="E26" t="s">
        <v>49</v>
      </c>
      <c r="F26" t="s">
        <v>97</v>
      </c>
      <c r="G26" s="3">
        <v>80000</v>
      </c>
    </row>
    <row r="27" spans="1:7" x14ac:dyDescent="0.3">
      <c r="A27" s="39">
        <v>44579</v>
      </c>
      <c r="B27" s="1" t="str">
        <f>TEXT(Outs[[#This Row],[Date]],"mmmm")</f>
        <v>January</v>
      </c>
      <c r="C27" t="s">
        <v>20</v>
      </c>
      <c r="D27" t="s">
        <v>21</v>
      </c>
      <c r="E27" t="s">
        <v>46</v>
      </c>
      <c r="F27" t="s">
        <v>100</v>
      </c>
      <c r="G27" s="3">
        <v>17900</v>
      </c>
    </row>
    <row r="28" spans="1:7" x14ac:dyDescent="0.3">
      <c r="A28" s="39">
        <v>44579</v>
      </c>
      <c r="B28" s="1" t="str">
        <f>TEXT(Outs[[#This Row],[Date]],"mmmm")</f>
        <v>January</v>
      </c>
      <c r="C28" t="s">
        <v>7</v>
      </c>
      <c r="D28" t="s">
        <v>18</v>
      </c>
      <c r="E28" t="s">
        <v>49</v>
      </c>
      <c r="F28" t="s">
        <v>99</v>
      </c>
      <c r="G28" s="3">
        <v>9000</v>
      </c>
    </row>
    <row r="29" spans="1:7" x14ac:dyDescent="0.3">
      <c r="A29" s="39">
        <v>44579</v>
      </c>
      <c r="B29" s="1" t="str">
        <f>TEXT(Outs[[#This Row],[Date]],"mmmm")</f>
        <v>January</v>
      </c>
      <c r="C29" t="s">
        <v>6</v>
      </c>
      <c r="D29" t="s">
        <v>12</v>
      </c>
      <c r="E29" t="s">
        <v>49</v>
      </c>
      <c r="F29" t="s">
        <v>98</v>
      </c>
      <c r="G29" s="3">
        <v>7000</v>
      </c>
    </row>
    <row r="30" spans="1:7" x14ac:dyDescent="0.3">
      <c r="A30" s="39">
        <v>44579</v>
      </c>
      <c r="B30" s="1" t="str">
        <f>TEXT(Outs[[#This Row],[Date]],"mmmm")</f>
        <v>January</v>
      </c>
      <c r="C30" t="s">
        <v>7</v>
      </c>
      <c r="D30" t="s">
        <v>14</v>
      </c>
      <c r="E30" t="s">
        <v>49</v>
      </c>
      <c r="F30" t="s">
        <v>80</v>
      </c>
      <c r="G30" s="3">
        <v>990</v>
      </c>
    </row>
    <row r="31" spans="1:7" x14ac:dyDescent="0.3">
      <c r="A31" s="39">
        <v>44579</v>
      </c>
      <c r="B31" s="1" t="str">
        <f>TEXT(Outs[[#This Row],[Date]],"mmmm")</f>
        <v>January</v>
      </c>
      <c r="C31" t="s">
        <v>6</v>
      </c>
      <c r="D31" t="s">
        <v>11</v>
      </c>
      <c r="E31" t="s">
        <v>49</v>
      </c>
      <c r="F31" t="s">
        <v>111</v>
      </c>
      <c r="G31" s="3">
        <v>10</v>
      </c>
    </row>
    <row r="32" spans="1:7" x14ac:dyDescent="0.3">
      <c r="A32" s="39">
        <v>44580</v>
      </c>
      <c r="B32" s="1" t="str">
        <f>TEXT(Outs[[#This Row],[Date]],"mmmm")</f>
        <v>January</v>
      </c>
      <c r="C32" t="s">
        <v>7</v>
      </c>
      <c r="D32" t="s">
        <v>15</v>
      </c>
      <c r="E32" t="s">
        <v>46</v>
      </c>
      <c r="F32" t="s">
        <v>101</v>
      </c>
      <c r="G32" s="3">
        <v>24000</v>
      </c>
    </row>
    <row r="33" spans="1:7" x14ac:dyDescent="0.3">
      <c r="A33" s="39">
        <v>44580</v>
      </c>
      <c r="B33" s="1" t="str">
        <f>TEXT(Outs[[#This Row],[Date]],"mmmm")</f>
        <v>January</v>
      </c>
      <c r="C33" t="s">
        <v>7</v>
      </c>
      <c r="D33" t="s">
        <v>14</v>
      </c>
      <c r="E33" t="s">
        <v>49</v>
      </c>
      <c r="F33" t="s">
        <v>80</v>
      </c>
      <c r="G33" s="3">
        <v>2500</v>
      </c>
    </row>
    <row r="34" spans="1:7" x14ac:dyDescent="0.3">
      <c r="A34" s="39">
        <v>44582</v>
      </c>
      <c r="B34" s="1" t="str">
        <f>TEXT(Outs[[#This Row],[Date]],"mmmm")</f>
        <v>January</v>
      </c>
      <c r="C34" t="s">
        <v>7</v>
      </c>
      <c r="D34" t="s">
        <v>14</v>
      </c>
      <c r="E34" t="s">
        <v>49</v>
      </c>
      <c r="F34" t="s">
        <v>103</v>
      </c>
      <c r="G34" s="3">
        <v>18000</v>
      </c>
    </row>
    <row r="35" spans="1:7" x14ac:dyDescent="0.3">
      <c r="A35" s="39">
        <v>44582</v>
      </c>
      <c r="B35" s="1" t="str">
        <f>TEXT(Outs[[#This Row],[Date]],"mmmm")</f>
        <v>January</v>
      </c>
      <c r="C35" t="s">
        <v>20</v>
      </c>
      <c r="D35" t="s">
        <v>21</v>
      </c>
      <c r="E35" t="s">
        <v>46</v>
      </c>
      <c r="F35" t="s">
        <v>105</v>
      </c>
      <c r="G35" s="3">
        <v>12500</v>
      </c>
    </row>
    <row r="36" spans="1:7" x14ac:dyDescent="0.3">
      <c r="A36" s="39">
        <v>44582</v>
      </c>
      <c r="B36" s="1" t="str">
        <f>TEXT(Outs[[#This Row],[Date]],"mmmm")</f>
        <v>January</v>
      </c>
      <c r="C36" t="s">
        <v>35</v>
      </c>
      <c r="D36" t="s">
        <v>36</v>
      </c>
      <c r="E36" t="s">
        <v>49</v>
      </c>
      <c r="F36" t="s">
        <v>102</v>
      </c>
      <c r="G36" s="3">
        <v>8100</v>
      </c>
    </row>
    <row r="37" spans="1:7" x14ac:dyDescent="0.3">
      <c r="A37" s="39">
        <v>44582</v>
      </c>
      <c r="B37" s="1" t="str">
        <f>TEXT(Outs[[#This Row],[Date]],"mmmm")</f>
        <v>January</v>
      </c>
      <c r="C37" t="s">
        <v>5</v>
      </c>
      <c r="D37" t="s">
        <v>95</v>
      </c>
      <c r="E37" t="s">
        <v>49</v>
      </c>
      <c r="F37" t="s">
        <v>95</v>
      </c>
      <c r="G37" s="3">
        <v>1200</v>
      </c>
    </row>
    <row r="38" spans="1:7" x14ac:dyDescent="0.3">
      <c r="A38" s="39">
        <v>44582</v>
      </c>
      <c r="B38" s="1" t="str">
        <f>TEXT(Outs[[#This Row],[Date]],"mmmm")</f>
        <v>January</v>
      </c>
      <c r="C38" t="s">
        <v>7</v>
      </c>
      <c r="D38" t="s">
        <v>19</v>
      </c>
      <c r="E38" t="s">
        <v>49</v>
      </c>
      <c r="F38" t="s">
        <v>104</v>
      </c>
      <c r="G38" s="3">
        <v>1000</v>
      </c>
    </row>
    <row r="39" spans="1:7" x14ac:dyDescent="0.3">
      <c r="A39" s="39">
        <v>44583</v>
      </c>
      <c r="B39" s="1" t="str">
        <f>TEXT(Outs[[#This Row],[Date]],"mmmm")</f>
        <v>January</v>
      </c>
      <c r="C39" t="s">
        <v>5</v>
      </c>
      <c r="D39" t="s">
        <v>8</v>
      </c>
      <c r="E39" t="s">
        <v>46</v>
      </c>
      <c r="F39" t="s">
        <v>8</v>
      </c>
      <c r="G39" s="3">
        <v>9300</v>
      </c>
    </row>
    <row r="40" spans="1:7" x14ac:dyDescent="0.3">
      <c r="A40" s="39">
        <v>44583</v>
      </c>
      <c r="B40" s="1" t="str">
        <f>TEXT(Outs[[#This Row],[Date]],"mmmm")</f>
        <v>January</v>
      </c>
      <c r="C40" t="s">
        <v>7</v>
      </c>
      <c r="D40" t="s">
        <v>14</v>
      </c>
      <c r="E40" t="s">
        <v>49</v>
      </c>
      <c r="F40" t="s">
        <v>84</v>
      </c>
      <c r="G40" s="3">
        <v>1000</v>
      </c>
    </row>
    <row r="41" spans="1:7" x14ac:dyDescent="0.3">
      <c r="A41" s="39">
        <v>44585</v>
      </c>
      <c r="B41" s="1" t="str">
        <f>TEXT(Outs[[#This Row],[Date]],"mmmm")</f>
        <v>January</v>
      </c>
      <c r="C41" t="s">
        <v>7</v>
      </c>
      <c r="D41" t="s">
        <v>17</v>
      </c>
      <c r="E41" t="s">
        <v>49</v>
      </c>
      <c r="F41" t="s">
        <v>109</v>
      </c>
      <c r="G41" s="3">
        <v>8300</v>
      </c>
    </row>
    <row r="42" spans="1:7" x14ac:dyDescent="0.3">
      <c r="A42" s="39">
        <v>44585</v>
      </c>
      <c r="B42" s="1" t="str">
        <f>TEXT(Outs[[#This Row],[Date]],"mmmm")</f>
        <v>January</v>
      </c>
      <c r="C42" t="s">
        <v>7</v>
      </c>
      <c r="D42" t="s">
        <v>14</v>
      </c>
      <c r="E42" t="s">
        <v>49</v>
      </c>
      <c r="F42" t="s">
        <v>80</v>
      </c>
      <c r="G42" s="3">
        <v>4500</v>
      </c>
    </row>
    <row r="43" spans="1:7" x14ac:dyDescent="0.3">
      <c r="A43" s="39">
        <v>44585</v>
      </c>
      <c r="B43" s="1" t="str">
        <f>TEXT(Outs[[#This Row],[Date]],"mmmm")</f>
        <v>January</v>
      </c>
      <c r="C43" t="s">
        <v>7</v>
      </c>
      <c r="D43" t="s">
        <v>14</v>
      </c>
      <c r="E43" t="s">
        <v>49</v>
      </c>
      <c r="F43" t="s">
        <v>84</v>
      </c>
      <c r="G43" s="3">
        <v>1000</v>
      </c>
    </row>
    <row r="44" spans="1:7" x14ac:dyDescent="0.3">
      <c r="A44" s="39">
        <v>44587</v>
      </c>
      <c r="B44" s="1" t="str">
        <f>TEXT(Outs[[#This Row],[Date]],"mmmm")</f>
        <v>January</v>
      </c>
      <c r="C44" t="s">
        <v>7</v>
      </c>
      <c r="D44" t="s">
        <v>14</v>
      </c>
      <c r="E44" t="s">
        <v>49</v>
      </c>
      <c r="F44" t="s">
        <v>84</v>
      </c>
      <c r="G44" s="3">
        <v>1000</v>
      </c>
    </row>
    <row r="45" spans="1:7" x14ac:dyDescent="0.3">
      <c r="A45" s="39">
        <v>44587</v>
      </c>
      <c r="B45" s="1" t="str">
        <f>TEXT(Outs[[#This Row],[Date]],"mmmm")</f>
        <v>January</v>
      </c>
      <c r="C45" t="s">
        <v>7</v>
      </c>
      <c r="D45" t="s">
        <v>14</v>
      </c>
      <c r="E45" t="s">
        <v>49</v>
      </c>
      <c r="F45" t="s">
        <v>84</v>
      </c>
      <c r="G45" s="3">
        <v>1000</v>
      </c>
    </row>
    <row r="46" spans="1:7" x14ac:dyDescent="0.3">
      <c r="A46" s="39">
        <v>44589</v>
      </c>
      <c r="B46" s="1" t="str">
        <f>TEXT(Outs[[#This Row],[Date]],"mmmm")</f>
        <v>January</v>
      </c>
      <c r="C46" t="s">
        <v>6</v>
      </c>
      <c r="D46" t="s">
        <v>16</v>
      </c>
      <c r="E46" t="s">
        <v>49</v>
      </c>
      <c r="F46" t="s">
        <v>112</v>
      </c>
      <c r="G46" s="3">
        <v>70000</v>
      </c>
    </row>
    <row r="47" spans="1:7" x14ac:dyDescent="0.3">
      <c r="A47" s="39">
        <v>44589</v>
      </c>
      <c r="B47" s="1" t="str">
        <f>TEXT(Outs[[#This Row],[Date]],"mmmm")</f>
        <v>January</v>
      </c>
      <c r="C47" t="s">
        <v>7</v>
      </c>
      <c r="D47" t="s">
        <v>14</v>
      </c>
      <c r="E47" t="s">
        <v>49</v>
      </c>
      <c r="F47" t="s">
        <v>113</v>
      </c>
      <c r="G47" s="3">
        <v>2000</v>
      </c>
    </row>
    <row r="48" spans="1:7" x14ac:dyDescent="0.3">
      <c r="A48" s="39">
        <v>44590</v>
      </c>
      <c r="B48" s="1" t="str">
        <f>TEXT(Outs[[#This Row],[Date]],"mmmm")</f>
        <v>January</v>
      </c>
      <c r="C48" t="s">
        <v>7</v>
      </c>
      <c r="D48" t="s">
        <v>14</v>
      </c>
      <c r="E48" t="s">
        <v>49</v>
      </c>
      <c r="F48" t="s">
        <v>80</v>
      </c>
      <c r="G48" s="3">
        <v>3500</v>
      </c>
    </row>
    <row r="49" spans="1:7" x14ac:dyDescent="0.3">
      <c r="A49" s="39">
        <v>44590</v>
      </c>
      <c r="B49" s="1" t="str">
        <f>TEXT(Outs[[#This Row],[Date]],"mmmm")</f>
        <v>January</v>
      </c>
      <c r="C49" t="s">
        <v>7</v>
      </c>
      <c r="D49" t="s">
        <v>14</v>
      </c>
      <c r="E49" t="s">
        <v>49</v>
      </c>
      <c r="F49" t="s">
        <v>84</v>
      </c>
      <c r="G49" s="3">
        <v>1000</v>
      </c>
    </row>
    <row r="50" spans="1:7" x14ac:dyDescent="0.3">
      <c r="A50" s="39">
        <v>44590</v>
      </c>
      <c r="B50" s="1" t="str">
        <f>TEXT(Outs[[#This Row],[Date]],"mmmm")</f>
        <v>January</v>
      </c>
      <c r="C50" t="s">
        <v>7</v>
      </c>
      <c r="D50" t="s">
        <v>14</v>
      </c>
      <c r="E50" t="s">
        <v>49</v>
      </c>
      <c r="F50" t="s">
        <v>84</v>
      </c>
      <c r="G50" s="3">
        <v>1000</v>
      </c>
    </row>
    <row r="51" spans="1:7" x14ac:dyDescent="0.3">
      <c r="A51" s="39">
        <v>44591</v>
      </c>
      <c r="B51" s="1" t="str">
        <f>TEXT(Outs[[#This Row],[Date]],"mmmm")</f>
        <v>January</v>
      </c>
      <c r="C51" t="s">
        <v>7</v>
      </c>
      <c r="D51" t="s">
        <v>13</v>
      </c>
      <c r="E51" t="s">
        <v>46</v>
      </c>
      <c r="F51" t="s">
        <v>76</v>
      </c>
      <c r="G51" s="3">
        <v>34600</v>
      </c>
    </row>
    <row r="52" spans="1:7" x14ac:dyDescent="0.3">
      <c r="A52" s="39">
        <v>44591</v>
      </c>
      <c r="B52" s="1" t="str">
        <f>TEXT(Outs[[#This Row],[Date]],"mmmm")</f>
        <v>January</v>
      </c>
      <c r="C52" t="s">
        <v>5</v>
      </c>
      <c r="D52" t="s">
        <v>8</v>
      </c>
      <c r="E52" t="s">
        <v>46</v>
      </c>
      <c r="F52" t="s">
        <v>8</v>
      </c>
      <c r="G52" s="3">
        <v>10100</v>
      </c>
    </row>
    <row r="53" spans="1:7" x14ac:dyDescent="0.3">
      <c r="A53" s="39">
        <v>44591</v>
      </c>
      <c r="B53" s="1" t="str">
        <f>TEXT(Outs[[#This Row],[Date]],"mmmm")</f>
        <v>January</v>
      </c>
      <c r="C53" t="s">
        <v>6</v>
      </c>
      <c r="D53" t="s">
        <v>16</v>
      </c>
      <c r="E53" t="s">
        <v>49</v>
      </c>
      <c r="F53" t="s">
        <v>115</v>
      </c>
      <c r="G53" s="3">
        <v>9000</v>
      </c>
    </row>
    <row r="54" spans="1:7" x14ac:dyDescent="0.3">
      <c r="A54" s="39">
        <v>44591</v>
      </c>
      <c r="B54" s="1" t="str">
        <f>TEXT(Outs[[#This Row],[Date]],"mmmm")</f>
        <v>January</v>
      </c>
      <c r="C54" t="s">
        <v>20</v>
      </c>
      <c r="D54" t="s">
        <v>24</v>
      </c>
      <c r="E54" t="s">
        <v>49</v>
      </c>
      <c r="F54" t="s">
        <v>114</v>
      </c>
      <c r="G54" s="3">
        <v>5000</v>
      </c>
    </row>
    <row r="55" spans="1:7" x14ac:dyDescent="0.3">
      <c r="A55" s="39">
        <v>44591</v>
      </c>
      <c r="B55" s="1" t="str">
        <f>TEXT(Outs[[#This Row],[Date]],"mmmm")</f>
        <v>January</v>
      </c>
      <c r="C55" t="s">
        <v>7</v>
      </c>
      <c r="D55" t="s">
        <v>14</v>
      </c>
      <c r="E55" t="s">
        <v>49</v>
      </c>
      <c r="F55" t="s">
        <v>80</v>
      </c>
      <c r="G55" s="3">
        <v>3000</v>
      </c>
    </row>
    <row r="56" spans="1:7" x14ac:dyDescent="0.3">
      <c r="A56" s="39">
        <v>44591</v>
      </c>
      <c r="B56" s="1" t="str">
        <f>TEXT(Outs[[#This Row],[Date]],"mmmm")</f>
        <v>January</v>
      </c>
      <c r="C56" t="s">
        <v>5</v>
      </c>
      <c r="D56" t="s">
        <v>95</v>
      </c>
      <c r="E56" t="s">
        <v>49</v>
      </c>
      <c r="F56" t="s">
        <v>95</v>
      </c>
      <c r="G56" s="3">
        <v>1100</v>
      </c>
    </row>
    <row r="57" spans="1:7" x14ac:dyDescent="0.3">
      <c r="A57" s="39">
        <v>44593</v>
      </c>
      <c r="B57" s="1" t="str">
        <f>TEXT(Outs[[#This Row],[Date]],"mmmm")</f>
        <v>February</v>
      </c>
      <c r="C57" t="s">
        <v>5</v>
      </c>
      <c r="D57" t="s">
        <v>9</v>
      </c>
      <c r="E57" t="s">
        <v>49</v>
      </c>
      <c r="F57" t="s">
        <v>83</v>
      </c>
      <c r="G57" s="3">
        <v>50000</v>
      </c>
    </row>
    <row r="58" spans="1:7" x14ac:dyDescent="0.3">
      <c r="A58" s="39">
        <v>44593</v>
      </c>
      <c r="B58" s="1" t="str">
        <f>TEXT(Outs[[#This Row],[Date]],"mmmm")</f>
        <v>February</v>
      </c>
      <c r="C58" t="s">
        <v>7</v>
      </c>
      <c r="D58" t="s">
        <v>17</v>
      </c>
      <c r="E58" t="s">
        <v>49</v>
      </c>
      <c r="F58" t="s">
        <v>116</v>
      </c>
      <c r="G58" s="3">
        <v>2000</v>
      </c>
    </row>
    <row r="59" spans="1:7" x14ac:dyDescent="0.3">
      <c r="A59" s="39">
        <v>44593</v>
      </c>
      <c r="B59" s="1" t="str">
        <f>TEXT(Outs[[#This Row],[Date]],"mmmm")</f>
        <v>February</v>
      </c>
      <c r="C59" t="s">
        <v>6</v>
      </c>
      <c r="D59" t="s">
        <v>16</v>
      </c>
      <c r="E59" t="s">
        <v>49</v>
      </c>
      <c r="F59" t="s">
        <v>117</v>
      </c>
      <c r="G59" s="3">
        <v>900</v>
      </c>
    </row>
    <row r="60" spans="1:7" x14ac:dyDescent="0.3">
      <c r="A60" s="39">
        <v>44594</v>
      </c>
      <c r="B60" s="1" t="str">
        <f>TEXT(Outs[[#This Row],[Date]],"mmmm")</f>
        <v>February</v>
      </c>
      <c r="C60" t="s">
        <v>6</v>
      </c>
      <c r="D60" t="s">
        <v>16</v>
      </c>
      <c r="E60" t="s">
        <v>48</v>
      </c>
      <c r="F60" t="s">
        <v>119</v>
      </c>
      <c r="G60" s="3">
        <v>150000</v>
      </c>
    </row>
    <row r="61" spans="1:7" x14ac:dyDescent="0.3">
      <c r="A61" s="39">
        <v>44594</v>
      </c>
      <c r="B61" s="1" t="str">
        <f>TEXT(Outs[[#This Row],[Date]],"mmmm")</f>
        <v>February</v>
      </c>
      <c r="C61" t="s">
        <v>7</v>
      </c>
      <c r="D61" t="s">
        <v>13</v>
      </c>
      <c r="E61" t="s">
        <v>46</v>
      </c>
      <c r="F61" t="s">
        <v>76</v>
      </c>
      <c r="G61" s="3">
        <v>64400</v>
      </c>
    </row>
    <row r="62" spans="1:7" x14ac:dyDescent="0.3">
      <c r="A62" s="39">
        <v>44595</v>
      </c>
      <c r="B62" s="1" t="str">
        <f>TEXT(Outs[[#This Row],[Date]],"mmmm")</f>
        <v>February</v>
      </c>
      <c r="C62" t="s">
        <v>6</v>
      </c>
      <c r="D62" t="s">
        <v>12</v>
      </c>
      <c r="E62" t="s">
        <v>49</v>
      </c>
      <c r="F62" t="s">
        <v>195</v>
      </c>
      <c r="G62" s="3">
        <v>102900</v>
      </c>
    </row>
    <row r="63" spans="1:7" x14ac:dyDescent="0.3">
      <c r="A63" s="39">
        <v>44595</v>
      </c>
      <c r="B63" s="1" t="str">
        <f>TEXT(Outs[[#This Row],[Date]],"mmmm")</f>
        <v>February</v>
      </c>
      <c r="C63" t="s">
        <v>7</v>
      </c>
      <c r="D63" t="s">
        <v>18</v>
      </c>
      <c r="E63" t="s">
        <v>49</v>
      </c>
      <c r="F63" t="s">
        <v>121</v>
      </c>
      <c r="G63" s="3">
        <v>50000</v>
      </c>
    </row>
    <row r="64" spans="1:7" x14ac:dyDescent="0.3">
      <c r="A64" s="39">
        <v>44595</v>
      </c>
      <c r="B64" s="1" t="str">
        <f>TEXT(Outs[[#This Row],[Date]],"mmmm")</f>
        <v>February</v>
      </c>
      <c r="C64" t="s">
        <v>45</v>
      </c>
      <c r="D64" t="s">
        <v>42</v>
      </c>
      <c r="E64" t="s">
        <v>46</v>
      </c>
      <c r="F64" t="s">
        <v>122</v>
      </c>
      <c r="G64" s="3">
        <v>50000</v>
      </c>
    </row>
    <row r="65" spans="1:7" x14ac:dyDescent="0.3">
      <c r="A65" s="39">
        <v>44595</v>
      </c>
      <c r="B65" s="1" t="str">
        <f>TEXT(Outs[[#This Row],[Date]],"mmmm")</f>
        <v>February</v>
      </c>
      <c r="C65" t="s">
        <v>6</v>
      </c>
      <c r="D65" t="s">
        <v>22</v>
      </c>
      <c r="E65" t="s">
        <v>49</v>
      </c>
      <c r="F65" t="s">
        <v>120</v>
      </c>
      <c r="G65" s="3">
        <v>20000</v>
      </c>
    </row>
    <row r="66" spans="1:7" x14ac:dyDescent="0.3">
      <c r="A66" s="39">
        <v>44597</v>
      </c>
      <c r="B66" s="1" t="str">
        <f>TEXT(Outs[[#This Row],[Date]],"mmmm")</f>
        <v>February</v>
      </c>
      <c r="C66" t="s">
        <v>25</v>
      </c>
      <c r="D66" t="s">
        <v>124</v>
      </c>
      <c r="E66" t="s">
        <v>49</v>
      </c>
      <c r="F66" t="s">
        <v>124</v>
      </c>
      <c r="G66" s="3">
        <v>75000</v>
      </c>
    </row>
    <row r="67" spans="1:7" x14ac:dyDescent="0.3">
      <c r="A67" s="39">
        <v>44597</v>
      </c>
      <c r="B67" s="1" t="str">
        <f>TEXT(Outs[[#This Row],[Date]],"mmmm")</f>
        <v>February</v>
      </c>
      <c r="C67" t="s">
        <v>7</v>
      </c>
      <c r="D67" t="s">
        <v>14</v>
      </c>
      <c r="E67" t="s">
        <v>49</v>
      </c>
      <c r="F67" t="s">
        <v>84</v>
      </c>
      <c r="G67" s="3">
        <v>1000</v>
      </c>
    </row>
    <row r="68" spans="1:7" x14ac:dyDescent="0.3">
      <c r="A68" s="39">
        <v>44598</v>
      </c>
      <c r="B68" s="1" t="str">
        <f>TEXT(Outs[[#This Row],[Date]],"mmmm")</f>
        <v>February</v>
      </c>
      <c r="C68" t="s">
        <v>45</v>
      </c>
      <c r="D68" t="s">
        <v>42</v>
      </c>
      <c r="E68" t="s">
        <v>48</v>
      </c>
      <c r="F68" t="s">
        <v>126</v>
      </c>
      <c r="G68" s="3">
        <v>220000</v>
      </c>
    </row>
    <row r="69" spans="1:7" x14ac:dyDescent="0.3">
      <c r="A69" s="39">
        <v>44598</v>
      </c>
      <c r="B69" s="1" t="str">
        <f>TEXT(Outs[[#This Row],[Date]],"mmmm")</f>
        <v>February</v>
      </c>
      <c r="C69" t="s">
        <v>25</v>
      </c>
      <c r="D69" t="s">
        <v>125</v>
      </c>
      <c r="E69" t="s">
        <v>49</v>
      </c>
      <c r="F69" t="s">
        <v>125</v>
      </c>
      <c r="G69" s="3">
        <v>7000</v>
      </c>
    </row>
    <row r="70" spans="1:7" x14ac:dyDescent="0.3">
      <c r="A70" s="39">
        <v>44600</v>
      </c>
      <c r="B70" s="1" t="str">
        <f>TEXT(Outs[[#This Row],[Date]],"mmmm")</f>
        <v>February</v>
      </c>
      <c r="C70" t="s">
        <v>7</v>
      </c>
      <c r="D70" t="s">
        <v>127</v>
      </c>
      <c r="E70" t="s">
        <v>50</v>
      </c>
      <c r="F70" t="s">
        <v>128</v>
      </c>
      <c r="G70" s="3">
        <v>67100</v>
      </c>
    </row>
    <row r="71" spans="1:7" x14ac:dyDescent="0.3">
      <c r="A71" s="39">
        <v>44600</v>
      </c>
      <c r="B71" s="1" t="str">
        <f>TEXT(Outs[[#This Row],[Date]],"mmmm")</f>
        <v>February</v>
      </c>
      <c r="C71" t="s">
        <v>6</v>
      </c>
      <c r="D71" t="s">
        <v>16</v>
      </c>
      <c r="E71" t="s">
        <v>49</v>
      </c>
      <c r="F71" t="s">
        <v>129</v>
      </c>
      <c r="G71" s="3">
        <v>2000</v>
      </c>
    </row>
    <row r="72" spans="1:7" x14ac:dyDescent="0.3">
      <c r="A72" s="39">
        <v>44603</v>
      </c>
      <c r="B72" s="1" t="str">
        <f>TEXT(Outs[[#This Row],[Date]],"mmmm")</f>
        <v>February</v>
      </c>
      <c r="C72" t="s">
        <v>27</v>
      </c>
      <c r="D72" t="s">
        <v>29</v>
      </c>
      <c r="E72" t="s">
        <v>46</v>
      </c>
      <c r="F72" t="s">
        <v>29</v>
      </c>
      <c r="G72" s="3">
        <v>50000</v>
      </c>
    </row>
    <row r="73" spans="1:7" x14ac:dyDescent="0.3">
      <c r="A73" s="39">
        <v>44603</v>
      </c>
      <c r="B73" s="1" t="str">
        <f>TEXT(Outs[[#This Row],[Date]],"mmmm")</f>
        <v>February</v>
      </c>
      <c r="C73" t="s">
        <v>27</v>
      </c>
      <c r="D73" t="s">
        <v>28</v>
      </c>
      <c r="E73" t="s">
        <v>48</v>
      </c>
      <c r="F73" t="s">
        <v>28</v>
      </c>
      <c r="G73" s="3">
        <v>9742.5</v>
      </c>
    </row>
    <row r="74" spans="1:7" x14ac:dyDescent="0.3">
      <c r="A74" s="39">
        <v>44604</v>
      </c>
      <c r="B74" s="1" t="str">
        <f>TEXT(Outs[[#This Row],[Date]],"mmmm")</f>
        <v>February</v>
      </c>
      <c r="C74" t="s">
        <v>7</v>
      </c>
      <c r="D74" t="s">
        <v>14</v>
      </c>
      <c r="E74" t="s">
        <v>49</v>
      </c>
      <c r="F74" t="s">
        <v>84</v>
      </c>
      <c r="G74" s="3">
        <v>1000</v>
      </c>
    </row>
    <row r="75" spans="1:7" x14ac:dyDescent="0.3">
      <c r="A75" s="39">
        <v>44604</v>
      </c>
      <c r="B75" s="1" t="str">
        <f>TEXT(Outs[[#This Row],[Date]],"mmmm")</f>
        <v>February</v>
      </c>
      <c r="C75" t="s">
        <v>6</v>
      </c>
      <c r="D75" t="s">
        <v>12</v>
      </c>
      <c r="E75" t="s">
        <v>49</v>
      </c>
      <c r="F75" t="s">
        <v>131</v>
      </c>
      <c r="G75" s="3">
        <v>400</v>
      </c>
    </row>
    <row r="76" spans="1:7" x14ac:dyDescent="0.3">
      <c r="A76" s="39">
        <v>44605</v>
      </c>
      <c r="B76" s="1" t="str">
        <f>TEXT(Outs[[#This Row],[Date]],"mmmm")</f>
        <v>February</v>
      </c>
      <c r="C76" t="s">
        <v>25</v>
      </c>
      <c r="D76" t="s">
        <v>125</v>
      </c>
      <c r="E76" t="s">
        <v>49</v>
      </c>
      <c r="F76" t="s">
        <v>125</v>
      </c>
      <c r="G76" s="3">
        <v>7000</v>
      </c>
    </row>
    <row r="77" spans="1:7" x14ac:dyDescent="0.3">
      <c r="A77" s="39">
        <v>44606</v>
      </c>
      <c r="B77" s="1" t="str">
        <f>TEXT(Outs[[#This Row],[Date]],"mmmm")</f>
        <v>February</v>
      </c>
      <c r="C77" t="s">
        <v>6</v>
      </c>
      <c r="D77" t="s">
        <v>16</v>
      </c>
      <c r="E77" t="s">
        <v>48</v>
      </c>
      <c r="F77" t="s">
        <v>119</v>
      </c>
      <c r="G77" s="3">
        <v>500000</v>
      </c>
    </row>
    <row r="78" spans="1:7" x14ac:dyDescent="0.3">
      <c r="A78" s="39">
        <v>44606</v>
      </c>
      <c r="B78" s="1" t="str">
        <f>TEXT(Outs[[#This Row],[Date]],"mmmm")</f>
        <v>February</v>
      </c>
      <c r="C78" t="s">
        <v>7</v>
      </c>
      <c r="D78" t="s">
        <v>15</v>
      </c>
      <c r="E78" t="s">
        <v>46</v>
      </c>
      <c r="F78" t="s">
        <v>132</v>
      </c>
      <c r="G78" s="3">
        <v>50000</v>
      </c>
    </row>
    <row r="79" spans="1:7" x14ac:dyDescent="0.3">
      <c r="A79" s="39">
        <v>44609</v>
      </c>
      <c r="B79" s="1" t="str">
        <f>TEXT(Outs[[#This Row],[Date]],"mmmm")</f>
        <v>February</v>
      </c>
      <c r="C79" t="s">
        <v>25</v>
      </c>
      <c r="D79" t="s">
        <v>151</v>
      </c>
      <c r="E79" t="s">
        <v>49</v>
      </c>
      <c r="F79" t="s">
        <v>151</v>
      </c>
      <c r="G79" s="3">
        <v>5000</v>
      </c>
    </row>
    <row r="80" spans="1:7" x14ac:dyDescent="0.3">
      <c r="A80" s="39">
        <v>44610</v>
      </c>
      <c r="B80" s="1" t="str">
        <f>TEXT(Outs[[#This Row],[Date]],"mmmm")</f>
        <v>February</v>
      </c>
      <c r="C80" t="s">
        <v>25</v>
      </c>
      <c r="D80" t="s">
        <v>81</v>
      </c>
      <c r="E80" t="s">
        <v>49</v>
      </c>
      <c r="F80" t="s">
        <v>135</v>
      </c>
      <c r="G80" s="3">
        <v>50000</v>
      </c>
    </row>
    <row r="81" spans="1:7" x14ac:dyDescent="0.3">
      <c r="A81" s="39">
        <v>44610</v>
      </c>
      <c r="B81" s="1" t="str">
        <f>TEXT(Outs[[#This Row],[Date]],"mmmm")</f>
        <v>February</v>
      </c>
      <c r="C81" t="s">
        <v>20</v>
      </c>
      <c r="D81" t="s">
        <v>21</v>
      </c>
      <c r="E81" t="s">
        <v>46</v>
      </c>
      <c r="F81" t="s">
        <v>100</v>
      </c>
      <c r="G81" s="3">
        <v>17900</v>
      </c>
    </row>
    <row r="82" spans="1:7" x14ac:dyDescent="0.3">
      <c r="A82" s="39">
        <v>44610</v>
      </c>
      <c r="B82" s="1" t="str">
        <f>TEXT(Outs[[#This Row],[Date]],"mmmm")</f>
        <v>February</v>
      </c>
      <c r="C82" t="s">
        <v>6</v>
      </c>
      <c r="D82" t="s">
        <v>16</v>
      </c>
      <c r="E82" t="s">
        <v>49</v>
      </c>
      <c r="F82" t="s">
        <v>134</v>
      </c>
      <c r="G82" s="3">
        <v>5500</v>
      </c>
    </row>
    <row r="83" spans="1:7" x14ac:dyDescent="0.3">
      <c r="A83" s="39">
        <v>44610</v>
      </c>
      <c r="B83" s="1" t="str">
        <f>TEXT(Outs[[#This Row],[Date]],"mmmm")</f>
        <v>February</v>
      </c>
      <c r="C83" t="s">
        <v>6</v>
      </c>
      <c r="D83" t="s">
        <v>12</v>
      </c>
      <c r="E83" t="s">
        <v>49</v>
      </c>
      <c r="F83" t="s">
        <v>136</v>
      </c>
      <c r="G83" s="3">
        <v>400</v>
      </c>
    </row>
    <row r="84" spans="1:7" x14ac:dyDescent="0.3">
      <c r="A84" s="39">
        <v>44611</v>
      </c>
      <c r="B84" s="1" t="str">
        <f>TEXT(Outs[[#This Row],[Date]],"mmmm")</f>
        <v>February</v>
      </c>
      <c r="C84" t="s">
        <v>6</v>
      </c>
      <c r="D84" t="s">
        <v>41</v>
      </c>
      <c r="E84" t="s">
        <v>48</v>
      </c>
      <c r="F84" t="s">
        <v>137</v>
      </c>
      <c r="G84" s="3">
        <v>500000</v>
      </c>
    </row>
    <row r="85" spans="1:7" x14ac:dyDescent="0.3">
      <c r="A85" s="39">
        <v>44611</v>
      </c>
      <c r="B85" s="1" t="str">
        <f>TEXT(Outs[[#This Row],[Date]],"mmmm")</f>
        <v>February</v>
      </c>
      <c r="C85" t="s">
        <v>5</v>
      </c>
      <c r="D85" t="s">
        <v>8</v>
      </c>
      <c r="E85" t="s">
        <v>46</v>
      </c>
      <c r="F85" t="s">
        <v>8</v>
      </c>
      <c r="G85" s="3">
        <v>14800</v>
      </c>
    </row>
    <row r="86" spans="1:7" x14ac:dyDescent="0.3">
      <c r="A86" s="39">
        <v>44611</v>
      </c>
      <c r="B86" s="1" t="str">
        <f>TEXT(Outs[[#This Row],[Date]],"mmmm")</f>
        <v>February</v>
      </c>
      <c r="C86" t="s">
        <v>5</v>
      </c>
      <c r="D86" t="s">
        <v>8</v>
      </c>
      <c r="E86" t="s">
        <v>46</v>
      </c>
      <c r="F86" t="s">
        <v>8</v>
      </c>
      <c r="G86" s="3">
        <v>9300</v>
      </c>
    </row>
    <row r="87" spans="1:7" x14ac:dyDescent="0.3">
      <c r="A87" s="39">
        <v>44612</v>
      </c>
      <c r="B87" s="1" t="str">
        <f>TEXT(Outs[[#This Row],[Date]],"mmmm")</f>
        <v>February</v>
      </c>
      <c r="C87" t="s">
        <v>25</v>
      </c>
      <c r="D87" t="s">
        <v>125</v>
      </c>
      <c r="E87" t="s">
        <v>49</v>
      </c>
      <c r="F87" t="s">
        <v>125</v>
      </c>
      <c r="G87" s="3">
        <v>7000</v>
      </c>
    </row>
    <row r="88" spans="1:7" x14ac:dyDescent="0.3">
      <c r="A88" s="39">
        <v>44612</v>
      </c>
      <c r="B88" s="1" t="str">
        <f>TEXT(Outs[[#This Row],[Date]],"mmmm")</f>
        <v>February</v>
      </c>
      <c r="C88" t="s">
        <v>7</v>
      </c>
      <c r="D88" t="s">
        <v>14</v>
      </c>
      <c r="E88" t="s">
        <v>49</v>
      </c>
      <c r="F88" t="s">
        <v>84</v>
      </c>
      <c r="G88" s="3">
        <v>1000</v>
      </c>
    </row>
    <row r="89" spans="1:7" x14ac:dyDescent="0.3">
      <c r="A89" s="39">
        <v>44613</v>
      </c>
      <c r="B89" s="1" t="str">
        <f>TEXT(Outs[[#This Row],[Date]],"mmmm")</f>
        <v>February</v>
      </c>
      <c r="C89" t="s">
        <v>20</v>
      </c>
      <c r="D89" t="s">
        <v>21</v>
      </c>
      <c r="E89" t="s">
        <v>46</v>
      </c>
      <c r="F89" t="s">
        <v>105</v>
      </c>
      <c r="G89" s="3">
        <v>12500</v>
      </c>
    </row>
    <row r="90" spans="1:7" x14ac:dyDescent="0.3">
      <c r="A90" s="39">
        <v>44614</v>
      </c>
      <c r="B90" s="1" t="str">
        <f>TEXT(Outs[[#This Row],[Date]],"mmmm")</f>
        <v>February</v>
      </c>
      <c r="C90" t="s">
        <v>25</v>
      </c>
      <c r="D90" t="s">
        <v>26</v>
      </c>
      <c r="E90" t="s">
        <v>49</v>
      </c>
      <c r="F90" t="s">
        <v>138</v>
      </c>
      <c r="G90" s="3">
        <v>70000</v>
      </c>
    </row>
    <row r="91" spans="1:7" x14ac:dyDescent="0.3">
      <c r="A91" s="39">
        <v>44617</v>
      </c>
      <c r="B91" s="1" t="str">
        <f>TEXT(Outs[[#This Row],[Date]],"mmmm")</f>
        <v>February</v>
      </c>
      <c r="C91" t="s">
        <v>7</v>
      </c>
      <c r="D91" t="s">
        <v>18</v>
      </c>
      <c r="E91" t="s">
        <v>49</v>
      </c>
      <c r="F91" t="s">
        <v>99</v>
      </c>
      <c r="G91" s="3">
        <v>8000</v>
      </c>
    </row>
    <row r="92" spans="1:7" x14ac:dyDescent="0.3">
      <c r="A92" s="39">
        <v>44618</v>
      </c>
      <c r="B92" s="1" t="str">
        <f>TEXT(Outs[[#This Row],[Date]],"mmmm")</f>
        <v>February</v>
      </c>
      <c r="C92" t="s">
        <v>45</v>
      </c>
      <c r="D92" t="s">
        <v>42</v>
      </c>
      <c r="E92" t="s">
        <v>46</v>
      </c>
      <c r="F92" t="s">
        <v>122</v>
      </c>
      <c r="G92" s="3">
        <v>200000</v>
      </c>
    </row>
    <row r="93" spans="1:7" x14ac:dyDescent="0.3">
      <c r="A93" s="39">
        <v>44618</v>
      </c>
      <c r="B93" s="1" t="str">
        <f>TEXT(Outs[[#This Row],[Date]],"mmmm")</f>
        <v>February</v>
      </c>
      <c r="C93" t="s">
        <v>20</v>
      </c>
      <c r="D93" t="s">
        <v>81</v>
      </c>
      <c r="E93" t="s">
        <v>49</v>
      </c>
      <c r="F93" t="s">
        <v>82</v>
      </c>
      <c r="G93" s="3">
        <v>9000</v>
      </c>
    </row>
    <row r="94" spans="1:7" x14ac:dyDescent="0.3">
      <c r="A94" s="39">
        <v>44618</v>
      </c>
      <c r="B94" s="1" t="str">
        <f>TEXT(Outs[[#This Row],[Date]],"mmmm")</f>
        <v>February</v>
      </c>
      <c r="C94" t="s">
        <v>7</v>
      </c>
      <c r="D94" t="s">
        <v>14</v>
      </c>
      <c r="E94" t="s">
        <v>49</v>
      </c>
      <c r="F94" t="s">
        <v>84</v>
      </c>
      <c r="G94" s="3">
        <v>1000</v>
      </c>
    </row>
    <row r="95" spans="1:7" x14ac:dyDescent="0.3">
      <c r="A95" s="39">
        <v>44619</v>
      </c>
      <c r="B95" s="1" t="str">
        <f>TEXT(Outs[[#This Row],[Date]],"mmmm")</f>
        <v>February</v>
      </c>
      <c r="C95" t="s">
        <v>25</v>
      </c>
      <c r="D95" t="s">
        <v>125</v>
      </c>
      <c r="E95" t="s">
        <v>49</v>
      </c>
      <c r="F95" t="s">
        <v>125</v>
      </c>
      <c r="G95" s="3">
        <v>7000</v>
      </c>
    </row>
    <row r="96" spans="1:7" x14ac:dyDescent="0.3">
      <c r="A96" s="39">
        <v>44621</v>
      </c>
      <c r="B96" s="1" t="str">
        <f>TEXT(Outs[[#This Row],[Date]],"mmmm")</f>
        <v>March</v>
      </c>
      <c r="C96" t="s">
        <v>25</v>
      </c>
      <c r="D96" t="s">
        <v>124</v>
      </c>
      <c r="E96" t="s">
        <v>49</v>
      </c>
      <c r="F96" t="s">
        <v>124</v>
      </c>
      <c r="G96" s="3">
        <v>75000</v>
      </c>
    </row>
    <row r="97" spans="1:7" x14ac:dyDescent="0.3">
      <c r="A97" s="39">
        <v>44622</v>
      </c>
      <c r="B97" s="1" t="str">
        <f>TEXT(Outs[[#This Row],[Date]],"mmmm")</f>
        <v>March</v>
      </c>
      <c r="C97" t="s">
        <v>5</v>
      </c>
      <c r="D97" t="s">
        <v>85</v>
      </c>
      <c r="E97" t="s">
        <v>46</v>
      </c>
      <c r="F97" t="s">
        <v>139</v>
      </c>
      <c r="G97" s="3">
        <v>20100</v>
      </c>
    </row>
    <row r="98" spans="1:7" x14ac:dyDescent="0.3">
      <c r="A98" s="39">
        <v>44623</v>
      </c>
      <c r="B98" s="1" t="str">
        <f>TEXT(Outs[[#This Row],[Date]],"mmmm")</f>
        <v>March</v>
      </c>
      <c r="C98" t="s">
        <v>7</v>
      </c>
      <c r="D98" t="s">
        <v>19</v>
      </c>
      <c r="E98" t="s">
        <v>49</v>
      </c>
      <c r="F98" t="s">
        <v>140</v>
      </c>
      <c r="G98" s="3">
        <v>11650</v>
      </c>
    </row>
    <row r="99" spans="1:7" x14ac:dyDescent="0.3">
      <c r="A99" s="39">
        <v>44623</v>
      </c>
      <c r="B99" s="1" t="str">
        <f>TEXT(Outs[[#This Row],[Date]],"mmmm")</f>
        <v>March</v>
      </c>
      <c r="C99" t="s">
        <v>7</v>
      </c>
      <c r="D99" t="s">
        <v>19</v>
      </c>
      <c r="E99" t="s">
        <v>49</v>
      </c>
      <c r="F99" t="s">
        <v>140</v>
      </c>
      <c r="G99" s="3">
        <v>9500</v>
      </c>
    </row>
    <row r="100" spans="1:7" x14ac:dyDescent="0.3">
      <c r="A100" s="39">
        <v>44623</v>
      </c>
      <c r="B100" s="1" t="str">
        <f>TEXT(Outs[[#This Row],[Date]],"mmmm")</f>
        <v>March</v>
      </c>
      <c r="C100" t="s">
        <v>5</v>
      </c>
      <c r="D100" t="s">
        <v>8</v>
      </c>
      <c r="E100" t="s">
        <v>46</v>
      </c>
      <c r="F100" t="s">
        <v>90</v>
      </c>
      <c r="G100" s="3">
        <v>9300</v>
      </c>
    </row>
    <row r="101" spans="1:7" x14ac:dyDescent="0.3">
      <c r="A101" s="39">
        <v>44623</v>
      </c>
      <c r="B101" s="1" t="str">
        <f>TEXT(Outs[[#This Row],[Date]],"mmmm")</f>
        <v>March</v>
      </c>
      <c r="C101" t="s">
        <v>6</v>
      </c>
      <c r="D101" t="s">
        <v>11</v>
      </c>
      <c r="E101" t="s">
        <v>49</v>
      </c>
      <c r="F101" t="s">
        <v>142</v>
      </c>
      <c r="G101" s="3">
        <v>2000</v>
      </c>
    </row>
    <row r="102" spans="1:7" x14ac:dyDescent="0.3">
      <c r="A102" s="39">
        <v>44623</v>
      </c>
      <c r="B102" s="1" t="str">
        <f>TEXT(Outs[[#This Row],[Date]],"mmmm")</f>
        <v>March</v>
      </c>
      <c r="C102" t="s">
        <v>6</v>
      </c>
      <c r="D102" t="s">
        <v>16</v>
      </c>
      <c r="E102" t="s">
        <v>49</v>
      </c>
      <c r="F102" t="s">
        <v>141</v>
      </c>
      <c r="G102" s="3">
        <v>1500</v>
      </c>
    </row>
    <row r="103" spans="1:7" x14ac:dyDescent="0.3">
      <c r="A103" s="39">
        <v>44624</v>
      </c>
      <c r="B103" s="1" t="str">
        <f>TEXT(Outs[[#This Row],[Date]],"mmmm")</f>
        <v>March</v>
      </c>
      <c r="C103" t="s">
        <v>5</v>
      </c>
      <c r="D103" t="s">
        <v>9</v>
      </c>
      <c r="E103" t="s">
        <v>49</v>
      </c>
      <c r="F103" t="s">
        <v>83</v>
      </c>
      <c r="G103" s="3">
        <v>50000</v>
      </c>
    </row>
    <row r="104" spans="1:7" x14ac:dyDescent="0.3">
      <c r="A104" s="39">
        <v>44625</v>
      </c>
      <c r="B104" s="1" t="str">
        <f>TEXT(Outs[[#This Row],[Date]],"mmmm")</f>
        <v>March</v>
      </c>
      <c r="C104" t="s">
        <v>25</v>
      </c>
      <c r="D104" t="s">
        <v>125</v>
      </c>
      <c r="E104" t="s">
        <v>49</v>
      </c>
      <c r="F104" t="s">
        <v>125</v>
      </c>
      <c r="G104" s="3">
        <v>7000</v>
      </c>
    </row>
    <row r="105" spans="1:7" x14ac:dyDescent="0.3">
      <c r="A105" s="39">
        <v>44625</v>
      </c>
      <c r="B105" s="1" t="str">
        <f>TEXT(Outs[[#This Row],[Date]],"mmmm")</f>
        <v>March</v>
      </c>
      <c r="C105" t="s">
        <v>5</v>
      </c>
      <c r="D105" t="s">
        <v>8</v>
      </c>
      <c r="E105" t="s">
        <v>46</v>
      </c>
      <c r="F105" t="s">
        <v>8</v>
      </c>
      <c r="G105" s="3">
        <v>4600</v>
      </c>
    </row>
    <row r="106" spans="1:7" x14ac:dyDescent="0.3">
      <c r="A106" s="39">
        <v>44626</v>
      </c>
      <c r="B106" s="1" t="str">
        <f>TEXT(Outs[[#This Row],[Date]],"mmmm")</f>
        <v>March</v>
      </c>
      <c r="C106" t="s">
        <v>20</v>
      </c>
      <c r="D106" t="s">
        <v>21</v>
      </c>
      <c r="E106" t="s">
        <v>46</v>
      </c>
      <c r="F106" t="s">
        <v>105</v>
      </c>
      <c r="G106" s="3">
        <v>12499.99</v>
      </c>
    </row>
    <row r="107" spans="1:7" x14ac:dyDescent="0.3">
      <c r="A107" s="39">
        <v>44626</v>
      </c>
      <c r="B107" s="1" t="str">
        <f>TEXT(Outs[[#This Row],[Date]],"mmmm")</f>
        <v>March</v>
      </c>
      <c r="C107" t="s">
        <v>25</v>
      </c>
      <c r="D107" t="s">
        <v>125</v>
      </c>
      <c r="E107" t="s">
        <v>49</v>
      </c>
      <c r="F107" t="s">
        <v>125</v>
      </c>
      <c r="G107" s="3">
        <v>6000</v>
      </c>
    </row>
    <row r="108" spans="1:7" x14ac:dyDescent="0.3">
      <c r="A108" s="39">
        <v>44627</v>
      </c>
      <c r="B108" s="1" t="str">
        <f>TEXT(Outs[[#This Row],[Date]],"mmmm")</f>
        <v>March</v>
      </c>
      <c r="C108" t="s">
        <v>7</v>
      </c>
      <c r="D108" t="s">
        <v>13</v>
      </c>
      <c r="E108" t="s">
        <v>46</v>
      </c>
      <c r="F108" t="s">
        <v>76</v>
      </c>
      <c r="G108" s="3">
        <v>41620</v>
      </c>
    </row>
    <row r="109" spans="1:7" x14ac:dyDescent="0.3">
      <c r="A109" s="39">
        <v>44627</v>
      </c>
      <c r="B109" s="1" t="str">
        <f>TEXT(Outs[[#This Row],[Date]],"mmmm")</f>
        <v>March</v>
      </c>
      <c r="C109" t="s">
        <v>5</v>
      </c>
      <c r="D109" t="s">
        <v>95</v>
      </c>
      <c r="E109" t="s">
        <v>49</v>
      </c>
      <c r="F109" t="s">
        <v>95</v>
      </c>
      <c r="G109" s="3">
        <v>1100</v>
      </c>
    </row>
    <row r="110" spans="1:7" x14ac:dyDescent="0.3">
      <c r="A110" s="39">
        <v>44628</v>
      </c>
      <c r="B110" s="1" t="str">
        <f>TEXT(Outs[[#This Row],[Date]],"mmmm")</f>
        <v>March</v>
      </c>
      <c r="C110" t="s">
        <v>5</v>
      </c>
      <c r="D110" t="s">
        <v>10</v>
      </c>
      <c r="E110" t="s">
        <v>49</v>
      </c>
      <c r="F110" t="s">
        <v>143</v>
      </c>
      <c r="G110" s="3">
        <v>200</v>
      </c>
    </row>
    <row r="111" spans="1:7" x14ac:dyDescent="0.3">
      <c r="A111" s="39">
        <v>44630</v>
      </c>
      <c r="B111" s="1" t="str">
        <f>TEXT(Outs[[#This Row],[Date]],"mmmm")</f>
        <v>March</v>
      </c>
      <c r="C111" t="s">
        <v>5</v>
      </c>
      <c r="D111" t="s">
        <v>8</v>
      </c>
      <c r="E111" t="s">
        <v>46</v>
      </c>
      <c r="F111" t="s">
        <v>8</v>
      </c>
      <c r="G111" s="3">
        <v>11600</v>
      </c>
    </row>
    <row r="112" spans="1:7" x14ac:dyDescent="0.3">
      <c r="A112" s="39">
        <v>44630</v>
      </c>
      <c r="B112" s="1" t="str">
        <f>TEXT(Outs[[#This Row],[Date]],"mmmm")</f>
        <v>March</v>
      </c>
      <c r="C112" t="s">
        <v>25</v>
      </c>
      <c r="D112" t="s">
        <v>151</v>
      </c>
      <c r="E112" t="s">
        <v>49</v>
      </c>
      <c r="F112" t="s">
        <v>151</v>
      </c>
      <c r="G112" s="3">
        <v>5000</v>
      </c>
    </row>
    <row r="113" spans="1:7" x14ac:dyDescent="0.3">
      <c r="A113" s="39">
        <v>44632</v>
      </c>
      <c r="B113" s="1" t="str">
        <f>TEXT(Outs[[#This Row],[Date]],"mmmm")</f>
        <v>March</v>
      </c>
      <c r="C113" t="s">
        <v>45</v>
      </c>
      <c r="D113" t="s">
        <v>42</v>
      </c>
      <c r="E113" t="s">
        <v>46</v>
      </c>
      <c r="F113" t="s">
        <v>122</v>
      </c>
      <c r="G113" s="3">
        <v>200000</v>
      </c>
    </row>
    <row r="114" spans="1:7" x14ac:dyDescent="0.3">
      <c r="A114" s="39">
        <v>44632</v>
      </c>
      <c r="B114" s="1" t="str">
        <f>TEXT(Outs[[#This Row],[Date]],"mmmm")</f>
        <v>March</v>
      </c>
      <c r="C114" t="s">
        <v>5</v>
      </c>
      <c r="D114" t="s">
        <v>8</v>
      </c>
      <c r="E114" t="s">
        <v>46</v>
      </c>
      <c r="F114" t="s">
        <v>8</v>
      </c>
      <c r="G114" s="3">
        <v>9800</v>
      </c>
    </row>
    <row r="115" spans="1:7" x14ac:dyDescent="0.3">
      <c r="A115" s="39">
        <v>44632</v>
      </c>
      <c r="B115" s="1" t="str">
        <f>TEXT(Outs[[#This Row],[Date]],"mmmm")</f>
        <v>March</v>
      </c>
      <c r="C115" t="s">
        <v>27</v>
      </c>
      <c r="D115" t="s">
        <v>28</v>
      </c>
      <c r="E115" t="s">
        <v>48</v>
      </c>
      <c r="F115" t="s">
        <v>28</v>
      </c>
      <c r="G115" s="3">
        <v>9742.5</v>
      </c>
    </row>
    <row r="116" spans="1:7" x14ac:dyDescent="0.3">
      <c r="A116" s="39">
        <v>44632</v>
      </c>
      <c r="B116" s="1" t="str">
        <f>TEXT(Outs[[#This Row],[Date]],"mmmm")</f>
        <v>March</v>
      </c>
      <c r="C116" t="s">
        <v>25</v>
      </c>
      <c r="D116" t="s">
        <v>125</v>
      </c>
      <c r="E116" t="s">
        <v>49</v>
      </c>
      <c r="F116" t="s">
        <v>125</v>
      </c>
      <c r="G116" s="3">
        <v>7000</v>
      </c>
    </row>
    <row r="117" spans="1:7" x14ac:dyDescent="0.3">
      <c r="A117" s="39">
        <v>44632</v>
      </c>
      <c r="B117" s="1" t="str">
        <f>TEXT(Outs[[#This Row],[Date]],"mmmm")</f>
        <v>March</v>
      </c>
      <c r="C117" t="s">
        <v>7</v>
      </c>
      <c r="D117" t="s">
        <v>17</v>
      </c>
      <c r="E117" t="s">
        <v>49</v>
      </c>
      <c r="F117" t="s">
        <v>144</v>
      </c>
      <c r="G117" s="3">
        <v>2000</v>
      </c>
    </row>
    <row r="118" spans="1:7" x14ac:dyDescent="0.3">
      <c r="A118" s="39">
        <v>44633</v>
      </c>
      <c r="B118" s="1" t="str">
        <f>TEXT(Outs[[#This Row],[Date]],"mmmm")</f>
        <v>March</v>
      </c>
      <c r="C118" t="s">
        <v>7</v>
      </c>
      <c r="D118" t="s">
        <v>19</v>
      </c>
      <c r="E118" t="s">
        <v>49</v>
      </c>
      <c r="F118" t="s">
        <v>145</v>
      </c>
      <c r="G118" s="3">
        <v>10550</v>
      </c>
    </row>
    <row r="119" spans="1:7" x14ac:dyDescent="0.3">
      <c r="A119" s="39">
        <v>44633</v>
      </c>
      <c r="B119" s="1" t="str">
        <f>TEXT(Outs[[#This Row],[Date]],"mmmm")</f>
        <v>March</v>
      </c>
      <c r="C119" t="s">
        <v>5</v>
      </c>
      <c r="D119" t="s">
        <v>8</v>
      </c>
      <c r="E119" t="s">
        <v>46</v>
      </c>
      <c r="F119" t="s">
        <v>8</v>
      </c>
      <c r="G119" s="3">
        <v>9300</v>
      </c>
    </row>
    <row r="120" spans="1:7" x14ac:dyDescent="0.3">
      <c r="A120" s="39">
        <v>44633</v>
      </c>
      <c r="B120" s="1" t="str">
        <f>TEXT(Outs[[#This Row],[Date]],"mmmm")</f>
        <v>March</v>
      </c>
      <c r="C120" t="s">
        <v>25</v>
      </c>
      <c r="D120" t="s">
        <v>125</v>
      </c>
      <c r="E120" t="s">
        <v>49</v>
      </c>
      <c r="F120" t="s">
        <v>125</v>
      </c>
      <c r="G120" s="3">
        <v>9000</v>
      </c>
    </row>
    <row r="121" spans="1:7" x14ac:dyDescent="0.3">
      <c r="A121" s="39">
        <v>44633</v>
      </c>
      <c r="B121" s="1" t="str">
        <f>TEXT(Outs[[#This Row],[Date]],"mmmm")</f>
        <v>March</v>
      </c>
      <c r="C121" t="s">
        <v>5</v>
      </c>
      <c r="D121" t="s">
        <v>95</v>
      </c>
      <c r="E121" t="s">
        <v>49</v>
      </c>
      <c r="F121" t="s">
        <v>95</v>
      </c>
      <c r="G121" s="3">
        <v>1100</v>
      </c>
    </row>
    <row r="122" spans="1:7" x14ac:dyDescent="0.3">
      <c r="A122" s="39">
        <v>44634</v>
      </c>
      <c r="B122" s="1" t="str">
        <f>TEXT(Outs[[#This Row],[Date]],"mmmm")</f>
        <v>March</v>
      </c>
      <c r="C122" t="s">
        <v>27</v>
      </c>
      <c r="D122" t="s">
        <v>29</v>
      </c>
      <c r="E122" t="s">
        <v>46</v>
      </c>
      <c r="F122" t="s">
        <v>29</v>
      </c>
      <c r="G122" s="3">
        <v>50000</v>
      </c>
    </row>
    <row r="123" spans="1:7" x14ac:dyDescent="0.3">
      <c r="A123" s="39">
        <v>44637</v>
      </c>
      <c r="B123" s="1" t="str">
        <f>TEXT(Outs[[#This Row],[Date]],"mmmm")</f>
        <v>March</v>
      </c>
      <c r="C123" t="s">
        <v>7</v>
      </c>
      <c r="D123" t="s">
        <v>127</v>
      </c>
      <c r="E123" t="s">
        <v>50</v>
      </c>
      <c r="F123" t="s">
        <v>146</v>
      </c>
      <c r="G123" s="3">
        <v>71900</v>
      </c>
    </row>
    <row r="124" spans="1:7" x14ac:dyDescent="0.3">
      <c r="A124" s="39">
        <v>44637</v>
      </c>
      <c r="B124" s="1" t="str">
        <f>TEXT(Outs[[#This Row],[Date]],"mmmm")</f>
        <v>March</v>
      </c>
      <c r="C124" t="s">
        <v>20</v>
      </c>
      <c r="D124" t="s">
        <v>81</v>
      </c>
      <c r="E124" t="s">
        <v>49</v>
      </c>
      <c r="F124" t="s">
        <v>82</v>
      </c>
      <c r="G124" s="3">
        <v>5000</v>
      </c>
    </row>
    <row r="125" spans="1:7" x14ac:dyDescent="0.3">
      <c r="A125" s="39">
        <v>44638</v>
      </c>
      <c r="B125" s="1" t="str">
        <f>TEXT(Outs[[#This Row],[Date]],"mmmm")</f>
        <v>March</v>
      </c>
      <c r="C125" t="s">
        <v>20</v>
      </c>
      <c r="D125" t="s">
        <v>21</v>
      </c>
      <c r="E125" t="s">
        <v>46</v>
      </c>
      <c r="F125" t="s">
        <v>100</v>
      </c>
      <c r="G125" s="3">
        <v>17900</v>
      </c>
    </row>
    <row r="126" spans="1:7" x14ac:dyDescent="0.3">
      <c r="A126" s="39">
        <v>44638</v>
      </c>
      <c r="B126" s="1" t="str">
        <f>TEXT(Outs[[#This Row],[Date]],"mmmm")</f>
        <v>March</v>
      </c>
      <c r="C126" t="s">
        <v>35</v>
      </c>
      <c r="D126" t="s">
        <v>147</v>
      </c>
      <c r="E126" t="s">
        <v>49</v>
      </c>
      <c r="F126" t="s">
        <v>147</v>
      </c>
      <c r="G126" s="3">
        <v>12000</v>
      </c>
    </row>
    <row r="127" spans="1:7" x14ac:dyDescent="0.3">
      <c r="A127" s="39">
        <v>44639</v>
      </c>
      <c r="B127" s="1" t="str">
        <f>TEXT(Outs[[#This Row],[Date]],"mmmm")</f>
        <v>March</v>
      </c>
      <c r="C127" t="s">
        <v>7</v>
      </c>
      <c r="D127" t="s">
        <v>14</v>
      </c>
      <c r="E127" t="s">
        <v>49</v>
      </c>
      <c r="F127" t="s">
        <v>84</v>
      </c>
      <c r="G127" s="3">
        <v>1400</v>
      </c>
    </row>
    <row r="128" spans="1:7" x14ac:dyDescent="0.3">
      <c r="A128" s="39">
        <v>44640</v>
      </c>
      <c r="B128" s="1" t="str">
        <f>TEXT(Outs[[#This Row],[Date]],"mmmm")</f>
        <v>March</v>
      </c>
      <c r="C128" t="s">
        <v>25</v>
      </c>
      <c r="D128" t="s">
        <v>125</v>
      </c>
      <c r="E128" t="s">
        <v>49</v>
      </c>
      <c r="F128" t="s">
        <v>125</v>
      </c>
      <c r="G128" s="3">
        <v>6000</v>
      </c>
    </row>
    <row r="129" spans="1:7" x14ac:dyDescent="0.3">
      <c r="A129" s="39">
        <v>44640</v>
      </c>
      <c r="B129" s="1" t="str">
        <f>TEXT(Outs[[#This Row],[Date]],"mmmm")</f>
        <v>March</v>
      </c>
      <c r="C129" t="s">
        <v>7</v>
      </c>
      <c r="D129" t="s">
        <v>14</v>
      </c>
      <c r="E129" t="s">
        <v>49</v>
      </c>
      <c r="F129" t="s">
        <v>148</v>
      </c>
      <c r="G129" s="3">
        <v>2000</v>
      </c>
    </row>
    <row r="130" spans="1:7" x14ac:dyDescent="0.3">
      <c r="A130" s="39">
        <v>44642</v>
      </c>
      <c r="B130" s="1" t="str">
        <f>TEXT(Outs[[#This Row],[Date]],"mmmm")</f>
        <v>March</v>
      </c>
      <c r="C130" t="s">
        <v>5</v>
      </c>
      <c r="D130" t="s">
        <v>9</v>
      </c>
      <c r="E130" t="s">
        <v>49</v>
      </c>
      <c r="F130" t="s">
        <v>83</v>
      </c>
      <c r="G130" s="3">
        <v>50000</v>
      </c>
    </row>
    <row r="131" spans="1:7" x14ac:dyDescent="0.3">
      <c r="A131" s="39">
        <v>44645</v>
      </c>
      <c r="B131" s="1" t="str">
        <f>TEXT(Outs[[#This Row],[Date]],"mmmm")</f>
        <v>March</v>
      </c>
      <c r="C131" t="s">
        <v>25</v>
      </c>
      <c r="D131" t="s">
        <v>81</v>
      </c>
      <c r="E131" t="s">
        <v>49</v>
      </c>
      <c r="F131" t="s">
        <v>135</v>
      </c>
      <c r="G131" s="3">
        <v>40000</v>
      </c>
    </row>
    <row r="132" spans="1:7" x14ac:dyDescent="0.3">
      <c r="A132" s="39">
        <v>44645</v>
      </c>
      <c r="B132" s="1" t="str">
        <f>TEXT(Outs[[#This Row],[Date]],"mmmm")</f>
        <v>March</v>
      </c>
      <c r="C132" t="s">
        <v>7</v>
      </c>
      <c r="D132" t="s">
        <v>13</v>
      </c>
      <c r="E132" t="s">
        <v>49</v>
      </c>
      <c r="F132" t="s">
        <v>149</v>
      </c>
      <c r="G132" s="3">
        <v>6000</v>
      </c>
    </row>
    <row r="133" spans="1:7" x14ac:dyDescent="0.3">
      <c r="A133" s="39">
        <v>44646</v>
      </c>
      <c r="B133" s="1" t="str">
        <f>TEXT(Outs[[#This Row],[Date]],"mmmm")</f>
        <v>March</v>
      </c>
      <c r="C133" t="s">
        <v>25</v>
      </c>
      <c r="D133" t="s">
        <v>125</v>
      </c>
      <c r="E133" t="s">
        <v>49</v>
      </c>
      <c r="F133" t="s">
        <v>125</v>
      </c>
      <c r="G133" s="3">
        <v>7000</v>
      </c>
    </row>
    <row r="134" spans="1:7" x14ac:dyDescent="0.3">
      <c r="A134" s="39">
        <v>44646</v>
      </c>
      <c r="B134" s="1" t="str">
        <f>TEXT(Outs[[#This Row],[Date]],"mmmm")</f>
        <v>March</v>
      </c>
      <c r="C134" t="s">
        <v>7</v>
      </c>
      <c r="D134" t="s">
        <v>17</v>
      </c>
      <c r="E134" t="s">
        <v>49</v>
      </c>
      <c r="F134" t="s">
        <v>144</v>
      </c>
      <c r="G134" s="3">
        <v>2000</v>
      </c>
    </row>
    <row r="135" spans="1:7" x14ac:dyDescent="0.3">
      <c r="A135" s="39">
        <v>44647</v>
      </c>
      <c r="B135" s="1" t="str">
        <f>TEXT(Outs[[#This Row],[Date]],"mmmm")</f>
        <v>March</v>
      </c>
      <c r="C135" t="s">
        <v>25</v>
      </c>
      <c r="D135" t="s">
        <v>125</v>
      </c>
      <c r="E135" t="s">
        <v>49</v>
      </c>
      <c r="F135" t="s">
        <v>125</v>
      </c>
      <c r="G135" s="3">
        <v>7000</v>
      </c>
    </row>
    <row r="136" spans="1:7" x14ac:dyDescent="0.3">
      <c r="A136" s="39">
        <v>44650</v>
      </c>
      <c r="B136" s="1" t="str">
        <f>TEXT(Outs[[#This Row],[Date]],"mmmm")</f>
        <v>March</v>
      </c>
      <c r="C136" t="s">
        <v>7</v>
      </c>
      <c r="D136" t="s">
        <v>13</v>
      </c>
      <c r="E136" t="s">
        <v>46</v>
      </c>
      <c r="F136" t="s">
        <v>76</v>
      </c>
      <c r="G136" s="3">
        <v>54480</v>
      </c>
    </row>
    <row r="137" spans="1:7" x14ac:dyDescent="0.3">
      <c r="A137" s="39">
        <v>44650</v>
      </c>
      <c r="B137" s="1" t="str">
        <f>TEXT(Outs[[#This Row],[Date]],"mmmm")</f>
        <v>March</v>
      </c>
      <c r="C137" t="s">
        <v>7</v>
      </c>
      <c r="D137" t="s">
        <v>15</v>
      </c>
      <c r="E137" t="s">
        <v>46</v>
      </c>
      <c r="F137" t="s">
        <v>150</v>
      </c>
      <c r="G137" s="3">
        <v>17900</v>
      </c>
    </row>
    <row r="138" spans="1:7" x14ac:dyDescent="0.3">
      <c r="A138" s="39">
        <v>44650</v>
      </c>
      <c r="B138" s="1" t="str">
        <f>TEXT(Outs[[#This Row],[Date]],"mmmm")</f>
        <v>March</v>
      </c>
      <c r="C138" t="s">
        <v>5</v>
      </c>
      <c r="D138" t="s">
        <v>8</v>
      </c>
      <c r="E138" t="s">
        <v>46</v>
      </c>
      <c r="F138" t="s">
        <v>8</v>
      </c>
      <c r="G138" s="3">
        <v>9300</v>
      </c>
    </row>
    <row r="139" spans="1:7" x14ac:dyDescent="0.3">
      <c r="A139" s="39">
        <v>44651</v>
      </c>
      <c r="B139" s="1" t="str">
        <f>TEXT(Outs[[#This Row],[Date]],"mmmm")</f>
        <v>March</v>
      </c>
      <c r="C139" t="s">
        <v>20</v>
      </c>
      <c r="D139" t="s">
        <v>81</v>
      </c>
      <c r="E139" t="s">
        <v>49</v>
      </c>
      <c r="F139" t="s">
        <v>82</v>
      </c>
      <c r="G139" s="3">
        <v>5000</v>
      </c>
    </row>
    <row r="140" spans="1:7" x14ac:dyDescent="0.3">
      <c r="A140" s="39">
        <v>44652</v>
      </c>
      <c r="B140" s="1" t="str">
        <f>TEXT(Outs[[#This Row],[Date]],"mmmm")</f>
        <v>April</v>
      </c>
      <c r="C140" t="s">
        <v>7</v>
      </c>
      <c r="D140" t="s">
        <v>17</v>
      </c>
      <c r="E140" t="s">
        <v>49</v>
      </c>
      <c r="F140" t="s">
        <v>152</v>
      </c>
      <c r="G140" s="3">
        <v>10000</v>
      </c>
    </row>
    <row r="141" spans="1:7" x14ac:dyDescent="0.3">
      <c r="A141" s="39">
        <v>44652</v>
      </c>
      <c r="B141" s="1" t="str">
        <f>TEXT(Outs[[#This Row],[Date]],"mmmm")</f>
        <v>April</v>
      </c>
      <c r="C141" t="s">
        <v>25</v>
      </c>
      <c r="D141" t="s">
        <v>151</v>
      </c>
      <c r="E141" t="s">
        <v>49</v>
      </c>
      <c r="F141" t="s">
        <v>151</v>
      </c>
      <c r="G141" s="3">
        <v>7000</v>
      </c>
    </row>
    <row r="142" spans="1:7" x14ac:dyDescent="0.3">
      <c r="A142" s="39">
        <v>44653</v>
      </c>
      <c r="B142" s="1" t="str">
        <f>TEXT(Outs[[#This Row],[Date]],"mmmm")</f>
        <v>April</v>
      </c>
      <c r="C142" t="s">
        <v>25</v>
      </c>
      <c r="D142" t="s">
        <v>125</v>
      </c>
      <c r="E142" t="s">
        <v>49</v>
      </c>
      <c r="F142" t="s">
        <v>125</v>
      </c>
      <c r="G142" s="3">
        <v>7000</v>
      </c>
    </row>
    <row r="143" spans="1:7" x14ac:dyDescent="0.3">
      <c r="A143" s="39">
        <v>44653</v>
      </c>
      <c r="B143" s="1" t="str">
        <f>TEXT(Outs[[#This Row],[Date]],"mmmm")</f>
        <v>April</v>
      </c>
      <c r="C143" t="s">
        <v>25</v>
      </c>
      <c r="D143" t="s">
        <v>151</v>
      </c>
      <c r="E143" t="s">
        <v>49</v>
      </c>
      <c r="F143" t="s">
        <v>151</v>
      </c>
      <c r="G143" s="3">
        <v>3000</v>
      </c>
    </row>
    <row r="144" spans="1:7" x14ac:dyDescent="0.3">
      <c r="A144" s="39">
        <v>44653</v>
      </c>
      <c r="B144" s="1" t="str">
        <f>TEXT(Outs[[#This Row],[Date]],"mmmm")</f>
        <v>April</v>
      </c>
      <c r="C144" t="s">
        <v>7</v>
      </c>
      <c r="D144" t="s">
        <v>14</v>
      </c>
      <c r="E144" t="s">
        <v>49</v>
      </c>
      <c r="F144" t="s">
        <v>84</v>
      </c>
      <c r="G144" s="3">
        <v>1200</v>
      </c>
    </row>
    <row r="145" spans="1:7" x14ac:dyDescent="0.3">
      <c r="A145" s="39">
        <v>44654</v>
      </c>
      <c r="B145" s="1" t="str">
        <f>TEXT(Outs[[#This Row],[Date]],"mmmm")</f>
        <v>April</v>
      </c>
      <c r="C145" t="s">
        <v>7</v>
      </c>
      <c r="D145" t="s">
        <v>13</v>
      </c>
      <c r="E145" t="s">
        <v>46</v>
      </c>
      <c r="F145" t="s">
        <v>153</v>
      </c>
      <c r="G145" s="3">
        <v>30900</v>
      </c>
    </row>
    <row r="146" spans="1:7" x14ac:dyDescent="0.3">
      <c r="A146" s="39">
        <v>44654</v>
      </c>
      <c r="B146" s="1" t="str">
        <f>TEXT(Outs[[#This Row],[Date]],"mmmm")</f>
        <v>April</v>
      </c>
      <c r="C146" t="s">
        <v>25</v>
      </c>
      <c r="D146" t="s">
        <v>125</v>
      </c>
      <c r="E146" t="s">
        <v>49</v>
      </c>
      <c r="F146" t="s">
        <v>125</v>
      </c>
      <c r="G146" s="3">
        <v>8000</v>
      </c>
    </row>
    <row r="147" spans="1:7" x14ac:dyDescent="0.3">
      <c r="A147" s="39">
        <v>44655</v>
      </c>
      <c r="B147" s="1" t="str">
        <f>TEXT(Outs[[#This Row],[Date]],"mmmm")</f>
        <v>April</v>
      </c>
      <c r="C147" t="s">
        <v>32</v>
      </c>
      <c r="D147" t="s">
        <v>33</v>
      </c>
      <c r="E147" t="s">
        <v>46</v>
      </c>
      <c r="F147" t="s">
        <v>154</v>
      </c>
      <c r="G147" s="3">
        <v>3700</v>
      </c>
    </row>
    <row r="148" spans="1:7" x14ac:dyDescent="0.3">
      <c r="A148" s="39">
        <v>44655</v>
      </c>
      <c r="B148" s="1" t="str">
        <f>TEXT(Outs[[#This Row],[Date]],"mmmm")</f>
        <v>April</v>
      </c>
      <c r="C148" t="s">
        <v>32</v>
      </c>
      <c r="D148" t="s">
        <v>33</v>
      </c>
      <c r="E148" t="s">
        <v>46</v>
      </c>
      <c r="F148" t="s">
        <v>155</v>
      </c>
      <c r="G148" s="3">
        <v>3700</v>
      </c>
    </row>
    <row r="149" spans="1:7" x14ac:dyDescent="0.3">
      <c r="A149" s="39">
        <v>44656</v>
      </c>
      <c r="B149" s="1" t="str">
        <f>TEXT(Outs[[#This Row],[Date]],"mmmm")</f>
        <v>April</v>
      </c>
      <c r="C149" t="s">
        <v>25</v>
      </c>
      <c r="D149" t="s">
        <v>151</v>
      </c>
      <c r="E149" t="s">
        <v>49</v>
      </c>
      <c r="F149" t="s">
        <v>151</v>
      </c>
      <c r="G149" s="3">
        <v>7000</v>
      </c>
    </row>
    <row r="150" spans="1:7" x14ac:dyDescent="0.3">
      <c r="A150" s="39">
        <v>44658</v>
      </c>
      <c r="B150" s="1" t="str">
        <f>TEXT(Outs[[#This Row],[Date]],"mmmm")</f>
        <v>April</v>
      </c>
      <c r="C150" t="s">
        <v>45</v>
      </c>
      <c r="D150" t="s">
        <v>42</v>
      </c>
      <c r="E150" t="s">
        <v>46</v>
      </c>
      <c r="F150" t="s">
        <v>122</v>
      </c>
      <c r="G150" s="3">
        <v>200000</v>
      </c>
    </row>
    <row r="151" spans="1:7" x14ac:dyDescent="0.3">
      <c r="A151" s="39">
        <v>44658</v>
      </c>
      <c r="B151" s="1" t="str">
        <f>TEXT(Outs[[#This Row],[Date]],"mmmm")</f>
        <v>April</v>
      </c>
      <c r="C151" t="s">
        <v>7</v>
      </c>
      <c r="D151" t="s">
        <v>17</v>
      </c>
      <c r="E151" t="s">
        <v>49</v>
      </c>
      <c r="F151" t="s">
        <v>90</v>
      </c>
      <c r="G151" s="3">
        <v>5500</v>
      </c>
    </row>
    <row r="152" spans="1:7" x14ac:dyDescent="0.3">
      <c r="A152" s="39">
        <v>44658</v>
      </c>
      <c r="B152" s="1" t="str">
        <f>TEXT(Outs[[#This Row],[Date]],"mmmm")</f>
        <v>April</v>
      </c>
      <c r="C152" t="s">
        <v>20</v>
      </c>
      <c r="D152" t="s">
        <v>81</v>
      </c>
      <c r="E152" t="s">
        <v>49</v>
      </c>
      <c r="F152" t="s">
        <v>82</v>
      </c>
      <c r="G152" s="3">
        <v>5000</v>
      </c>
    </row>
    <row r="153" spans="1:7" x14ac:dyDescent="0.3">
      <c r="A153" s="39">
        <v>44659</v>
      </c>
      <c r="B153" s="1" t="str">
        <f>TEXT(Outs[[#This Row],[Date]],"mmmm")</f>
        <v>April</v>
      </c>
      <c r="C153" t="s">
        <v>25</v>
      </c>
      <c r="D153" t="s">
        <v>151</v>
      </c>
      <c r="E153" t="s">
        <v>49</v>
      </c>
      <c r="F153" t="s">
        <v>151</v>
      </c>
      <c r="G153" s="3">
        <v>7000</v>
      </c>
    </row>
    <row r="154" spans="1:7" x14ac:dyDescent="0.3">
      <c r="A154" s="39">
        <v>44659</v>
      </c>
      <c r="B154" s="1" t="str">
        <f>TEXT(Outs[[#This Row],[Date]],"mmmm")</f>
        <v>April</v>
      </c>
      <c r="C154" t="s">
        <v>7</v>
      </c>
      <c r="D154" t="s">
        <v>17</v>
      </c>
      <c r="E154" t="s">
        <v>49</v>
      </c>
      <c r="F154" t="s">
        <v>156</v>
      </c>
      <c r="G154" s="3">
        <v>6300</v>
      </c>
    </row>
    <row r="155" spans="1:7" x14ac:dyDescent="0.3">
      <c r="A155" s="39">
        <v>44660</v>
      </c>
      <c r="B155" s="1" t="str">
        <f>TEXT(Outs[[#This Row],[Date]],"mmmm")</f>
        <v>April</v>
      </c>
      <c r="C155" t="s">
        <v>5</v>
      </c>
      <c r="D155" t="s">
        <v>85</v>
      </c>
      <c r="E155" t="s">
        <v>46</v>
      </c>
      <c r="F155" t="s">
        <v>157</v>
      </c>
      <c r="G155" s="3">
        <v>29721</v>
      </c>
    </row>
    <row r="156" spans="1:7" x14ac:dyDescent="0.3">
      <c r="A156" s="39">
        <v>44660</v>
      </c>
      <c r="B156" s="1" t="str">
        <f>TEXT(Outs[[#This Row],[Date]],"mmmm")</f>
        <v>April</v>
      </c>
      <c r="C156" t="s">
        <v>5</v>
      </c>
      <c r="D156" t="s">
        <v>85</v>
      </c>
      <c r="E156" t="s">
        <v>46</v>
      </c>
      <c r="F156" t="s">
        <v>139</v>
      </c>
      <c r="G156" s="3">
        <v>13000</v>
      </c>
    </row>
    <row r="157" spans="1:7" x14ac:dyDescent="0.3">
      <c r="A157" s="39">
        <v>44660</v>
      </c>
      <c r="B157" s="1" t="str">
        <f>TEXT(Outs[[#This Row],[Date]],"mmmm")</f>
        <v>April</v>
      </c>
      <c r="C157" t="s">
        <v>25</v>
      </c>
      <c r="D157" t="s">
        <v>125</v>
      </c>
      <c r="E157" t="s">
        <v>49</v>
      </c>
      <c r="F157" t="s">
        <v>125</v>
      </c>
      <c r="G157" s="3">
        <v>7000</v>
      </c>
    </row>
    <row r="158" spans="1:7" x14ac:dyDescent="0.3">
      <c r="A158" s="39">
        <v>44660</v>
      </c>
      <c r="B158" s="1" t="str">
        <f>TEXT(Outs[[#This Row],[Date]],"mmmm")</f>
        <v>April</v>
      </c>
      <c r="C158" t="s">
        <v>5</v>
      </c>
      <c r="D158" t="s">
        <v>85</v>
      </c>
      <c r="E158" t="s">
        <v>46</v>
      </c>
      <c r="F158" t="s">
        <v>159</v>
      </c>
      <c r="G158" s="3">
        <v>6700</v>
      </c>
    </row>
    <row r="159" spans="1:7" x14ac:dyDescent="0.3">
      <c r="A159" s="39">
        <v>44660</v>
      </c>
      <c r="B159" s="1" t="str">
        <f>TEXT(Outs[[#This Row],[Date]],"mmmm")</f>
        <v>April</v>
      </c>
      <c r="C159" t="s">
        <v>7</v>
      </c>
      <c r="D159" t="s">
        <v>17</v>
      </c>
      <c r="E159" t="s">
        <v>49</v>
      </c>
      <c r="F159" t="s">
        <v>158</v>
      </c>
      <c r="G159" s="3">
        <v>3500</v>
      </c>
    </row>
    <row r="160" spans="1:7" x14ac:dyDescent="0.3">
      <c r="A160" s="39">
        <v>44660</v>
      </c>
      <c r="B160" s="1" t="str">
        <f>TEXT(Outs[[#This Row],[Date]],"mmmm")</f>
        <v>April</v>
      </c>
      <c r="C160" t="s">
        <v>25</v>
      </c>
      <c r="D160" t="s">
        <v>151</v>
      </c>
      <c r="E160" t="s">
        <v>49</v>
      </c>
      <c r="F160" t="s">
        <v>151</v>
      </c>
      <c r="G160" s="3">
        <v>3000</v>
      </c>
    </row>
    <row r="161" spans="1:7" x14ac:dyDescent="0.3">
      <c r="A161" s="39">
        <v>44660</v>
      </c>
      <c r="B161" s="1" t="str">
        <f>TEXT(Outs[[#This Row],[Date]],"mmmm")</f>
        <v>April</v>
      </c>
      <c r="C161" t="s">
        <v>7</v>
      </c>
      <c r="D161" t="s">
        <v>14</v>
      </c>
      <c r="E161" t="s">
        <v>49</v>
      </c>
      <c r="F161" t="s">
        <v>84</v>
      </c>
      <c r="G161" s="3">
        <v>1200</v>
      </c>
    </row>
    <row r="162" spans="1:7" x14ac:dyDescent="0.3">
      <c r="A162" s="39">
        <v>44661</v>
      </c>
      <c r="B162" s="1" t="str">
        <f>TEXT(Outs[[#This Row],[Date]],"mmmm")</f>
        <v>April</v>
      </c>
      <c r="C162" t="s">
        <v>7</v>
      </c>
      <c r="D162" t="s">
        <v>19</v>
      </c>
      <c r="E162" t="s">
        <v>49</v>
      </c>
      <c r="F162" t="s">
        <v>160</v>
      </c>
      <c r="G162" s="3">
        <v>10000</v>
      </c>
    </row>
    <row r="163" spans="1:7" x14ac:dyDescent="0.3">
      <c r="A163" s="39">
        <v>44661</v>
      </c>
      <c r="B163" s="1" t="str">
        <f>TEXT(Outs[[#This Row],[Date]],"mmmm")</f>
        <v>April</v>
      </c>
      <c r="C163" t="s">
        <v>5</v>
      </c>
      <c r="D163" t="s">
        <v>95</v>
      </c>
      <c r="E163" t="s">
        <v>49</v>
      </c>
      <c r="F163" t="s">
        <v>95</v>
      </c>
      <c r="G163" s="3">
        <v>1300</v>
      </c>
    </row>
    <row r="164" spans="1:7" x14ac:dyDescent="0.3">
      <c r="A164" s="39">
        <v>44662</v>
      </c>
      <c r="B164" s="1" t="str">
        <f>TEXT(Outs[[#This Row],[Date]],"mmmm")</f>
        <v>April</v>
      </c>
      <c r="C164" t="s">
        <v>6</v>
      </c>
      <c r="D164" t="s">
        <v>12</v>
      </c>
      <c r="E164" t="s">
        <v>46</v>
      </c>
      <c r="F164" t="s">
        <v>161</v>
      </c>
      <c r="G164" s="3">
        <v>122207</v>
      </c>
    </row>
    <row r="165" spans="1:7" x14ac:dyDescent="0.3">
      <c r="A165" s="39">
        <v>44662</v>
      </c>
      <c r="B165" s="1" t="str">
        <f>TEXT(Outs[[#This Row],[Date]],"mmmm")</f>
        <v>April</v>
      </c>
      <c r="C165" t="s">
        <v>5</v>
      </c>
      <c r="D165" t="s">
        <v>9</v>
      </c>
      <c r="E165" t="s">
        <v>49</v>
      </c>
      <c r="F165" t="s">
        <v>83</v>
      </c>
      <c r="G165" s="3">
        <v>50000</v>
      </c>
    </row>
    <row r="166" spans="1:7" x14ac:dyDescent="0.3">
      <c r="A166" s="39">
        <v>44662</v>
      </c>
      <c r="B166" s="1" t="str">
        <f>TEXT(Outs[[#This Row],[Date]],"mmmm")</f>
        <v>April</v>
      </c>
      <c r="C166" t="s">
        <v>5</v>
      </c>
      <c r="D166" t="s">
        <v>8</v>
      </c>
      <c r="E166" t="s">
        <v>46</v>
      </c>
      <c r="F166" t="s">
        <v>8</v>
      </c>
      <c r="G166" s="3">
        <v>17600</v>
      </c>
    </row>
    <row r="167" spans="1:7" x14ac:dyDescent="0.3">
      <c r="A167" s="39">
        <v>44662</v>
      </c>
      <c r="B167" s="1" t="str">
        <f>TEXT(Outs[[#This Row],[Date]],"mmmm")</f>
        <v>April</v>
      </c>
      <c r="C167" t="s">
        <v>20</v>
      </c>
      <c r="D167" t="s">
        <v>81</v>
      </c>
      <c r="E167" t="s">
        <v>49</v>
      </c>
      <c r="F167" t="s">
        <v>82</v>
      </c>
      <c r="G167" s="3">
        <v>5000</v>
      </c>
    </row>
    <row r="168" spans="1:7" x14ac:dyDescent="0.3">
      <c r="A168" s="39">
        <v>44662</v>
      </c>
      <c r="B168" s="1" t="str">
        <f>TEXT(Outs[[#This Row],[Date]],"mmmm")</f>
        <v>April</v>
      </c>
      <c r="C168" t="s">
        <v>20</v>
      </c>
      <c r="D168" t="s">
        <v>24</v>
      </c>
      <c r="E168" t="s">
        <v>49</v>
      </c>
      <c r="F168" t="s">
        <v>162</v>
      </c>
      <c r="G168" s="3">
        <v>2000</v>
      </c>
    </row>
    <row r="169" spans="1:7" x14ac:dyDescent="0.3">
      <c r="A169" s="39">
        <v>44663</v>
      </c>
      <c r="B169" s="1" t="str">
        <f>TEXT(Outs[[#This Row],[Date]],"mmmm")</f>
        <v>April</v>
      </c>
      <c r="C169" t="s">
        <v>6</v>
      </c>
      <c r="D169" t="s">
        <v>12</v>
      </c>
      <c r="E169" t="s">
        <v>49</v>
      </c>
      <c r="F169" t="s">
        <v>163</v>
      </c>
      <c r="G169" s="3">
        <v>8000</v>
      </c>
    </row>
    <row r="170" spans="1:7" x14ac:dyDescent="0.3">
      <c r="A170" s="39">
        <v>44663</v>
      </c>
      <c r="B170" s="1" t="str">
        <f>TEXT(Outs[[#This Row],[Date]],"mmmm")</f>
        <v>April</v>
      </c>
      <c r="C170" t="s">
        <v>7</v>
      </c>
      <c r="D170" t="s">
        <v>14</v>
      </c>
      <c r="E170" t="s">
        <v>47</v>
      </c>
      <c r="F170" t="s">
        <v>80</v>
      </c>
      <c r="G170" s="3">
        <v>1800</v>
      </c>
    </row>
    <row r="171" spans="1:7" x14ac:dyDescent="0.3">
      <c r="A171" s="39">
        <v>44663</v>
      </c>
      <c r="B171" s="1" t="str">
        <f>TEXT(Outs[[#This Row],[Date]],"mmmm")</f>
        <v>April</v>
      </c>
      <c r="C171" t="s">
        <v>7</v>
      </c>
      <c r="D171" t="s">
        <v>17</v>
      </c>
      <c r="E171" t="s">
        <v>49</v>
      </c>
      <c r="F171" t="s">
        <v>144</v>
      </c>
      <c r="G171" s="3">
        <v>1000</v>
      </c>
    </row>
    <row r="172" spans="1:7" x14ac:dyDescent="0.3">
      <c r="A172" s="39">
        <v>44663</v>
      </c>
      <c r="B172" s="1" t="str">
        <f>TEXT(Outs[[#This Row],[Date]],"mmmm")</f>
        <v>April</v>
      </c>
      <c r="C172" t="s">
        <v>6</v>
      </c>
      <c r="D172" t="s">
        <v>12</v>
      </c>
      <c r="E172" t="s">
        <v>49</v>
      </c>
      <c r="F172" t="s">
        <v>164</v>
      </c>
      <c r="G172" s="3">
        <v>200</v>
      </c>
    </row>
    <row r="173" spans="1:7" x14ac:dyDescent="0.3">
      <c r="A173" s="39">
        <v>44664</v>
      </c>
      <c r="B173" s="1" t="str">
        <f>TEXT(Outs[[#This Row],[Date]],"mmmm")</f>
        <v>April</v>
      </c>
      <c r="C173" t="s">
        <v>6</v>
      </c>
      <c r="D173" t="s">
        <v>16</v>
      </c>
      <c r="E173" t="s">
        <v>48</v>
      </c>
      <c r="F173" t="s">
        <v>167</v>
      </c>
      <c r="G173" s="3">
        <v>125000</v>
      </c>
    </row>
    <row r="174" spans="1:7" x14ac:dyDescent="0.3">
      <c r="A174" s="39">
        <v>44664</v>
      </c>
      <c r="B174" s="1" t="str">
        <f>TEXT(Outs[[#This Row],[Date]],"mmmm")</f>
        <v>April</v>
      </c>
      <c r="C174" t="s">
        <v>27</v>
      </c>
      <c r="D174" t="s">
        <v>29</v>
      </c>
      <c r="E174" t="s">
        <v>46</v>
      </c>
      <c r="F174" t="s">
        <v>29</v>
      </c>
      <c r="G174" s="3">
        <v>50000</v>
      </c>
    </row>
    <row r="175" spans="1:7" x14ac:dyDescent="0.3">
      <c r="A175" s="39">
        <v>44664</v>
      </c>
      <c r="B175" s="1" t="str">
        <f>TEXT(Outs[[#This Row],[Date]],"mmmm")</f>
        <v>April</v>
      </c>
      <c r="C175" t="s">
        <v>25</v>
      </c>
      <c r="D175" t="s">
        <v>151</v>
      </c>
      <c r="E175" t="s">
        <v>49</v>
      </c>
      <c r="F175" t="s">
        <v>151</v>
      </c>
      <c r="G175" s="3">
        <v>7000</v>
      </c>
    </row>
    <row r="176" spans="1:7" x14ac:dyDescent="0.3">
      <c r="A176" s="39">
        <v>44664</v>
      </c>
      <c r="B176" s="1" t="str">
        <f>TEXT(Outs[[#This Row],[Date]],"mmmm")</f>
        <v>April</v>
      </c>
      <c r="C176" t="s">
        <v>6</v>
      </c>
      <c r="D176" t="s">
        <v>16</v>
      </c>
      <c r="E176" t="s">
        <v>46</v>
      </c>
      <c r="F176" t="s">
        <v>165</v>
      </c>
      <c r="G176" s="3">
        <v>6000</v>
      </c>
    </row>
    <row r="177" spans="1:7" x14ac:dyDescent="0.3">
      <c r="A177" s="39">
        <v>44664</v>
      </c>
      <c r="B177" s="1" t="str">
        <f>TEXT(Outs[[#This Row],[Date]],"mmmm")</f>
        <v>April</v>
      </c>
      <c r="C177" t="s">
        <v>25</v>
      </c>
      <c r="D177" t="s">
        <v>26</v>
      </c>
      <c r="E177" t="s">
        <v>49</v>
      </c>
      <c r="F177" t="s">
        <v>166</v>
      </c>
      <c r="G177" s="3">
        <v>500</v>
      </c>
    </row>
    <row r="178" spans="1:7" x14ac:dyDescent="0.3">
      <c r="A178" s="39">
        <v>44667</v>
      </c>
      <c r="B178" s="1" t="str">
        <f>TEXT(Outs[[#This Row],[Date]],"mmmm")</f>
        <v>April</v>
      </c>
      <c r="C178" t="s">
        <v>20</v>
      </c>
      <c r="D178" t="s">
        <v>21</v>
      </c>
      <c r="E178" t="s">
        <v>46</v>
      </c>
      <c r="F178" t="s">
        <v>105</v>
      </c>
      <c r="G178" s="3">
        <v>12499.99</v>
      </c>
    </row>
    <row r="179" spans="1:7" x14ac:dyDescent="0.3">
      <c r="A179" s="39">
        <v>44667</v>
      </c>
      <c r="B179" s="1" t="str">
        <f>TEXT(Outs[[#This Row],[Date]],"mmmm")</f>
        <v>April</v>
      </c>
      <c r="C179" t="s">
        <v>25</v>
      </c>
      <c r="D179" t="s">
        <v>151</v>
      </c>
      <c r="E179" t="s">
        <v>49</v>
      </c>
      <c r="F179" t="s">
        <v>151</v>
      </c>
      <c r="G179" s="3">
        <v>8000</v>
      </c>
    </row>
    <row r="180" spans="1:7" x14ac:dyDescent="0.3">
      <c r="A180" s="39">
        <v>44667</v>
      </c>
      <c r="B180" s="1" t="str">
        <f>TEXT(Outs[[#This Row],[Date]],"mmmm")</f>
        <v>April</v>
      </c>
      <c r="C180" t="s">
        <v>7</v>
      </c>
      <c r="D180" t="s">
        <v>14</v>
      </c>
      <c r="E180" t="s">
        <v>49</v>
      </c>
      <c r="F180" t="s">
        <v>80</v>
      </c>
      <c r="G180" s="3">
        <v>4500</v>
      </c>
    </row>
    <row r="181" spans="1:7" x14ac:dyDescent="0.3">
      <c r="A181" s="39">
        <v>44668</v>
      </c>
      <c r="B181" s="1" t="str">
        <f>TEXT(Outs[[#This Row],[Date]],"mmmm")</f>
        <v>April</v>
      </c>
      <c r="C181" t="s">
        <v>7</v>
      </c>
      <c r="D181" t="s">
        <v>127</v>
      </c>
      <c r="E181" t="s">
        <v>46</v>
      </c>
      <c r="F181" t="s">
        <v>150</v>
      </c>
      <c r="G181" s="3">
        <v>36900</v>
      </c>
    </row>
    <row r="182" spans="1:7" x14ac:dyDescent="0.3">
      <c r="A182" s="39">
        <v>44668</v>
      </c>
      <c r="B182" s="1" t="str">
        <f>TEXT(Outs[[#This Row],[Date]],"mmmm")</f>
        <v>April</v>
      </c>
      <c r="C182" t="s">
        <v>7</v>
      </c>
      <c r="D182" t="s">
        <v>17</v>
      </c>
      <c r="E182" t="s">
        <v>49</v>
      </c>
      <c r="F182" t="s">
        <v>168</v>
      </c>
      <c r="G182" s="3">
        <v>17000</v>
      </c>
    </row>
    <row r="183" spans="1:7" x14ac:dyDescent="0.3">
      <c r="A183" s="39">
        <v>44668</v>
      </c>
      <c r="B183" s="1" t="str">
        <f>TEXT(Outs[[#This Row],[Date]],"mmmm")</f>
        <v>April</v>
      </c>
      <c r="C183" t="s">
        <v>7</v>
      </c>
      <c r="D183" t="s">
        <v>14</v>
      </c>
      <c r="E183" t="s">
        <v>49</v>
      </c>
      <c r="F183" t="s">
        <v>80</v>
      </c>
      <c r="G183" s="3">
        <v>4600</v>
      </c>
    </row>
    <row r="184" spans="1:7" x14ac:dyDescent="0.3">
      <c r="A184" s="39">
        <v>44668</v>
      </c>
      <c r="B184" s="1" t="str">
        <f>TEXT(Outs[[#This Row],[Date]],"mmmm")</f>
        <v>April</v>
      </c>
      <c r="C184" t="s">
        <v>7</v>
      </c>
      <c r="D184" t="s">
        <v>14</v>
      </c>
      <c r="E184" t="s">
        <v>49</v>
      </c>
      <c r="F184" t="s">
        <v>169</v>
      </c>
      <c r="G184" s="3">
        <v>3800</v>
      </c>
    </row>
    <row r="185" spans="1:7" x14ac:dyDescent="0.3">
      <c r="A185" s="39">
        <v>44668</v>
      </c>
      <c r="B185" s="1" t="str">
        <f>TEXT(Outs[[#This Row],[Date]],"mmmm")</f>
        <v>April</v>
      </c>
      <c r="C185" t="s">
        <v>5</v>
      </c>
      <c r="D185" t="s">
        <v>95</v>
      </c>
      <c r="E185" t="s">
        <v>49</v>
      </c>
      <c r="F185" t="s">
        <v>143</v>
      </c>
      <c r="G185" s="3">
        <v>200</v>
      </c>
    </row>
    <row r="186" spans="1:7" x14ac:dyDescent="0.3">
      <c r="A186" s="39">
        <v>44669</v>
      </c>
      <c r="B186" s="1" t="str">
        <f>TEXT(Outs[[#This Row],[Date]],"mmmm")</f>
        <v>April</v>
      </c>
      <c r="C186" t="s">
        <v>20</v>
      </c>
      <c r="D186" t="s">
        <v>21</v>
      </c>
      <c r="E186" t="s">
        <v>46</v>
      </c>
      <c r="F186" t="s">
        <v>100</v>
      </c>
      <c r="G186" s="3">
        <v>17900</v>
      </c>
    </row>
    <row r="187" spans="1:7" x14ac:dyDescent="0.3">
      <c r="A187" s="39">
        <v>44669</v>
      </c>
      <c r="B187" s="1" t="str">
        <f>TEXT(Outs[[#This Row],[Date]],"mmmm")</f>
        <v>April</v>
      </c>
      <c r="C187" t="s">
        <v>6</v>
      </c>
      <c r="D187" t="s">
        <v>22</v>
      </c>
      <c r="E187" t="s">
        <v>49</v>
      </c>
      <c r="F187" t="s">
        <v>170</v>
      </c>
      <c r="G187" s="3">
        <v>2000</v>
      </c>
    </row>
    <row r="188" spans="1:7" x14ac:dyDescent="0.3">
      <c r="A188" s="39">
        <v>44670</v>
      </c>
      <c r="B188" s="1" t="str">
        <f>TEXT(Outs[[#This Row],[Date]],"mmmm")</f>
        <v>April</v>
      </c>
      <c r="C188" t="s">
        <v>25</v>
      </c>
      <c r="D188" t="s">
        <v>151</v>
      </c>
      <c r="E188" t="s">
        <v>49</v>
      </c>
      <c r="F188" t="s">
        <v>151</v>
      </c>
      <c r="G188" s="3">
        <v>6000</v>
      </c>
    </row>
    <row r="189" spans="1:7" x14ac:dyDescent="0.3">
      <c r="A189" s="39">
        <v>44674</v>
      </c>
      <c r="B189" s="1" t="str">
        <f>TEXT(Outs[[#This Row],[Date]],"mmmm")</f>
        <v>April</v>
      </c>
      <c r="C189" t="s">
        <v>35</v>
      </c>
      <c r="D189" t="s">
        <v>36</v>
      </c>
      <c r="E189" t="s">
        <v>50</v>
      </c>
      <c r="F189" t="s">
        <v>171</v>
      </c>
      <c r="G189" s="3">
        <v>64024</v>
      </c>
    </row>
    <row r="190" spans="1:7" x14ac:dyDescent="0.3">
      <c r="A190" s="39">
        <v>44674</v>
      </c>
      <c r="B190" s="1" t="str">
        <f>TEXT(Outs[[#This Row],[Date]],"mmmm")</f>
        <v>April</v>
      </c>
      <c r="C190" t="s">
        <v>7</v>
      </c>
      <c r="D190" t="s">
        <v>15</v>
      </c>
      <c r="E190" t="s">
        <v>50</v>
      </c>
      <c r="F190" t="s">
        <v>172</v>
      </c>
      <c r="G190" s="3">
        <v>61208</v>
      </c>
    </row>
    <row r="191" spans="1:7" x14ac:dyDescent="0.3">
      <c r="A191" s="39">
        <v>44674</v>
      </c>
      <c r="B191" s="1" t="str">
        <f>TEXT(Outs[[#This Row],[Date]],"mmmm")</f>
        <v>April</v>
      </c>
      <c r="C191" t="s">
        <v>27</v>
      </c>
      <c r="D191" t="s">
        <v>28</v>
      </c>
      <c r="E191" t="s">
        <v>50</v>
      </c>
      <c r="F191" t="s">
        <v>28</v>
      </c>
      <c r="G191" s="3">
        <v>20445</v>
      </c>
    </row>
    <row r="192" spans="1:7" x14ac:dyDescent="0.3">
      <c r="A192" s="39">
        <v>44678</v>
      </c>
      <c r="B192" s="1" t="str">
        <f>TEXT(Outs[[#This Row],[Date]],"mmmm")</f>
        <v>April</v>
      </c>
      <c r="C192" t="s">
        <v>7</v>
      </c>
      <c r="D192" t="s">
        <v>13</v>
      </c>
      <c r="E192" t="s">
        <v>46</v>
      </c>
      <c r="F192" t="s">
        <v>179</v>
      </c>
      <c r="G192" s="3">
        <v>60173.77</v>
      </c>
    </row>
    <row r="193" spans="1:7" x14ac:dyDescent="0.3">
      <c r="A193" s="39">
        <v>44681</v>
      </c>
      <c r="B193" s="1" t="str">
        <f>TEXT(Outs[[#This Row],[Date]],"mmmm")</f>
        <v>April</v>
      </c>
      <c r="C193" t="s">
        <v>7</v>
      </c>
      <c r="D193" t="s">
        <v>13</v>
      </c>
      <c r="E193" t="s">
        <v>46</v>
      </c>
      <c r="F193" t="s">
        <v>179</v>
      </c>
      <c r="G193" s="3">
        <v>67082.66</v>
      </c>
    </row>
    <row r="194" spans="1:7" x14ac:dyDescent="0.3">
      <c r="A194" s="39">
        <v>44682</v>
      </c>
      <c r="B194" s="1" t="str">
        <f>TEXT(Outs[[#This Row],[Date]],"mmmm")</f>
        <v>May</v>
      </c>
      <c r="C194" t="s">
        <v>45</v>
      </c>
      <c r="D194" t="s">
        <v>42</v>
      </c>
      <c r="E194" t="s">
        <v>46</v>
      </c>
      <c r="F194" t="s">
        <v>122</v>
      </c>
      <c r="G194" s="3">
        <v>200000</v>
      </c>
    </row>
    <row r="195" spans="1:7" x14ac:dyDescent="0.3">
      <c r="A195" s="39">
        <v>44682</v>
      </c>
      <c r="B195" s="1" t="str">
        <f>TEXT(Outs[[#This Row],[Date]],"mmmm")</f>
        <v>May</v>
      </c>
      <c r="C195" t="s">
        <v>7</v>
      </c>
      <c r="D195" t="s">
        <v>13</v>
      </c>
      <c r="E195" t="s">
        <v>46</v>
      </c>
      <c r="F195" t="s">
        <v>76</v>
      </c>
      <c r="G195" s="3">
        <v>31800</v>
      </c>
    </row>
    <row r="196" spans="1:7" x14ac:dyDescent="0.3">
      <c r="A196" s="39">
        <v>44682</v>
      </c>
      <c r="B196" s="1" t="str">
        <f>TEXT(Outs[[#This Row],[Date]],"mmmm")</f>
        <v>May</v>
      </c>
      <c r="C196" t="s">
        <v>6</v>
      </c>
      <c r="D196" t="s">
        <v>16</v>
      </c>
      <c r="E196" t="s">
        <v>49</v>
      </c>
      <c r="F196" t="s">
        <v>115</v>
      </c>
      <c r="G196" s="3">
        <v>6000</v>
      </c>
    </row>
    <row r="197" spans="1:7" x14ac:dyDescent="0.3">
      <c r="A197" s="39">
        <v>44682</v>
      </c>
      <c r="B197" s="1" t="str">
        <f>TEXT(Outs[[#This Row],[Date]],"mmmm")</f>
        <v>May</v>
      </c>
      <c r="C197" t="s">
        <v>35</v>
      </c>
      <c r="D197" t="s">
        <v>36</v>
      </c>
      <c r="E197" t="s">
        <v>49</v>
      </c>
      <c r="F197" t="s">
        <v>160</v>
      </c>
      <c r="G197" s="3">
        <v>5200</v>
      </c>
    </row>
    <row r="198" spans="1:7" x14ac:dyDescent="0.3">
      <c r="A198" s="39">
        <v>44682</v>
      </c>
      <c r="B198" s="1" t="str">
        <f>TEXT(Outs[[#This Row],[Date]],"mmmm")</f>
        <v>May</v>
      </c>
      <c r="C198" t="s">
        <v>35</v>
      </c>
      <c r="D198" t="s">
        <v>39</v>
      </c>
      <c r="E198" t="s">
        <v>49</v>
      </c>
      <c r="F198" t="s">
        <v>188</v>
      </c>
      <c r="G198" s="3">
        <v>2000</v>
      </c>
    </row>
    <row r="199" spans="1:7" x14ac:dyDescent="0.3">
      <c r="A199" s="39">
        <v>44682</v>
      </c>
      <c r="B199" s="1" t="str">
        <f>TEXT(Outs[[#This Row],[Date]],"mmmm")</f>
        <v>May</v>
      </c>
      <c r="C199" t="s">
        <v>7</v>
      </c>
      <c r="D199" t="s">
        <v>17</v>
      </c>
      <c r="E199" t="s">
        <v>49</v>
      </c>
      <c r="F199" t="s">
        <v>180</v>
      </c>
      <c r="G199" s="3">
        <v>1800</v>
      </c>
    </row>
    <row r="200" spans="1:7" x14ac:dyDescent="0.3">
      <c r="A200" s="39">
        <v>44682</v>
      </c>
      <c r="B200" s="1" t="str">
        <f>TEXT(Outs[[#This Row],[Date]],"mmmm")</f>
        <v>May</v>
      </c>
      <c r="C200" t="s">
        <v>5</v>
      </c>
      <c r="D200" t="s">
        <v>95</v>
      </c>
      <c r="E200" t="s">
        <v>49</v>
      </c>
      <c r="F200" t="s">
        <v>95</v>
      </c>
      <c r="G200" s="3">
        <v>1300</v>
      </c>
    </row>
    <row r="201" spans="1:7" x14ac:dyDescent="0.3">
      <c r="A201" s="39">
        <v>44683</v>
      </c>
      <c r="B201" s="1" t="str">
        <f>TEXT(Outs[[#This Row],[Date]],"mmmm")</f>
        <v>May</v>
      </c>
      <c r="C201" t="s">
        <v>20</v>
      </c>
      <c r="D201" t="s">
        <v>24</v>
      </c>
      <c r="E201" t="s">
        <v>49</v>
      </c>
      <c r="F201" t="s">
        <v>181</v>
      </c>
      <c r="G201" s="3">
        <v>50000</v>
      </c>
    </row>
    <row r="202" spans="1:7" x14ac:dyDescent="0.3">
      <c r="A202" s="39">
        <v>44683</v>
      </c>
      <c r="B202" s="1" t="str">
        <f>TEXT(Outs[[#This Row],[Date]],"mmmm")</f>
        <v>May</v>
      </c>
      <c r="C202" t="s">
        <v>7</v>
      </c>
      <c r="D202" t="s">
        <v>127</v>
      </c>
      <c r="E202" t="s">
        <v>46</v>
      </c>
      <c r="F202" t="s">
        <v>187</v>
      </c>
      <c r="G202" s="3">
        <v>48600</v>
      </c>
    </row>
    <row r="203" spans="1:7" x14ac:dyDescent="0.3">
      <c r="A203" s="39">
        <v>44683</v>
      </c>
      <c r="B203" s="1" t="str">
        <f>TEXT(Outs[[#This Row],[Date]],"mmmm")</f>
        <v>May</v>
      </c>
      <c r="C203" t="s">
        <v>6</v>
      </c>
      <c r="D203" t="s">
        <v>22</v>
      </c>
      <c r="E203" t="s">
        <v>49</v>
      </c>
      <c r="F203" t="s">
        <v>183</v>
      </c>
      <c r="G203" s="3">
        <v>43200</v>
      </c>
    </row>
    <row r="204" spans="1:7" x14ac:dyDescent="0.3">
      <c r="A204" s="39">
        <v>44683</v>
      </c>
      <c r="B204" s="1" t="str">
        <f>TEXT(Outs[[#This Row],[Date]],"mmmm")</f>
        <v>May</v>
      </c>
      <c r="C204" t="s">
        <v>20</v>
      </c>
      <c r="D204" t="s">
        <v>23</v>
      </c>
      <c r="E204" t="s">
        <v>49</v>
      </c>
      <c r="F204" t="s">
        <v>189</v>
      </c>
      <c r="G204" s="3">
        <v>20000</v>
      </c>
    </row>
    <row r="205" spans="1:7" x14ac:dyDescent="0.3">
      <c r="A205" s="39">
        <v>44683</v>
      </c>
      <c r="B205" s="1" t="str">
        <f>TEXT(Outs[[#This Row],[Date]],"mmmm")</f>
        <v>May</v>
      </c>
      <c r="C205" t="s">
        <v>6</v>
      </c>
      <c r="D205" t="s">
        <v>22</v>
      </c>
      <c r="E205" t="s">
        <v>49</v>
      </c>
      <c r="F205" t="s">
        <v>184</v>
      </c>
      <c r="G205" s="3">
        <v>15000</v>
      </c>
    </row>
    <row r="206" spans="1:7" x14ac:dyDescent="0.3">
      <c r="A206" s="39">
        <v>44683</v>
      </c>
      <c r="B206" s="1" t="str">
        <f>TEXT(Outs[[#This Row],[Date]],"mmmm")</f>
        <v>May</v>
      </c>
      <c r="C206" t="s">
        <v>7</v>
      </c>
      <c r="D206" t="s">
        <v>17</v>
      </c>
      <c r="E206" t="s">
        <v>49</v>
      </c>
      <c r="F206" t="s">
        <v>186</v>
      </c>
      <c r="G206" s="3">
        <v>6000</v>
      </c>
    </row>
    <row r="207" spans="1:7" x14ac:dyDescent="0.3">
      <c r="A207" s="39">
        <v>44683</v>
      </c>
      <c r="B207" s="1" t="str">
        <f>TEXT(Outs[[#This Row],[Date]],"mmmm")</f>
        <v>May</v>
      </c>
      <c r="C207" t="s">
        <v>7</v>
      </c>
      <c r="D207" t="s">
        <v>17</v>
      </c>
      <c r="E207" t="s">
        <v>49</v>
      </c>
      <c r="F207" t="s">
        <v>185</v>
      </c>
      <c r="G207" s="3">
        <v>4000</v>
      </c>
    </row>
    <row r="208" spans="1:7" x14ac:dyDescent="0.3">
      <c r="A208" s="39">
        <v>44683</v>
      </c>
      <c r="B208" s="1" t="str">
        <f>TEXT(Outs[[#This Row],[Date]],"mmmm")</f>
        <v>May</v>
      </c>
      <c r="C208" t="s">
        <v>6</v>
      </c>
      <c r="D208" t="s">
        <v>22</v>
      </c>
      <c r="E208" t="s">
        <v>49</v>
      </c>
      <c r="F208" t="s">
        <v>182</v>
      </c>
      <c r="G208" s="3">
        <v>3000</v>
      </c>
    </row>
    <row r="209" spans="1:7" x14ac:dyDescent="0.3">
      <c r="A209" s="39">
        <v>44684</v>
      </c>
      <c r="B209" s="1" t="str">
        <f>TEXT(Outs[[#This Row],[Date]],"mmmm")</f>
        <v>May</v>
      </c>
      <c r="C209" t="s">
        <v>25</v>
      </c>
      <c r="D209" t="s">
        <v>124</v>
      </c>
      <c r="E209" t="s">
        <v>49</v>
      </c>
      <c r="F209" t="s">
        <v>124</v>
      </c>
      <c r="G209" s="3">
        <v>75000</v>
      </c>
    </row>
    <row r="210" spans="1:7" x14ac:dyDescent="0.3">
      <c r="A210" s="39">
        <v>44686</v>
      </c>
      <c r="B210" s="1" t="str">
        <f>TEXT(Outs[[#This Row],[Date]],"mmmm")</f>
        <v>May</v>
      </c>
      <c r="C210" t="s">
        <v>20</v>
      </c>
      <c r="D210" t="s">
        <v>81</v>
      </c>
      <c r="E210" t="s">
        <v>49</v>
      </c>
      <c r="F210" t="s">
        <v>82</v>
      </c>
      <c r="G210" s="3">
        <v>5000</v>
      </c>
    </row>
    <row r="211" spans="1:7" x14ac:dyDescent="0.3">
      <c r="A211" s="39">
        <v>44686</v>
      </c>
      <c r="B211" s="1" t="str">
        <f>TEXT(Outs[[#This Row],[Date]],"mmmm")</f>
        <v>May</v>
      </c>
      <c r="C211" t="s">
        <v>35</v>
      </c>
      <c r="D211" t="s">
        <v>39</v>
      </c>
      <c r="E211" t="s">
        <v>49</v>
      </c>
      <c r="F211" t="s">
        <v>190</v>
      </c>
      <c r="G211" s="3">
        <v>1000</v>
      </c>
    </row>
    <row r="212" spans="1:7" x14ac:dyDescent="0.3">
      <c r="A212" s="39">
        <v>44687</v>
      </c>
      <c r="B212" s="1" t="str">
        <f>TEXT(Outs[[#This Row],[Date]],"mmmm")</f>
        <v>May</v>
      </c>
      <c r="C212" t="s">
        <v>45</v>
      </c>
      <c r="D212" t="s">
        <v>42</v>
      </c>
      <c r="E212" t="s">
        <v>46</v>
      </c>
      <c r="F212" t="s">
        <v>191</v>
      </c>
      <c r="G212" s="3">
        <v>100000</v>
      </c>
    </row>
    <row r="213" spans="1:7" x14ac:dyDescent="0.3">
      <c r="A213" s="39">
        <v>44689</v>
      </c>
      <c r="B213" s="1" t="str">
        <f>TEXT(Outs[[#This Row],[Date]],"mmmm")</f>
        <v>May</v>
      </c>
      <c r="C213" t="s">
        <v>7</v>
      </c>
      <c r="D213" t="s">
        <v>14</v>
      </c>
      <c r="E213" t="s">
        <v>46</v>
      </c>
      <c r="F213" t="s">
        <v>192</v>
      </c>
      <c r="G213" s="3">
        <v>78800</v>
      </c>
    </row>
    <row r="214" spans="1:7" x14ac:dyDescent="0.3">
      <c r="A214" s="39">
        <v>44689</v>
      </c>
      <c r="B214" s="1" t="str">
        <f>TEXT(Outs[[#This Row],[Date]],"mmmm")</f>
        <v>May</v>
      </c>
      <c r="C214" t="s">
        <v>7</v>
      </c>
      <c r="D214" t="s">
        <v>15</v>
      </c>
      <c r="E214" t="s">
        <v>49</v>
      </c>
      <c r="F214" t="s">
        <v>193</v>
      </c>
      <c r="G214" s="3">
        <v>17700</v>
      </c>
    </row>
    <row r="215" spans="1:7" x14ac:dyDescent="0.3">
      <c r="A215" s="39">
        <v>44689</v>
      </c>
      <c r="B215" s="1" t="str">
        <f>TEXT(Outs[[#This Row],[Date]],"mmmm")</f>
        <v>May</v>
      </c>
      <c r="C215" t="s">
        <v>5</v>
      </c>
      <c r="D215" t="s">
        <v>95</v>
      </c>
      <c r="E215" t="s">
        <v>49</v>
      </c>
      <c r="F215" t="s">
        <v>95</v>
      </c>
      <c r="G215" s="3">
        <v>1900</v>
      </c>
    </row>
    <row r="216" spans="1:7" x14ac:dyDescent="0.3">
      <c r="A216" s="39">
        <v>44690</v>
      </c>
      <c r="B216" s="1" t="str">
        <f>TEXT(Outs[[#This Row],[Date]],"mmmm")</f>
        <v>May</v>
      </c>
      <c r="C216" t="s">
        <v>7</v>
      </c>
      <c r="D216" t="s">
        <v>127</v>
      </c>
      <c r="E216" t="s">
        <v>49</v>
      </c>
      <c r="F216" t="s">
        <v>194</v>
      </c>
      <c r="G216" s="3">
        <v>24000</v>
      </c>
    </row>
    <row r="217" spans="1:7" x14ac:dyDescent="0.3">
      <c r="A217" s="39">
        <v>44692</v>
      </c>
      <c r="B217" s="1" t="str">
        <f>TEXT(Outs[[#This Row],[Date]],"mmmm")</f>
        <v>May</v>
      </c>
      <c r="C217" t="s">
        <v>27</v>
      </c>
      <c r="D217" t="s">
        <v>29</v>
      </c>
      <c r="E217" t="s">
        <v>46</v>
      </c>
      <c r="F217" t="s">
        <v>29</v>
      </c>
      <c r="G217" s="3">
        <v>50000</v>
      </c>
    </row>
    <row r="218" spans="1:7" x14ac:dyDescent="0.3">
      <c r="A218" s="39">
        <v>44694</v>
      </c>
      <c r="B218" s="1" t="str">
        <f>TEXT(Outs[[#This Row],[Date]],"mmmm")</f>
        <v>May</v>
      </c>
      <c r="C218" t="s">
        <v>27</v>
      </c>
      <c r="D218" t="s">
        <v>28</v>
      </c>
      <c r="E218" t="s">
        <v>48</v>
      </c>
      <c r="F218" t="s">
        <v>28</v>
      </c>
      <c r="G218" s="3">
        <v>9742.5</v>
      </c>
    </row>
    <row r="219" spans="1:7" x14ac:dyDescent="0.3">
      <c r="A219" s="39">
        <v>44694</v>
      </c>
      <c r="B219" s="1" t="str">
        <f>TEXT(Outs[[#This Row],[Date]],"mmmm")</f>
        <v>May</v>
      </c>
      <c r="C219" t="s">
        <v>7</v>
      </c>
      <c r="D219" t="s">
        <v>14</v>
      </c>
      <c r="E219" t="s">
        <v>49</v>
      </c>
      <c r="F219" t="s">
        <v>84</v>
      </c>
      <c r="G219" s="3">
        <v>1200</v>
      </c>
    </row>
    <row r="220" spans="1:7" x14ac:dyDescent="0.3">
      <c r="A220" s="39">
        <v>44702</v>
      </c>
      <c r="B220" s="1" t="str">
        <f>TEXT(Outs[[#This Row],[Date]],"mmmm")</f>
        <v>May</v>
      </c>
      <c r="C220" t="s">
        <v>7</v>
      </c>
      <c r="D220" t="s">
        <v>18</v>
      </c>
      <c r="E220" t="s">
        <v>48</v>
      </c>
      <c r="F220" t="s">
        <v>196</v>
      </c>
      <c r="G220" s="3">
        <v>293100</v>
      </c>
    </row>
    <row r="221" spans="1:7" x14ac:dyDescent="0.3">
      <c r="A221" s="39">
        <v>44702</v>
      </c>
      <c r="B221" s="1" t="str">
        <f>TEXT(Outs[[#This Row],[Date]],"mmmm")</f>
        <v>May</v>
      </c>
      <c r="C221" t="s">
        <v>7</v>
      </c>
      <c r="D221" t="s">
        <v>14</v>
      </c>
      <c r="E221" t="s">
        <v>49</v>
      </c>
      <c r="F221" t="s">
        <v>80</v>
      </c>
      <c r="G221" s="3">
        <v>2800</v>
      </c>
    </row>
    <row r="222" spans="1:7" x14ac:dyDescent="0.3">
      <c r="A222" s="39">
        <v>44702</v>
      </c>
      <c r="B222" s="1" t="str">
        <f>TEXT(Outs[[#This Row],[Date]],"mmmm")</f>
        <v>May</v>
      </c>
      <c r="C222" t="s">
        <v>5</v>
      </c>
      <c r="D222" t="s">
        <v>9</v>
      </c>
      <c r="E222" t="s">
        <v>49</v>
      </c>
      <c r="F222" t="s">
        <v>83</v>
      </c>
      <c r="G222" s="3">
        <v>50000</v>
      </c>
    </row>
    <row r="223" spans="1:7" x14ac:dyDescent="0.3">
      <c r="A223" s="39">
        <v>44703</v>
      </c>
      <c r="B223" s="1" t="str">
        <f>TEXT(Outs[[#This Row],[Date]],"mmmm")</f>
        <v>May</v>
      </c>
      <c r="C223" t="s">
        <v>7</v>
      </c>
      <c r="D223" t="s">
        <v>19</v>
      </c>
      <c r="E223" t="s">
        <v>46</v>
      </c>
      <c r="F223" t="s">
        <v>197</v>
      </c>
      <c r="G223" s="3">
        <v>35000</v>
      </c>
    </row>
    <row r="224" spans="1:7" x14ac:dyDescent="0.3">
      <c r="A224" s="39">
        <v>44703</v>
      </c>
      <c r="B224" s="1" t="str">
        <f>TEXT(Outs[[#This Row],[Date]],"mmmm")</f>
        <v>May</v>
      </c>
      <c r="C224" t="s">
        <v>45</v>
      </c>
      <c r="D224" t="s">
        <v>42</v>
      </c>
      <c r="E224" t="s">
        <v>48</v>
      </c>
      <c r="F224" t="s">
        <v>200</v>
      </c>
      <c r="G224" s="3">
        <v>200000</v>
      </c>
    </row>
    <row r="225" spans="1:7" x14ac:dyDescent="0.3">
      <c r="A225" s="39">
        <v>44704</v>
      </c>
      <c r="B225" s="1" t="str">
        <f>TEXT(Outs[[#This Row],[Date]],"mmmm")</f>
        <v>May</v>
      </c>
      <c r="C225" t="s">
        <v>5</v>
      </c>
      <c r="D225" t="s">
        <v>85</v>
      </c>
      <c r="E225" t="s">
        <v>46</v>
      </c>
      <c r="F225" t="s">
        <v>139</v>
      </c>
      <c r="G225" s="3">
        <v>14100</v>
      </c>
    </row>
    <row r="226" spans="1:7" x14ac:dyDescent="0.3">
      <c r="A226" s="39">
        <v>44704</v>
      </c>
      <c r="B226" s="1" t="str">
        <f>TEXT(Outs[[#This Row],[Date]],"mmmm")</f>
        <v>May</v>
      </c>
      <c r="C226" t="s">
        <v>7</v>
      </c>
      <c r="D226" t="s">
        <v>127</v>
      </c>
      <c r="E226" t="s">
        <v>50</v>
      </c>
      <c r="F226" t="s">
        <v>194</v>
      </c>
      <c r="G226" s="3">
        <v>187597</v>
      </c>
    </row>
    <row r="227" spans="1:7" x14ac:dyDescent="0.3">
      <c r="A227" s="39">
        <v>44704</v>
      </c>
      <c r="B227" s="1" t="str">
        <f>TEXT(Outs[[#This Row],[Date]],"mmmm")</f>
        <v>May</v>
      </c>
      <c r="C227" t="s">
        <v>5</v>
      </c>
      <c r="D227" t="s">
        <v>85</v>
      </c>
      <c r="E227" t="s">
        <v>46</v>
      </c>
      <c r="F227" t="s">
        <v>139</v>
      </c>
      <c r="G227" s="3">
        <v>16400</v>
      </c>
    </row>
    <row r="228" spans="1:7" x14ac:dyDescent="0.3">
      <c r="A228" s="39">
        <v>44704</v>
      </c>
      <c r="B228" s="1" t="str">
        <f>TEXT(Outs[[#This Row],[Date]],"mmmm")</f>
        <v>May</v>
      </c>
      <c r="C228" t="s">
        <v>6</v>
      </c>
      <c r="D228" t="s">
        <v>16</v>
      </c>
      <c r="E228" t="s">
        <v>48</v>
      </c>
      <c r="F228" t="s">
        <v>199</v>
      </c>
      <c r="G228" s="3">
        <v>250000</v>
      </c>
    </row>
    <row r="229" spans="1:7" x14ac:dyDescent="0.3">
      <c r="A229" s="39">
        <v>44704</v>
      </c>
      <c r="B229" s="1" t="str">
        <f>TEXT(Outs[[#This Row],[Date]],"mmmm")</f>
        <v>May</v>
      </c>
      <c r="C229" t="s">
        <v>6</v>
      </c>
      <c r="D229" t="s">
        <v>16</v>
      </c>
      <c r="E229" t="s">
        <v>49</v>
      </c>
      <c r="F229" t="s">
        <v>198</v>
      </c>
      <c r="G229" s="3">
        <v>2500</v>
      </c>
    </row>
    <row r="230" spans="1:7" x14ac:dyDescent="0.3">
      <c r="A230" s="39">
        <v>44706</v>
      </c>
      <c r="B230" s="1" t="str">
        <f>TEXT(Outs[[#This Row],[Date]],"mmmm")</f>
        <v>May</v>
      </c>
      <c r="C230" t="s">
        <v>7</v>
      </c>
      <c r="D230" t="s">
        <v>17</v>
      </c>
      <c r="E230" t="s">
        <v>49</v>
      </c>
      <c r="F230" t="s">
        <v>202</v>
      </c>
      <c r="G230" s="3">
        <v>1000</v>
      </c>
    </row>
    <row r="231" spans="1:7" x14ac:dyDescent="0.3">
      <c r="A231" s="39">
        <v>44706</v>
      </c>
      <c r="B231" s="1" t="str">
        <f>TEXT(Outs[[#This Row],[Date]],"mmmm")</f>
        <v>May</v>
      </c>
      <c r="C231" t="s">
        <v>45</v>
      </c>
      <c r="D231" t="s">
        <v>42</v>
      </c>
      <c r="E231" t="s">
        <v>48</v>
      </c>
      <c r="F231" t="s">
        <v>200</v>
      </c>
      <c r="G231" s="3">
        <v>437600</v>
      </c>
    </row>
    <row r="232" spans="1:7" x14ac:dyDescent="0.3">
      <c r="A232" s="39">
        <v>44706</v>
      </c>
      <c r="B232" s="1" t="str">
        <f>TEXT(Outs[[#This Row],[Date]],"mmmm")</f>
        <v>May</v>
      </c>
      <c r="C232" t="s">
        <v>5</v>
      </c>
      <c r="D232" t="s">
        <v>85</v>
      </c>
      <c r="E232" t="s">
        <v>46</v>
      </c>
      <c r="F232" t="s">
        <v>139</v>
      </c>
      <c r="G232" s="3">
        <v>9700</v>
      </c>
    </row>
    <row r="233" spans="1:7" x14ac:dyDescent="0.3">
      <c r="A233" s="39">
        <v>44708</v>
      </c>
      <c r="B233" s="1" t="str">
        <f>TEXT(Outs[[#This Row],[Date]],"mmmm")</f>
        <v>May</v>
      </c>
      <c r="C233" t="s">
        <v>305</v>
      </c>
      <c r="D233" t="s">
        <v>30</v>
      </c>
      <c r="E233" t="s">
        <v>46</v>
      </c>
      <c r="F233" t="s">
        <v>30</v>
      </c>
      <c r="G233" s="3">
        <v>187597</v>
      </c>
    </row>
    <row r="234" spans="1:7" x14ac:dyDescent="0.3">
      <c r="A234" s="39">
        <v>44709</v>
      </c>
      <c r="B234" s="1" t="str">
        <f>TEXT(Outs[[#This Row],[Date]],"mmmm")</f>
        <v>May</v>
      </c>
      <c r="C234" t="s">
        <v>25</v>
      </c>
      <c r="D234" t="s">
        <v>125</v>
      </c>
      <c r="E234" t="s">
        <v>46</v>
      </c>
      <c r="F234" t="s">
        <v>125</v>
      </c>
      <c r="G234" s="3">
        <v>7000</v>
      </c>
    </row>
    <row r="235" spans="1:7" x14ac:dyDescent="0.3">
      <c r="A235" s="39">
        <v>44709</v>
      </c>
      <c r="B235" s="1" t="str">
        <f>TEXT(Outs[[#This Row],[Date]],"mmmm")</f>
        <v>May</v>
      </c>
      <c r="C235" t="s">
        <v>25</v>
      </c>
      <c r="D235" t="s">
        <v>81</v>
      </c>
      <c r="E235" t="s">
        <v>46</v>
      </c>
      <c r="F235" t="s">
        <v>135</v>
      </c>
      <c r="G235" s="3">
        <v>50000</v>
      </c>
    </row>
    <row r="236" spans="1:7" x14ac:dyDescent="0.3">
      <c r="A236" s="39">
        <v>44709</v>
      </c>
      <c r="B236" s="1" t="str">
        <f>TEXT(Outs[[#This Row],[Date]],"mmmm")</f>
        <v>May</v>
      </c>
      <c r="C236" t="s">
        <v>5</v>
      </c>
      <c r="D236" t="s">
        <v>8</v>
      </c>
      <c r="E236" t="s">
        <v>46</v>
      </c>
      <c r="F236" t="s">
        <v>8</v>
      </c>
      <c r="G236" s="3">
        <v>16900</v>
      </c>
    </row>
    <row r="237" spans="1:7" x14ac:dyDescent="0.3">
      <c r="A237" s="39">
        <v>44709</v>
      </c>
      <c r="B237" s="1" t="str">
        <f>TEXT(Outs[[#This Row],[Date]],"mmmm")</f>
        <v>May</v>
      </c>
      <c r="C237" t="s">
        <v>7</v>
      </c>
      <c r="D237" t="s">
        <v>14</v>
      </c>
      <c r="E237" t="s">
        <v>49</v>
      </c>
      <c r="F237" t="s">
        <v>84</v>
      </c>
      <c r="G237" s="3">
        <v>1200</v>
      </c>
    </row>
    <row r="238" spans="1:7" x14ac:dyDescent="0.3">
      <c r="A238" s="39">
        <v>44709</v>
      </c>
      <c r="B238" s="1" t="str">
        <f>TEXT(Outs[[#This Row],[Date]],"mmmm")</f>
        <v>May</v>
      </c>
      <c r="C238" t="s">
        <v>5</v>
      </c>
      <c r="D238" t="s">
        <v>95</v>
      </c>
      <c r="E238" t="s">
        <v>49</v>
      </c>
      <c r="F238" t="s">
        <v>95</v>
      </c>
      <c r="G238" s="3">
        <v>1300</v>
      </c>
    </row>
    <row r="239" spans="1:7" x14ac:dyDescent="0.3">
      <c r="A239" s="39">
        <v>44709</v>
      </c>
      <c r="B239" s="1" t="str">
        <f>TEXT(Outs[[#This Row],[Date]],"mmmm")</f>
        <v>May</v>
      </c>
      <c r="C239" t="s">
        <v>7</v>
      </c>
      <c r="D239" t="s">
        <v>14</v>
      </c>
      <c r="E239" t="s">
        <v>49</v>
      </c>
      <c r="F239" t="s">
        <v>204</v>
      </c>
      <c r="G239" s="3">
        <v>2000</v>
      </c>
    </row>
    <row r="240" spans="1:7" x14ac:dyDescent="0.3">
      <c r="A240" s="39">
        <v>44709</v>
      </c>
      <c r="B240" s="1" t="str">
        <f>TEXT(Outs[[#This Row],[Date]],"mmmm")</f>
        <v>May</v>
      </c>
      <c r="C240" t="s">
        <v>7</v>
      </c>
      <c r="D240" t="s">
        <v>13</v>
      </c>
      <c r="E240" t="s">
        <v>46</v>
      </c>
      <c r="F240" t="s">
        <v>76</v>
      </c>
      <c r="G240" s="3">
        <v>51000</v>
      </c>
    </row>
    <row r="241" spans="1:7" x14ac:dyDescent="0.3">
      <c r="A241" s="39">
        <v>44710</v>
      </c>
      <c r="B241" s="1" t="str">
        <f>TEXT(Outs[[#This Row],[Date]],"mmmm")</f>
        <v>May</v>
      </c>
      <c r="C241" t="s">
        <v>25</v>
      </c>
      <c r="D241" t="s">
        <v>125</v>
      </c>
      <c r="E241" t="s">
        <v>46</v>
      </c>
      <c r="F241" t="s">
        <v>125</v>
      </c>
      <c r="G241" s="3">
        <v>8000</v>
      </c>
    </row>
    <row r="242" spans="1:7" x14ac:dyDescent="0.3">
      <c r="A242" s="39">
        <v>44711</v>
      </c>
      <c r="B242" s="1" t="str">
        <f>TEXT(Outs[[#This Row],[Date]],"mmmm")</f>
        <v>May</v>
      </c>
      <c r="C242" t="s">
        <v>45</v>
      </c>
      <c r="D242" t="s">
        <v>42</v>
      </c>
      <c r="E242" t="s">
        <v>46</v>
      </c>
      <c r="F242" t="s">
        <v>205</v>
      </c>
      <c r="G242" s="3">
        <v>50000</v>
      </c>
    </row>
    <row r="243" spans="1:7" x14ac:dyDescent="0.3">
      <c r="A243" s="39">
        <v>44711</v>
      </c>
      <c r="B243" s="1" t="str">
        <f>TEXT(Outs[[#This Row],[Date]],"mmmm")</f>
        <v>May</v>
      </c>
      <c r="C243" t="s">
        <v>20</v>
      </c>
      <c r="D243" t="s">
        <v>24</v>
      </c>
      <c r="E243" t="s">
        <v>49</v>
      </c>
      <c r="F243" t="s">
        <v>206</v>
      </c>
      <c r="G243" s="3">
        <v>37700</v>
      </c>
    </row>
    <row r="244" spans="1:7" x14ac:dyDescent="0.3">
      <c r="A244" s="39">
        <v>44717</v>
      </c>
      <c r="B244" s="1" t="str">
        <f>TEXT(Outs[[#This Row],[Date]],"mmmm")</f>
        <v>June</v>
      </c>
      <c r="C244" t="s">
        <v>5</v>
      </c>
      <c r="D244" t="s">
        <v>95</v>
      </c>
      <c r="E244" t="s">
        <v>49</v>
      </c>
      <c r="F244" t="s">
        <v>95</v>
      </c>
      <c r="G244" s="3">
        <v>1300</v>
      </c>
    </row>
    <row r="245" spans="1:7" x14ac:dyDescent="0.3">
      <c r="A245" s="39">
        <v>44717</v>
      </c>
      <c r="B245" s="1" t="str">
        <f>TEXT(Outs[[#This Row],[Date]],"mmmm")</f>
        <v>June</v>
      </c>
      <c r="C245" t="s">
        <v>6</v>
      </c>
      <c r="D245" t="s">
        <v>16</v>
      </c>
      <c r="E245" t="s">
        <v>49</v>
      </c>
      <c r="F245" t="s">
        <v>207</v>
      </c>
      <c r="G245" s="3">
        <v>18200</v>
      </c>
    </row>
    <row r="246" spans="1:7" x14ac:dyDescent="0.3">
      <c r="A246" s="39">
        <v>44718</v>
      </c>
      <c r="B246" s="1" t="str">
        <f>TEXT(Outs[[#This Row],[Date]],"mmmm")</f>
        <v>June</v>
      </c>
      <c r="C246" t="s">
        <v>7</v>
      </c>
      <c r="D246" t="s">
        <v>13</v>
      </c>
      <c r="E246" t="s">
        <v>46</v>
      </c>
      <c r="F246" t="s">
        <v>76</v>
      </c>
      <c r="G246" s="3">
        <v>38300</v>
      </c>
    </row>
    <row r="247" spans="1:7" x14ac:dyDescent="0.3">
      <c r="A247" s="39">
        <v>44718</v>
      </c>
      <c r="B247" s="1" t="str">
        <f>TEXT(Outs[[#This Row],[Date]],"mmmm")</f>
        <v>June</v>
      </c>
      <c r="C247" t="s">
        <v>5</v>
      </c>
      <c r="D247" t="s">
        <v>95</v>
      </c>
      <c r="E247" t="s">
        <v>49</v>
      </c>
      <c r="F247" t="s">
        <v>95</v>
      </c>
      <c r="G247" s="3">
        <v>1300</v>
      </c>
    </row>
    <row r="248" spans="1:7" x14ac:dyDescent="0.3">
      <c r="A248" s="39">
        <v>44719</v>
      </c>
      <c r="B248" s="1" t="str">
        <f>TEXT(Outs[[#This Row],[Date]],"mmmm")</f>
        <v>June</v>
      </c>
      <c r="C248" t="s">
        <v>25</v>
      </c>
      <c r="D248" t="s">
        <v>124</v>
      </c>
      <c r="E248" t="s">
        <v>49</v>
      </c>
      <c r="F248" t="s">
        <v>124</v>
      </c>
      <c r="G248" s="3">
        <v>75000</v>
      </c>
    </row>
    <row r="249" spans="1:7" x14ac:dyDescent="0.3">
      <c r="A249" s="39">
        <v>44720</v>
      </c>
      <c r="B249" s="1" t="str">
        <f>TEXT(Outs[[#This Row],[Date]],"mmmm")</f>
        <v>June</v>
      </c>
      <c r="C249" t="s">
        <v>7</v>
      </c>
      <c r="D249" t="s">
        <v>17</v>
      </c>
      <c r="E249" t="s">
        <v>49</v>
      </c>
      <c r="F249" t="s">
        <v>208</v>
      </c>
      <c r="G249" s="3">
        <v>1000</v>
      </c>
    </row>
    <row r="250" spans="1:7" x14ac:dyDescent="0.3">
      <c r="A250" s="39">
        <v>44720</v>
      </c>
      <c r="B250" s="1" t="str">
        <f>TEXT(Outs[[#This Row],[Date]],"mmmm")</f>
        <v>June</v>
      </c>
      <c r="C250" t="s">
        <v>45</v>
      </c>
      <c r="D250" t="s">
        <v>42</v>
      </c>
      <c r="E250" t="s">
        <v>48</v>
      </c>
      <c r="F250" t="s">
        <v>209</v>
      </c>
      <c r="G250" s="3">
        <v>173775</v>
      </c>
    </row>
    <row r="251" spans="1:7" x14ac:dyDescent="0.3">
      <c r="A251" s="39">
        <v>44721</v>
      </c>
      <c r="B251" s="1" t="str">
        <f>TEXT(Outs[[#This Row],[Date]],"mmmm")</f>
        <v>June</v>
      </c>
      <c r="C251" t="s">
        <v>20</v>
      </c>
      <c r="D251" t="s">
        <v>24</v>
      </c>
      <c r="E251" t="s">
        <v>46</v>
      </c>
      <c r="F251" t="s">
        <v>212</v>
      </c>
      <c r="G251" s="3">
        <v>25000</v>
      </c>
    </row>
    <row r="252" spans="1:7" x14ac:dyDescent="0.3">
      <c r="A252" s="39">
        <v>44721</v>
      </c>
      <c r="B252" s="1" t="str">
        <f>TEXT(Outs[[#This Row],[Date]],"mmmm")</f>
        <v>June</v>
      </c>
      <c r="C252" t="s">
        <v>5</v>
      </c>
      <c r="D252" t="s">
        <v>10</v>
      </c>
      <c r="E252" t="s">
        <v>49</v>
      </c>
      <c r="F252" t="s">
        <v>210</v>
      </c>
      <c r="G252" s="3">
        <v>16000</v>
      </c>
    </row>
    <row r="253" spans="1:7" x14ac:dyDescent="0.3">
      <c r="A253" s="39">
        <v>44725</v>
      </c>
      <c r="B253" s="1" t="str">
        <f>TEXT(Outs[[#This Row],[Date]],"mmmm")</f>
        <v>June</v>
      </c>
      <c r="C253" t="s">
        <v>5</v>
      </c>
      <c r="D253" t="s">
        <v>85</v>
      </c>
      <c r="E253" t="s">
        <v>46</v>
      </c>
      <c r="F253" t="s">
        <v>213</v>
      </c>
      <c r="G253" s="3">
        <v>12500</v>
      </c>
    </row>
    <row r="254" spans="1:7" x14ac:dyDescent="0.3">
      <c r="A254" s="39">
        <v>44725</v>
      </c>
      <c r="B254" s="1" t="str">
        <f>TEXT(Outs[[#This Row],[Date]],"mmmm")</f>
        <v>June</v>
      </c>
      <c r="C254" t="s">
        <v>5</v>
      </c>
      <c r="D254" t="s">
        <v>85</v>
      </c>
      <c r="E254" t="s">
        <v>46</v>
      </c>
      <c r="F254" t="s">
        <v>213</v>
      </c>
      <c r="G254" s="3">
        <v>12900</v>
      </c>
    </row>
    <row r="255" spans="1:7" x14ac:dyDescent="0.3">
      <c r="A255" s="39">
        <v>44726</v>
      </c>
      <c r="B255" s="1" t="str">
        <f>TEXT(Outs[[#This Row],[Date]],"mmmm")</f>
        <v>June</v>
      </c>
      <c r="C255" t="s">
        <v>27</v>
      </c>
      <c r="D255" t="s">
        <v>28</v>
      </c>
      <c r="E255" t="s">
        <v>48</v>
      </c>
      <c r="F255" t="s">
        <v>28</v>
      </c>
      <c r="G255" s="3">
        <v>9742.5</v>
      </c>
    </row>
    <row r="256" spans="1:7" x14ac:dyDescent="0.3">
      <c r="A256" s="39">
        <v>44727</v>
      </c>
      <c r="B256" s="1" t="str">
        <f>TEXT(Outs[[#This Row],[Date]],"mmmm")</f>
        <v>June</v>
      </c>
      <c r="C256" t="s">
        <v>5</v>
      </c>
      <c r="D256" t="s">
        <v>85</v>
      </c>
      <c r="E256" t="s">
        <v>46</v>
      </c>
      <c r="F256" t="s">
        <v>213</v>
      </c>
      <c r="G256" s="3">
        <v>18400</v>
      </c>
    </row>
    <row r="257" spans="1:7" x14ac:dyDescent="0.3">
      <c r="A257" s="39">
        <v>44727</v>
      </c>
      <c r="B257" s="1" t="str">
        <f>TEXT(Outs[[#This Row],[Date]],"mmmm")</f>
        <v>June</v>
      </c>
      <c r="C257" t="s">
        <v>5</v>
      </c>
      <c r="D257" t="s">
        <v>85</v>
      </c>
      <c r="E257" t="s">
        <v>46</v>
      </c>
      <c r="F257" t="s">
        <v>213</v>
      </c>
      <c r="G257" s="3">
        <v>13100</v>
      </c>
    </row>
    <row r="258" spans="1:7" x14ac:dyDescent="0.3">
      <c r="A258" s="39">
        <v>44727</v>
      </c>
      <c r="B258" s="1" t="str">
        <f>TEXT(Outs[[#This Row],[Date]],"mmmm")</f>
        <v>June</v>
      </c>
      <c r="C258" t="s">
        <v>20</v>
      </c>
      <c r="D258" t="s">
        <v>21</v>
      </c>
      <c r="E258" t="s">
        <v>46</v>
      </c>
      <c r="F258" t="s">
        <v>325</v>
      </c>
      <c r="G258" s="3">
        <v>375521.68</v>
      </c>
    </row>
    <row r="259" spans="1:7" x14ac:dyDescent="0.3">
      <c r="A259" s="39">
        <v>44727</v>
      </c>
      <c r="B259" s="1" t="str">
        <f>TEXT(Outs[[#This Row],[Date]],"mmmm")</f>
        <v>June</v>
      </c>
      <c r="C259" t="s">
        <v>27</v>
      </c>
      <c r="D259" t="s">
        <v>29</v>
      </c>
      <c r="E259" t="s">
        <v>46</v>
      </c>
      <c r="F259" t="s">
        <v>29</v>
      </c>
      <c r="G259" s="3">
        <v>50000</v>
      </c>
    </row>
    <row r="260" spans="1:7" x14ac:dyDescent="0.3">
      <c r="A260" s="39">
        <v>44727</v>
      </c>
      <c r="B260" s="1" t="str">
        <f>TEXT(Outs[[#This Row],[Date]],"mmmm")</f>
        <v>June</v>
      </c>
      <c r="C260" t="s">
        <v>6</v>
      </c>
      <c r="D260" t="s">
        <v>16</v>
      </c>
      <c r="E260" t="s">
        <v>49</v>
      </c>
      <c r="F260" t="s">
        <v>214</v>
      </c>
      <c r="G260" s="3">
        <v>12000</v>
      </c>
    </row>
    <row r="261" spans="1:7" x14ac:dyDescent="0.3">
      <c r="A261" s="39">
        <v>44728</v>
      </c>
      <c r="B261" s="1" t="str">
        <f>TEXT(Outs[[#This Row],[Date]],"mmmm")</f>
        <v>June</v>
      </c>
      <c r="C261" t="s">
        <v>45</v>
      </c>
      <c r="D261" t="s">
        <v>42</v>
      </c>
      <c r="E261" t="s">
        <v>48</v>
      </c>
      <c r="F261" t="s">
        <v>209</v>
      </c>
      <c r="G261" s="3">
        <v>179963</v>
      </c>
    </row>
    <row r="262" spans="1:7" x14ac:dyDescent="0.3">
      <c r="A262" s="39">
        <v>44728</v>
      </c>
      <c r="B262" s="1" t="str">
        <f>TEXT(Outs[[#This Row],[Date]],"mmmm")</f>
        <v>June</v>
      </c>
      <c r="C262" t="s">
        <v>7</v>
      </c>
      <c r="D262" t="s">
        <v>15</v>
      </c>
      <c r="E262" t="s">
        <v>46</v>
      </c>
      <c r="F262" t="s">
        <v>150</v>
      </c>
      <c r="G262" s="3">
        <v>58700</v>
      </c>
    </row>
    <row r="263" spans="1:7" x14ac:dyDescent="0.3">
      <c r="A263" s="39">
        <v>44728</v>
      </c>
      <c r="B263" s="1" t="str">
        <f>TEXT(Outs[[#This Row],[Date]],"mmmm")</f>
        <v>June</v>
      </c>
      <c r="C263" t="s">
        <v>45</v>
      </c>
      <c r="D263" t="s">
        <v>42</v>
      </c>
      <c r="E263" t="s">
        <v>49</v>
      </c>
      <c r="F263" t="s">
        <v>216</v>
      </c>
      <c r="G263" s="3">
        <v>30000</v>
      </c>
    </row>
    <row r="264" spans="1:7" x14ac:dyDescent="0.3">
      <c r="A264" s="39">
        <v>44729</v>
      </c>
      <c r="B264" s="1" t="str">
        <f>TEXT(Outs[[#This Row],[Date]],"mmmm")</f>
        <v>June</v>
      </c>
      <c r="C264" t="s">
        <v>7</v>
      </c>
      <c r="D264" t="s">
        <v>14</v>
      </c>
      <c r="E264" t="s">
        <v>49</v>
      </c>
      <c r="F264" t="s">
        <v>84</v>
      </c>
      <c r="G264" s="3">
        <v>1200</v>
      </c>
    </row>
    <row r="265" spans="1:7" x14ac:dyDescent="0.3">
      <c r="A265" s="39">
        <v>44730</v>
      </c>
      <c r="B265" s="1" t="str">
        <f>TEXT(Outs[[#This Row],[Date]],"mmmm")</f>
        <v>June</v>
      </c>
      <c r="C265" t="s">
        <v>7</v>
      </c>
      <c r="D265" t="s">
        <v>14</v>
      </c>
      <c r="E265" t="s">
        <v>49</v>
      </c>
      <c r="F265" t="s">
        <v>84</v>
      </c>
      <c r="G265" s="3">
        <v>1200</v>
      </c>
    </row>
    <row r="266" spans="1:7" x14ac:dyDescent="0.3">
      <c r="A266" s="39">
        <v>44731</v>
      </c>
      <c r="B266" s="1" t="str">
        <f>TEXT(Outs[[#This Row],[Date]],"mmmm")</f>
        <v>June</v>
      </c>
      <c r="C266" t="s">
        <v>25</v>
      </c>
      <c r="D266" t="s">
        <v>125</v>
      </c>
      <c r="E266" t="s">
        <v>49</v>
      </c>
      <c r="F266" t="s">
        <v>125</v>
      </c>
      <c r="G266" s="3">
        <v>8000</v>
      </c>
    </row>
    <row r="267" spans="1:7" x14ac:dyDescent="0.3">
      <c r="A267" s="39">
        <v>44731</v>
      </c>
      <c r="B267" s="1" t="str">
        <f>TEXT(Outs[[#This Row],[Date]],"mmmm")</f>
        <v>June</v>
      </c>
      <c r="C267" t="s">
        <v>5</v>
      </c>
      <c r="D267" t="s">
        <v>10</v>
      </c>
      <c r="E267" t="s">
        <v>49</v>
      </c>
      <c r="F267" t="s">
        <v>217</v>
      </c>
      <c r="G267" s="3">
        <v>2000</v>
      </c>
    </row>
    <row r="268" spans="1:7" x14ac:dyDescent="0.3">
      <c r="A268" s="39">
        <v>44731</v>
      </c>
      <c r="B268" s="1" t="str">
        <f>TEXT(Outs[[#This Row],[Date]],"mmmm")</f>
        <v>June</v>
      </c>
      <c r="C268" t="s">
        <v>7</v>
      </c>
      <c r="D268" t="s">
        <v>13</v>
      </c>
      <c r="E268" t="s">
        <v>46</v>
      </c>
      <c r="F268" t="s">
        <v>76</v>
      </c>
      <c r="G268" s="3">
        <v>31800</v>
      </c>
    </row>
    <row r="269" spans="1:7" x14ac:dyDescent="0.3">
      <c r="A269" s="39">
        <v>44731</v>
      </c>
      <c r="B269" s="1" t="str">
        <f>TEXT(Outs[[#This Row],[Date]],"mmmm")</f>
        <v>June</v>
      </c>
      <c r="C269" t="s">
        <v>6</v>
      </c>
      <c r="D269" t="s">
        <v>22</v>
      </c>
      <c r="E269" t="s">
        <v>46</v>
      </c>
      <c r="F269" t="s">
        <v>218</v>
      </c>
      <c r="G269" s="3">
        <v>56900</v>
      </c>
    </row>
    <row r="270" spans="1:7" x14ac:dyDescent="0.3">
      <c r="A270" s="39">
        <v>44731</v>
      </c>
      <c r="B270" s="1" t="str">
        <f>TEXT(Outs[[#This Row],[Date]],"mmmm")</f>
        <v>June</v>
      </c>
      <c r="C270" t="s">
        <v>5</v>
      </c>
      <c r="D270" t="s">
        <v>9</v>
      </c>
      <c r="E270" t="s">
        <v>49</v>
      </c>
      <c r="F270" t="s">
        <v>83</v>
      </c>
      <c r="G270" s="3">
        <v>50000</v>
      </c>
    </row>
    <row r="271" spans="1:7" x14ac:dyDescent="0.3">
      <c r="A271" s="39">
        <v>44736</v>
      </c>
      <c r="B271" s="1" t="str">
        <f>TEXT(Outs[[#This Row],[Date]],"mmmm")</f>
        <v>June</v>
      </c>
      <c r="C271" t="s">
        <v>5</v>
      </c>
      <c r="D271" t="s">
        <v>85</v>
      </c>
      <c r="E271" t="s">
        <v>46</v>
      </c>
      <c r="F271" t="s">
        <v>213</v>
      </c>
      <c r="G271" s="3">
        <v>17100</v>
      </c>
    </row>
    <row r="272" spans="1:7" x14ac:dyDescent="0.3">
      <c r="A272" s="39">
        <v>44736</v>
      </c>
      <c r="B272" s="1" t="str">
        <f>TEXT(Outs[[#This Row],[Date]],"mmmm")</f>
        <v>June</v>
      </c>
      <c r="C272" t="s">
        <v>5</v>
      </c>
      <c r="D272" t="s">
        <v>85</v>
      </c>
      <c r="E272" t="s">
        <v>46</v>
      </c>
      <c r="F272" t="s">
        <v>213</v>
      </c>
      <c r="G272" s="3">
        <v>12300</v>
      </c>
    </row>
    <row r="273" spans="1:7" x14ac:dyDescent="0.3">
      <c r="A273" s="39">
        <v>44738</v>
      </c>
      <c r="B273" s="1" t="str">
        <f>TEXT(Outs[[#This Row],[Date]],"mmmm")</f>
        <v>June</v>
      </c>
      <c r="C273" t="s">
        <v>25</v>
      </c>
      <c r="D273" t="s">
        <v>125</v>
      </c>
      <c r="E273" t="s">
        <v>49</v>
      </c>
      <c r="F273" t="s">
        <v>125</v>
      </c>
      <c r="G273" s="3">
        <v>8000</v>
      </c>
    </row>
    <row r="274" spans="1:7" x14ac:dyDescent="0.3">
      <c r="A274" s="39">
        <v>44738</v>
      </c>
      <c r="B274" s="1" t="str">
        <f>TEXT(Outs[[#This Row],[Date]],"mmmm")</f>
        <v>June</v>
      </c>
      <c r="C274" t="s">
        <v>7</v>
      </c>
      <c r="D274" t="s">
        <v>19</v>
      </c>
      <c r="E274" t="s">
        <v>49</v>
      </c>
      <c r="F274" t="s">
        <v>221</v>
      </c>
      <c r="G274" s="3">
        <v>9000</v>
      </c>
    </row>
    <row r="275" spans="1:7" x14ac:dyDescent="0.3">
      <c r="A275" s="39">
        <v>44739</v>
      </c>
      <c r="B275" s="1" t="str">
        <f>TEXT(Outs[[#This Row],[Date]],"mmmm")</f>
        <v>June</v>
      </c>
      <c r="C275" t="s">
        <v>45</v>
      </c>
      <c r="D275" t="s">
        <v>42</v>
      </c>
      <c r="E275" t="s">
        <v>46</v>
      </c>
      <c r="F275" t="s">
        <v>122</v>
      </c>
      <c r="G275" s="3">
        <v>500000</v>
      </c>
    </row>
    <row r="276" spans="1:7" x14ac:dyDescent="0.3">
      <c r="A276" s="39">
        <v>44739</v>
      </c>
      <c r="B276" s="1" t="str">
        <f>TEXT(Outs[[#This Row],[Date]],"mmmm")</f>
        <v>June</v>
      </c>
      <c r="C276" t="s">
        <v>45</v>
      </c>
      <c r="D276" t="s">
        <v>42</v>
      </c>
      <c r="E276" t="s">
        <v>49</v>
      </c>
      <c r="F276" t="s">
        <v>122</v>
      </c>
      <c r="G276" s="3">
        <v>400000</v>
      </c>
    </row>
    <row r="277" spans="1:7" x14ac:dyDescent="0.3">
      <c r="A277" s="39">
        <v>44740</v>
      </c>
      <c r="B277" s="1" t="str">
        <f>TEXT(Outs[[#This Row],[Date]],"mmmm")</f>
        <v>June</v>
      </c>
      <c r="C277" t="s">
        <v>5</v>
      </c>
      <c r="D277" t="s">
        <v>8</v>
      </c>
      <c r="E277" t="s">
        <v>46</v>
      </c>
      <c r="F277" t="s">
        <v>8</v>
      </c>
      <c r="G277" s="3">
        <v>7300</v>
      </c>
    </row>
    <row r="278" spans="1:7" x14ac:dyDescent="0.3">
      <c r="A278" s="39">
        <v>44740</v>
      </c>
      <c r="B278" s="1" t="str">
        <f>TEXT(Outs[[#This Row],[Date]],"mmmm")</f>
        <v>June</v>
      </c>
      <c r="C278" t="s">
        <v>20</v>
      </c>
      <c r="D278" t="s">
        <v>24</v>
      </c>
      <c r="E278" t="s">
        <v>46</v>
      </c>
      <c r="F278" t="s">
        <v>222</v>
      </c>
      <c r="G278" s="3">
        <v>51598.26</v>
      </c>
    </row>
    <row r="279" spans="1:7" x14ac:dyDescent="0.3">
      <c r="A279" s="39">
        <v>44740</v>
      </c>
      <c r="B279" s="1" t="str">
        <f>TEXT(Outs[[#This Row],[Date]],"mmmm")</f>
        <v>June</v>
      </c>
      <c r="C279" t="s">
        <v>5</v>
      </c>
      <c r="D279" t="s">
        <v>85</v>
      </c>
      <c r="E279" t="s">
        <v>46</v>
      </c>
      <c r="F279" t="s">
        <v>213</v>
      </c>
      <c r="G279" s="3">
        <v>11600</v>
      </c>
    </row>
    <row r="280" spans="1:7" x14ac:dyDescent="0.3">
      <c r="A280" s="39">
        <v>44741</v>
      </c>
      <c r="B280" s="1" t="str">
        <f>TEXT(Outs[[#This Row],[Date]],"mmmm")</f>
        <v>June</v>
      </c>
      <c r="C280" t="s">
        <v>5</v>
      </c>
      <c r="D280" t="s">
        <v>8</v>
      </c>
      <c r="E280" t="s">
        <v>46</v>
      </c>
      <c r="F280" t="s">
        <v>8</v>
      </c>
      <c r="G280" s="3">
        <v>8700</v>
      </c>
    </row>
    <row r="281" spans="1:7" x14ac:dyDescent="0.3">
      <c r="A281" s="39">
        <v>44742</v>
      </c>
      <c r="B281" s="1" t="str">
        <f>TEXT(Outs[[#This Row],[Date]],"mmmm")</f>
        <v>June</v>
      </c>
      <c r="C281" t="s">
        <v>5</v>
      </c>
      <c r="D281" t="s">
        <v>85</v>
      </c>
      <c r="E281" t="s">
        <v>46</v>
      </c>
      <c r="F281" t="s">
        <v>213</v>
      </c>
      <c r="G281" s="3">
        <v>16700</v>
      </c>
    </row>
    <row r="282" spans="1:7" x14ac:dyDescent="0.3">
      <c r="A282" s="39">
        <v>44742</v>
      </c>
      <c r="B282" s="1" t="str">
        <f>TEXT(Outs[[#This Row],[Date]],"mmmm")</f>
        <v>June</v>
      </c>
      <c r="C282" t="s">
        <v>5</v>
      </c>
      <c r="D282" t="s">
        <v>85</v>
      </c>
      <c r="E282" t="s">
        <v>46</v>
      </c>
      <c r="F282" t="s">
        <v>139</v>
      </c>
      <c r="G282" s="3">
        <v>8100</v>
      </c>
    </row>
    <row r="283" spans="1:7" x14ac:dyDescent="0.3">
      <c r="A283" s="39">
        <v>44744</v>
      </c>
      <c r="B283" s="1" t="str">
        <f>TEXT(Outs[[#This Row],[Date]],"mmmm")</f>
        <v>July</v>
      </c>
      <c r="C283" t="s">
        <v>7</v>
      </c>
      <c r="D283" t="s">
        <v>14</v>
      </c>
      <c r="E283" t="s">
        <v>46</v>
      </c>
      <c r="F283" t="s">
        <v>84</v>
      </c>
      <c r="G283" s="3">
        <v>1200</v>
      </c>
    </row>
    <row r="284" spans="1:7" x14ac:dyDescent="0.3">
      <c r="A284" s="39">
        <v>44744</v>
      </c>
      <c r="B284" s="1" t="str">
        <f>TEXT(Outs[[#This Row],[Date]],"mmmm")</f>
        <v>July</v>
      </c>
      <c r="C284" t="s">
        <v>45</v>
      </c>
      <c r="D284" t="s">
        <v>42</v>
      </c>
      <c r="E284" t="s">
        <v>48</v>
      </c>
      <c r="F284" t="s">
        <v>209</v>
      </c>
      <c r="G284" s="3">
        <v>327683</v>
      </c>
    </row>
    <row r="285" spans="1:7" x14ac:dyDescent="0.3">
      <c r="A285" s="39">
        <v>44746</v>
      </c>
      <c r="B285" s="1" t="str">
        <f>TEXT(Outs[[#This Row],[Date]],"mmmm")</f>
        <v>July</v>
      </c>
      <c r="C285" t="s">
        <v>6</v>
      </c>
      <c r="D285" t="s">
        <v>16</v>
      </c>
      <c r="E285" t="s">
        <v>46</v>
      </c>
      <c r="F285" t="s">
        <v>223</v>
      </c>
      <c r="G285" s="3">
        <v>139000</v>
      </c>
    </row>
    <row r="286" spans="1:7" x14ac:dyDescent="0.3">
      <c r="A286" s="39">
        <v>44746</v>
      </c>
      <c r="B286" s="1" t="str">
        <f>TEXT(Outs[[#This Row],[Date]],"mmmm")</f>
        <v>July</v>
      </c>
      <c r="C286" t="s">
        <v>7</v>
      </c>
      <c r="D286" t="s">
        <v>127</v>
      </c>
      <c r="E286" t="s">
        <v>50</v>
      </c>
      <c r="F286" t="s">
        <v>224</v>
      </c>
      <c r="G286" s="3">
        <v>212000</v>
      </c>
    </row>
    <row r="287" spans="1:7" x14ac:dyDescent="0.3">
      <c r="A287" s="39">
        <v>44747</v>
      </c>
      <c r="B287" s="1" t="str">
        <f>TEXT(Outs[[#This Row],[Date]],"mmmm")</f>
        <v>July</v>
      </c>
      <c r="C287" t="s">
        <v>7</v>
      </c>
      <c r="D287" t="s">
        <v>14</v>
      </c>
      <c r="E287" t="s">
        <v>46</v>
      </c>
      <c r="F287" t="s">
        <v>84</v>
      </c>
      <c r="G287" s="3">
        <v>1200</v>
      </c>
    </row>
    <row r="288" spans="1:7" x14ac:dyDescent="0.3">
      <c r="A288" s="39">
        <v>44747</v>
      </c>
      <c r="B288" s="1" t="str">
        <f>TEXT(Outs[[#This Row],[Date]],"mmmm")</f>
        <v>July</v>
      </c>
      <c r="C288" t="s">
        <v>45</v>
      </c>
      <c r="D288" t="s">
        <v>42</v>
      </c>
      <c r="E288" t="s">
        <v>48</v>
      </c>
      <c r="F288" t="s">
        <v>209</v>
      </c>
      <c r="G288" s="3">
        <v>135159</v>
      </c>
    </row>
    <row r="289" spans="1:7" x14ac:dyDescent="0.3">
      <c r="A289" s="39">
        <v>44748</v>
      </c>
      <c r="B289" s="1" t="str">
        <f>TEXT(Outs[[#This Row],[Date]],"mmmm")</f>
        <v>July</v>
      </c>
      <c r="C289" t="s">
        <v>7</v>
      </c>
      <c r="D289" t="s">
        <v>17</v>
      </c>
      <c r="E289" t="s">
        <v>46</v>
      </c>
      <c r="F289" t="s">
        <v>168</v>
      </c>
      <c r="G289" s="3">
        <v>6800</v>
      </c>
    </row>
    <row r="290" spans="1:7" x14ac:dyDescent="0.3">
      <c r="A290" s="39">
        <v>44749</v>
      </c>
      <c r="B290" s="1" t="str">
        <f>TEXT(Outs[[#This Row],[Date]],"mmmm")</f>
        <v>July</v>
      </c>
      <c r="C290" t="s">
        <v>6</v>
      </c>
      <c r="D290" t="s">
        <v>16</v>
      </c>
      <c r="E290" t="s">
        <v>46</v>
      </c>
      <c r="F290" t="s">
        <v>225</v>
      </c>
      <c r="G290" s="3">
        <v>1000</v>
      </c>
    </row>
    <row r="291" spans="1:7" x14ac:dyDescent="0.3">
      <c r="A291" s="39">
        <v>44749</v>
      </c>
      <c r="B291" s="1" t="str">
        <f>TEXT(Outs[[#This Row],[Date]],"mmmm")</f>
        <v>July</v>
      </c>
      <c r="C291" t="s">
        <v>25</v>
      </c>
      <c r="D291" t="s">
        <v>151</v>
      </c>
      <c r="E291" t="s">
        <v>46</v>
      </c>
      <c r="F291" t="s">
        <v>151</v>
      </c>
      <c r="G291" s="3">
        <v>5000</v>
      </c>
    </row>
    <row r="292" spans="1:7" x14ac:dyDescent="0.3">
      <c r="A292" s="39">
        <v>44749</v>
      </c>
      <c r="B292" s="1" t="str">
        <f>TEXT(Outs[[#This Row],[Date]],"mmmm")</f>
        <v>July</v>
      </c>
      <c r="C292" t="s">
        <v>20</v>
      </c>
      <c r="D292" t="s">
        <v>81</v>
      </c>
      <c r="E292" t="s">
        <v>46</v>
      </c>
      <c r="F292" t="s">
        <v>226</v>
      </c>
      <c r="G292" s="3">
        <v>15000</v>
      </c>
    </row>
    <row r="293" spans="1:7" x14ac:dyDescent="0.3">
      <c r="A293" s="39">
        <v>44751</v>
      </c>
      <c r="B293" s="1" t="str">
        <f>TEXT(Outs[[#This Row],[Date]],"mmmm")</f>
        <v>July</v>
      </c>
      <c r="C293" t="s">
        <v>25</v>
      </c>
      <c r="D293" t="s">
        <v>124</v>
      </c>
      <c r="E293" t="s">
        <v>49</v>
      </c>
      <c r="F293" t="s">
        <v>124</v>
      </c>
      <c r="G293" s="3">
        <v>75000</v>
      </c>
    </row>
    <row r="294" spans="1:7" x14ac:dyDescent="0.3">
      <c r="A294" s="39">
        <v>44751</v>
      </c>
      <c r="B294" s="1" t="str">
        <f>TEXT(Outs[[#This Row],[Date]],"mmmm")</f>
        <v>July</v>
      </c>
      <c r="C294" t="s">
        <v>35</v>
      </c>
      <c r="D294" t="s">
        <v>147</v>
      </c>
      <c r="E294" t="s">
        <v>49</v>
      </c>
      <c r="F294" t="s">
        <v>147</v>
      </c>
      <c r="G294" s="3">
        <v>15000</v>
      </c>
    </row>
    <row r="295" spans="1:7" x14ac:dyDescent="0.3">
      <c r="A295" s="39">
        <v>44753</v>
      </c>
      <c r="B295" s="1" t="str">
        <f>TEXT(Outs[[#This Row],[Date]],"mmmm")</f>
        <v>July</v>
      </c>
      <c r="C295" t="s">
        <v>27</v>
      </c>
      <c r="D295" t="s">
        <v>29</v>
      </c>
      <c r="E295" t="s">
        <v>46</v>
      </c>
      <c r="F295" t="s">
        <v>29</v>
      </c>
      <c r="G295" s="3">
        <v>50000</v>
      </c>
    </row>
    <row r="296" spans="1:7" x14ac:dyDescent="0.3">
      <c r="A296" s="39">
        <v>44754</v>
      </c>
      <c r="B296" s="1" t="str">
        <f>TEXT(Outs[[#This Row],[Date]],"mmmm")</f>
        <v>July</v>
      </c>
      <c r="C296" t="s">
        <v>5</v>
      </c>
      <c r="D296" t="s">
        <v>85</v>
      </c>
      <c r="E296" t="s">
        <v>46</v>
      </c>
      <c r="F296" t="s">
        <v>213</v>
      </c>
      <c r="G296" s="3">
        <v>19400</v>
      </c>
    </row>
    <row r="297" spans="1:7" x14ac:dyDescent="0.3">
      <c r="A297" s="39">
        <v>44754</v>
      </c>
      <c r="B297" s="1" t="str">
        <f>TEXT(Outs[[#This Row],[Date]],"mmmm")</f>
        <v>July</v>
      </c>
      <c r="C297" t="s">
        <v>5</v>
      </c>
      <c r="D297" t="s">
        <v>85</v>
      </c>
      <c r="E297" t="s">
        <v>46</v>
      </c>
      <c r="F297" t="s">
        <v>213</v>
      </c>
      <c r="G297" s="3">
        <v>13000</v>
      </c>
    </row>
    <row r="298" spans="1:7" x14ac:dyDescent="0.3">
      <c r="A298" s="39">
        <v>44755</v>
      </c>
      <c r="B298" s="1" t="str">
        <f>TEXT(Outs[[#This Row],[Date]],"mmmm")</f>
        <v>July</v>
      </c>
      <c r="C298" t="s">
        <v>305</v>
      </c>
      <c r="D298" t="s">
        <v>30</v>
      </c>
      <c r="E298" t="s">
        <v>46</v>
      </c>
      <c r="F298" t="s">
        <v>30</v>
      </c>
      <c r="G298" s="3">
        <v>212000</v>
      </c>
    </row>
    <row r="299" spans="1:7" x14ac:dyDescent="0.3">
      <c r="A299" s="39">
        <v>44756</v>
      </c>
      <c r="B299" s="1" t="str">
        <f>TEXT(Outs[[#This Row],[Date]],"mmmm")</f>
        <v>July</v>
      </c>
      <c r="C299" t="s">
        <v>7</v>
      </c>
      <c r="D299" t="s">
        <v>127</v>
      </c>
      <c r="E299" t="s">
        <v>46</v>
      </c>
      <c r="F299" t="s">
        <v>228</v>
      </c>
      <c r="G299" s="3">
        <v>55600</v>
      </c>
    </row>
    <row r="300" spans="1:7" x14ac:dyDescent="0.3">
      <c r="A300" s="39">
        <v>44756</v>
      </c>
      <c r="B300" s="1" t="str">
        <f>TEXT(Outs[[#This Row],[Date]],"mmmm")</f>
        <v>July</v>
      </c>
      <c r="C300" t="s">
        <v>7</v>
      </c>
      <c r="D300" t="s">
        <v>17</v>
      </c>
      <c r="E300" t="s">
        <v>49</v>
      </c>
      <c r="F300" t="s">
        <v>168</v>
      </c>
      <c r="G300" s="3">
        <v>4800</v>
      </c>
    </row>
    <row r="301" spans="1:7" x14ac:dyDescent="0.3">
      <c r="A301" s="39">
        <v>44756</v>
      </c>
      <c r="B301" s="1" t="str">
        <f>TEXT(Outs[[#This Row],[Date]],"mmmm")</f>
        <v>July</v>
      </c>
      <c r="C301" t="s">
        <v>5</v>
      </c>
      <c r="D301" t="s">
        <v>95</v>
      </c>
      <c r="E301" t="s">
        <v>49</v>
      </c>
      <c r="F301" t="s">
        <v>95</v>
      </c>
      <c r="G301" s="3">
        <v>1300</v>
      </c>
    </row>
    <row r="302" spans="1:7" x14ac:dyDescent="0.3">
      <c r="A302" s="39">
        <v>44756</v>
      </c>
      <c r="B302" s="1" t="str">
        <f>TEXT(Outs[[#This Row],[Date]],"mmmm")</f>
        <v>July</v>
      </c>
      <c r="C302" t="s">
        <v>27</v>
      </c>
      <c r="D302" t="s">
        <v>28</v>
      </c>
      <c r="E302" t="s">
        <v>48</v>
      </c>
      <c r="F302" t="s">
        <v>28</v>
      </c>
      <c r="G302" s="3">
        <v>9742.5</v>
      </c>
    </row>
    <row r="303" spans="1:7" x14ac:dyDescent="0.3">
      <c r="A303" s="39">
        <v>44758</v>
      </c>
      <c r="B303" s="1" t="str">
        <f>TEXT(Outs[[#This Row],[Date]],"mmmm")</f>
        <v>July</v>
      </c>
      <c r="C303" t="s">
        <v>25</v>
      </c>
      <c r="D303" t="s">
        <v>125</v>
      </c>
      <c r="E303" t="s">
        <v>46</v>
      </c>
      <c r="F303" t="s">
        <v>125</v>
      </c>
      <c r="G303" s="3">
        <v>7000</v>
      </c>
    </row>
    <row r="304" spans="1:7" x14ac:dyDescent="0.3">
      <c r="A304" s="39">
        <v>44758</v>
      </c>
      <c r="B304" s="1" t="str">
        <f>TEXT(Outs[[#This Row],[Date]],"mmmm")</f>
        <v>July</v>
      </c>
      <c r="C304" t="s">
        <v>7</v>
      </c>
      <c r="D304" t="s">
        <v>14</v>
      </c>
      <c r="E304" t="s">
        <v>49</v>
      </c>
      <c r="F304" t="s">
        <v>80</v>
      </c>
      <c r="G304" s="3">
        <v>2000</v>
      </c>
    </row>
    <row r="305" spans="1:7" x14ac:dyDescent="0.3">
      <c r="A305" s="39">
        <v>44758</v>
      </c>
      <c r="B305" s="1" t="str">
        <f>TEXT(Outs[[#This Row],[Date]],"mmmm")</f>
        <v>July</v>
      </c>
      <c r="C305" t="s">
        <v>45</v>
      </c>
      <c r="D305" t="s">
        <v>42</v>
      </c>
      <c r="E305" t="s">
        <v>48</v>
      </c>
      <c r="F305" t="s">
        <v>209</v>
      </c>
      <c r="G305" s="3">
        <v>575000</v>
      </c>
    </row>
    <row r="306" spans="1:7" x14ac:dyDescent="0.3">
      <c r="A306" s="39">
        <v>44759</v>
      </c>
      <c r="B306" s="1" t="str">
        <f>TEXT(Outs[[#This Row],[Date]],"mmmm")</f>
        <v>July</v>
      </c>
      <c r="C306" t="s">
        <v>25</v>
      </c>
      <c r="D306" t="s">
        <v>125</v>
      </c>
      <c r="E306" t="s">
        <v>46</v>
      </c>
      <c r="F306" t="s">
        <v>125</v>
      </c>
      <c r="G306" s="3">
        <v>8000</v>
      </c>
    </row>
    <row r="307" spans="1:7" x14ac:dyDescent="0.3">
      <c r="A307" s="39">
        <v>44759</v>
      </c>
      <c r="B307" s="1" t="str">
        <f>TEXT(Outs[[#This Row],[Date]],"mmmm")</f>
        <v>July</v>
      </c>
      <c r="C307" t="s">
        <v>7</v>
      </c>
      <c r="D307" t="s">
        <v>127</v>
      </c>
      <c r="E307" t="s">
        <v>46</v>
      </c>
      <c r="F307" t="s">
        <v>229</v>
      </c>
      <c r="G307" s="3">
        <v>54000</v>
      </c>
    </row>
    <row r="308" spans="1:7" x14ac:dyDescent="0.3">
      <c r="A308" s="39">
        <v>44759</v>
      </c>
      <c r="B308" s="1" t="str">
        <f>TEXT(Outs[[#This Row],[Date]],"mmmm")</f>
        <v>July</v>
      </c>
      <c r="C308" t="s">
        <v>45</v>
      </c>
      <c r="D308" t="s">
        <v>42</v>
      </c>
      <c r="E308" t="s">
        <v>46</v>
      </c>
      <c r="F308" t="s">
        <v>230</v>
      </c>
      <c r="G308" s="3">
        <v>200000</v>
      </c>
    </row>
    <row r="309" spans="1:7" x14ac:dyDescent="0.3">
      <c r="A309" s="39">
        <v>44760</v>
      </c>
      <c r="B309" s="1" t="str">
        <f>TEXT(Outs[[#This Row],[Date]],"mmmm")</f>
        <v>July</v>
      </c>
      <c r="C309" t="s">
        <v>5</v>
      </c>
      <c r="D309" t="s">
        <v>85</v>
      </c>
      <c r="E309" t="s">
        <v>46</v>
      </c>
      <c r="F309" t="s">
        <v>213</v>
      </c>
      <c r="G309" s="3">
        <v>18500</v>
      </c>
    </row>
    <row r="310" spans="1:7" x14ac:dyDescent="0.3">
      <c r="A310" s="39">
        <v>44760</v>
      </c>
      <c r="B310" s="1" t="str">
        <f>TEXT(Outs[[#This Row],[Date]],"mmmm")</f>
        <v>July</v>
      </c>
      <c r="C310" t="s">
        <v>5</v>
      </c>
      <c r="D310" t="s">
        <v>94</v>
      </c>
      <c r="E310" t="s">
        <v>49</v>
      </c>
      <c r="F310" t="s">
        <v>237</v>
      </c>
      <c r="G310" s="3">
        <v>26000</v>
      </c>
    </row>
    <row r="311" spans="1:7" x14ac:dyDescent="0.3">
      <c r="A311" s="39">
        <v>44760</v>
      </c>
      <c r="B311" s="1" t="str">
        <f>TEXT(Outs[[#This Row],[Date]],"mmmm")</f>
        <v>July</v>
      </c>
      <c r="C311" t="s">
        <v>7</v>
      </c>
      <c r="D311" t="s">
        <v>17</v>
      </c>
      <c r="E311" t="s">
        <v>49</v>
      </c>
      <c r="F311" t="s">
        <v>238</v>
      </c>
      <c r="G311" s="3">
        <v>5000</v>
      </c>
    </row>
    <row r="312" spans="1:7" x14ac:dyDescent="0.3">
      <c r="A312" s="39">
        <v>44760</v>
      </c>
      <c r="B312" s="1" t="str">
        <f>TEXT(Outs[[#This Row],[Date]],"mmmm")</f>
        <v>July</v>
      </c>
      <c r="C312" t="s">
        <v>5</v>
      </c>
      <c r="D312" t="s">
        <v>95</v>
      </c>
      <c r="E312" t="s">
        <v>49</v>
      </c>
      <c r="F312" t="s">
        <v>239</v>
      </c>
      <c r="G312" s="3">
        <v>3700</v>
      </c>
    </row>
    <row r="313" spans="1:7" x14ac:dyDescent="0.3">
      <c r="A313" s="39">
        <v>44760</v>
      </c>
      <c r="B313" s="1" t="str">
        <f>TEXT(Outs[[#This Row],[Date]],"mmmm")</f>
        <v>July</v>
      </c>
      <c r="C313" t="s">
        <v>7</v>
      </c>
      <c r="D313" t="s">
        <v>18</v>
      </c>
      <c r="E313" t="s">
        <v>49</v>
      </c>
      <c r="F313" t="s">
        <v>240</v>
      </c>
      <c r="G313" s="3">
        <v>34000</v>
      </c>
    </row>
    <row r="314" spans="1:7" x14ac:dyDescent="0.3">
      <c r="A314" s="39">
        <v>44760</v>
      </c>
      <c r="B314" s="1" t="str">
        <f>TEXT(Outs[[#This Row],[Date]],"mmmm")</f>
        <v>July</v>
      </c>
      <c r="C314" t="s">
        <v>6</v>
      </c>
      <c r="D314" t="s">
        <v>16</v>
      </c>
      <c r="E314" t="s">
        <v>46</v>
      </c>
      <c r="F314" t="s">
        <v>231</v>
      </c>
      <c r="G314" s="3">
        <v>100000</v>
      </c>
    </row>
    <row r="315" spans="1:7" x14ac:dyDescent="0.3">
      <c r="A315" s="39">
        <v>44761</v>
      </c>
      <c r="B315" s="1" t="str">
        <f>TEXT(Outs[[#This Row],[Date]],"mmmm")</f>
        <v>July</v>
      </c>
      <c r="C315" t="s">
        <v>7</v>
      </c>
      <c r="D315" t="s">
        <v>19</v>
      </c>
      <c r="E315" t="s">
        <v>49</v>
      </c>
      <c r="F315" t="s">
        <v>241</v>
      </c>
      <c r="G315" s="3">
        <v>10000</v>
      </c>
    </row>
    <row r="316" spans="1:7" x14ac:dyDescent="0.3">
      <c r="A316" s="39">
        <v>44761</v>
      </c>
      <c r="B316" s="1" t="str">
        <f>TEXT(Outs[[#This Row],[Date]],"mmmm")</f>
        <v>July</v>
      </c>
      <c r="C316" t="s">
        <v>5</v>
      </c>
      <c r="D316" t="s">
        <v>94</v>
      </c>
      <c r="E316" t="s">
        <v>49</v>
      </c>
      <c r="F316" t="s">
        <v>237</v>
      </c>
      <c r="G316" s="3">
        <v>39000</v>
      </c>
    </row>
    <row r="317" spans="1:7" x14ac:dyDescent="0.3">
      <c r="A317" s="39">
        <v>44761</v>
      </c>
      <c r="B317" s="1" t="str">
        <f>TEXT(Outs[[#This Row],[Date]],"mmmm")</f>
        <v>July</v>
      </c>
      <c r="C317" t="s">
        <v>5</v>
      </c>
      <c r="D317" t="s">
        <v>95</v>
      </c>
      <c r="E317" t="s">
        <v>49</v>
      </c>
      <c r="F317" t="s">
        <v>239</v>
      </c>
      <c r="G317" s="3">
        <v>5550</v>
      </c>
    </row>
    <row r="318" spans="1:7" x14ac:dyDescent="0.3">
      <c r="A318" s="39">
        <v>44761</v>
      </c>
      <c r="B318" s="1" t="str">
        <f>TEXT(Outs[[#This Row],[Date]],"mmmm")</f>
        <v>July</v>
      </c>
      <c r="C318" t="s">
        <v>5</v>
      </c>
      <c r="D318" t="s">
        <v>94</v>
      </c>
      <c r="E318" t="s">
        <v>49</v>
      </c>
      <c r="F318" t="s">
        <v>237</v>
      </c>
      <c r="G318" s="3">
        <v>15000</v>
      </c>
    </row>
    <row r="319" spans="1:7" x14ac:dyDescent="0.3">
      <c r="A319" s="39">
        <v>44761</v>
      </c>
      <c r="B319" s="1" t="str">
        <f>TEXT(Outs[[#This Row],[Date]],"mmmm")</f>
        <v>July</v>
      </c>
      <c r="C319" t="s">
        <v>7</v>
      </c>
      <c r="D319" t="s">
        <v>17</v>
      </c>
      <c r="E319" t="s">
        <v>49</v>
      </c>
      <c r="F319" t="s">
        <v>242</v>
      </c>
      <c r="G319" s="3">
        <v>6000</v>
      </c>
    </row>
    <row r="320" spans="1:7" x14ac:dyDescent="0.3">
      <c r="A320" s="39">
        <v>44761</v>
      </c>
      <c r="B320" s="1" t="str">
        <f>TEXT(Outs[[#This Row],[Date]],"mmmm")</f>
        <v>July</v>
      </c>
      <c r="C320" t="s">
        <v>7</v>
      </c>
      <c r="D320" t="s">
        <v>18</v>
      </c>
      <c r="E320" t="s">
        <v>49</v>
      </c>
      <c r="F320" t="s">
        <v>243</v>
      </c>
      <c r="G320" s="3">
        <v>60000</v>
      </c>
    </row>
    <row r="321" spans="1:7" x14ac:dyDescent="0.3">
      <c r="A321" s="39">
        <v>44761</v>
      </c>
      <c r="B321" s="1" t="str">
        <f>TEXT(Outs[[#This Row],[Date]],"mmmm")</f>
        <v>July</v>
      </c>
      <c r="C321" t="s">
        <v>45</v>
      </c>
      <c r="D321" t="s">
        <v>42</v>
      </c>
      <c r="E321" t="s">
        <v>46</v>
      </c>
      <c r="F321" t="s">
        <v>122</v>
      </c>
      <c r="G321" s="3">
        <v>200000</v>
      </c>
    </row>
    <row r="322" spans="1:7" x14ac:dyDescent="0.3">
      <c r="A322" s="39">
        <v>44761</v>
      </c>
      <c r="B322" s="1" t="str">
        <f>TEXT(Outs[[#This Row],[Date]],"mmmm")</f>
        <v>July</v>
      </c>
      <c r="C322" t="s">
        <v>6</v>
      </c>
      <c r="D322" t="s">
        <v>16</v>
      </c>
      <c r="E322" t="s">
        <v>49</v>
      </c>
      <c r="F322" t="s">
        <v>244</v>
      </c>
      <c r="G322" s="3">
        <v>2000</v>
      </c>
    </row>
    <row r="323" spans="1:7" x14ac:dyDescent="0.3">
      <c r="A323" s="39">
        <v>44761</v>
      </c>
      <c r="B323" s="1" t="str">
        <f>TEXT(Outs[[#This Row],[Date]],"mmmm")</f>
        <v>July</v>
      </c>
      <c r="C323" t="s">
        <v>6</v>
      </c>
      <c r="D323" t="s">
        <v>96</v>
      </c>
      <c r="E323" t="s">
        <v>49</v>
      </c>
      <c r="F323" t="s">
        <v>245</v>
      </c>
      <c r="G323" s="3">
        <v>38000</v>
      </c>
    </row>
    <row r="324" spans="1:7" x14ac:dyDescent="0.3">
      <c r="A324" s="39">
        <v>44761</v>
      </c>
      <c r="B324" s="1" t="str">
        <f>TEXT(Outs[[#This Row],[Date]],"mmmm")</f>
        <v>July</v>
      </c>
      <c r="C324" t="s">
        <v>5</v>
      </c>
      <c r="D324" t="s">
        <v>10</v>
      </c>
      <c r="E324" t="s">
        <v>49</v>
      </c>
      <c r="F324" t="s">
        <v>246</v>
      </c>
      <c r="G324" s="3">
        <v>6000</v>
      </c>
    </row>
    <row r="325" spans="1:7" x14ac:dyDescent="0.3">
      <c r="A325" s="39">
        <v>44761</v>
      </c>
      <c r="B325" s="1" t="str">
        <f>TEXT(Outs[[#This Row],[Date]],"mmmm")</f>
        <v>July</v>
      </c>
      <c r="C325" t="s">
        <v>6</v>
      </c>
      <c r="D325" t="s">
        <v>96</v>
      </c>
      <c r="E325" t="s">
        <v>49</v>
      </c>
      <c r="F325" t="s">
        <v>247</v>
      </c>
      <c r="G325" s="3">
        <v>2500</v>
      </c>
    </row>
    <row r="326" spans="1:7" x14ac:dyDescent="0.3">
      <c r="A326" s="39">
        <v>44762</v>
      </c>
      <c r="B326" s="1" t="str">
        <f>TEXT(Outs[[#This Row],[Date]],"mmmm")</f>
        <v>July</v>
      </c>
      <c r="C326" t="s">
        <v>5</v>
      </c>
      <c r="D326" t="s">
        <v>94</v>
      </c>
      <c r="E326" t="s">
        <v>49</v>
      </c>
      <c r="F326" t="s">
        <v>237</v>
      </c>
      <c r="G326" s="3">
        <v>40000</v>
      </c>
    </row>
    <row r="327" spans="1:7" x14ac:dyDescent="0.3">
      <c r="A327" s="39">
        <v>44762</v>
      </c>
      <c r="B327" s="1" t="str">
        <f>TEXT(Outs[[#This Row],[Date]],"mmmm")</f>
        <v>July</v>
      </c>
      <c r="C327" t="s">
        <v>6</v>
      </c>
      <c r="D327" t="s">
        <v>16</v>
      </c>
      <c r="E327" t="s">
        <v>49</v>
      </c>
      <c r="F327" t="s">
        <v>248</v>
      </c>
      <c r="G327" s="3">
        <v>25000</v>
      </c>
    </row>
    <row r="328" spans="1:7" x14ac:dyDescent="0.3">
      <c r="A328" s="39">
        <v>44765</v>
      </c>
      <c r="B328" s="1" t="str">
        <f>TEXT(Outs[[#This Row],[Date]],"mmmm")</f>
        <v>July</v>
      </c>
      <c r="C328" t="s">
        <v>7</v>
      </c>
      <c r="D328" t="s">
        <v>14</v>
      </c>
      <c r="E328" t="s">
        <v>49</v>
      </c>
      <c r="F328" t="s">
        <v>80</v>
      </c>
      <c r="G328" s="3">
        <v>1000</v>
      </c>
    </row>
    <row r="329" spans="1:7" x14ac:dyDescent="0.3">
      <c r="A329" s="39">
        <v>44765</v>
      </c>
      <c r="B329" s="1" t="str">
        <f>TEXT(Outs[[#This Row],[Date]],"mmmm")</f>
        <v>July</v>
      </c>
      <c r="C329" t="s">
        <v>5</v>
      </c>
      <c r="D329" t="s">
        <v>95</v>
      </c>
      <c r="E329" t="s">
        <v>49</v>
      </c>
      <c r="F329" t="s">
        <v>95</v>
      </c>
      <c r="G329" s="3">
        <v>1300</v>
      </c>
    </row>
    <row r="330" spans="1:7" x14ac:dyDescent="0.3">
      <c r="A330" s="39">
        <v>44765</v>
      </c>
      <c r="B330" s="1" t="str">
        <f>TEXT(Outs[[#This Row],[Date]],"mmmm")</f>
        <v>July</v>
      </c>
      <c r="C330" t="s">
        <v>6</v>
      </c>
      <c r="D330" t="s">
        <v>11</v>
      </c>
      <c r="E330" t="s">
        <v>49</v>
      </c>
      <c r="F330" t="s">
        <v>232</v>
      </c>
      <c r="G330" s="3">
        <v>200</v>
      </c>
    </row>
    <row r="331" spans="1:7" x14ac:dyDescent="0.3">
      <c r="A331" s="39">
        <v>44765</v>
      </c>
      <c r="B331" s="1" t="str">
        <f>TEXT(Outs[[#This Row],[Date]],"mmmm")</f>
        <v>July</v>
      </c>
      <c r="C331" t="s">
        <v>7</v>
      </c>
      <c r="D331" t="s">
        <v>17</v>
      </c>
      <c r="E331" t="s">
        <v>49</v>
      </c>
      <c r="F331" t="s">
        <v>233</v>
      </c>
      <c r="G331" s="3">
        <v>1000</v>
      </c>
    </row>
    <row r="332" spans="1:7" x14ac:dyDescent="0.3">
      <c r="A332" s="39">
        <v>44765</v>
      </c>
      <c r="B332" s="1" t="str">
        <f>TEXT(Outs[[#This Row],[Date]],"mmmm")</f>
        <v>July</v>
      </c>
      <c r="C332" t="s">
        <v>7</v>
      </c>
      <c r="D332" t="s">
        <v>13</v>
      </c>
      <c r="E332" t="s">
        <v>46</v>
      </c>
      <c r="F332" t="s">
        <v>150</v>
      </c>
      <c r="G332" s="3">
        <v>19590</v>
      </c>
    </row>
    <row r="333" spans="1:7" x14ac:dyDescent="0.3">
      <c r="A333" s="39">
        <v>44765</v>
      </c>
      <c r="B333" s="1" t="str">
        <f>TEXT(Outs[[#This Row],[Date]],"mmmm")</f>
        <v>July</v>
      </c>
      <c r="C333" t="s">
        <v>7</v>
      </c>
      <c r="D333" t="s">
        <v>13</v>
      </c>
      <c r="E333" t="s">
        <v>46</v>
      </c>
      <c r="F333" t="s">
        <v>234</v>
      </c>
      <c r="G333" s="3">
        <v>32100</v>
      </c>
    </row>
    <row r="334" spans="1:7" x14ac:dyDescent="0.3">
      <c r="A334" s="39">
        <v>44766</v>
      </c>
      <c r="B334" s="1" t="str">
        <f>TEXT(Outs[[#This Row],[Date]],"mmmm")</f>
        <v>July</v>
      </c>
      <c r="C334" t="s">
        <v>25</v>
      </c>
      <c r="D334" t="s">
        <v>125</v>
      </c>
      <c r="E334" t="s">
        <v>46</v>
      </c>
      <c r="F334" t="s">
        <v>125</v>
      </c>
      <c r="G334" s="3">
        <v>8000</v>
      </c>
    </row>
    <row r="335" spans="1:7" x14ac:dyDescent="0.3">
      <c r="A335" s="39">
        <v>44766</v>
      </c>
      <c r="B335" s="1" t="str">
        <f>TEXT(Outs[[#This Row],[Date]],"mmmm")</f>
        <v>July</v>
      </c>
      <c r="C335" t="s">
        <v>7</v>
      </c>
      <c r="D335" t="s">
        <v>17</v>
      </c>
      <c r="E335" t="s">
        <v>49</v>
      </c>
      <c r="F335" t="s">
        <v>235</v>
      </c>
      <c r="G335" s="3">
        <v>2300</v>
      </c>
    </row>
    <row r="336" spans="1:7" x14ac:dyDescent="0.3">
      <c r="A336" s="39">
        <v>44766</v>
      </c>
      <c r="B336" s="1" t="str">
        <f>TEXT(Outs[[#This Row],[Date]],"mmmm")</f>
        <v>July</v>
      </c>
      <c r="C336" t="s">
        <v>7</v>
      </c>
      <c r="D336" t="s">
        <v>127</v>
      </c>
      <c r="E336" t="s">
        <v>49</v>
      </c>
      <c r="F336" t="s">
        <v>236</v>
      </c>
      <c r="G336" s="3">
        <v>54000</v>
      </c>
    </row>
    <row r="337" spans="1:7" x14ac:dyDescent="0.3">
      <c r="A337" s="39">
        <v>44766</v>
      </c>
      <c r="B337" s="1" t="str">
        <f>TEXT(Outs[[#This Row],[Date]],"mmmm")</f>
        <v>July</v>
      </c>
      <c r="C337" t="s">
        <v>6</v>
      </c>
      <c r="D337" t="s">
        <v>41</v>
      </c>
      <c r="E337" t="s">
        <v>49</v>
      </c>
      <c r="F337" t="s">
        <v>252</v>
      </c>
      <c r="G337" s="3">
        <v>10000</v>
      </c>
    </row>
    <row r="338" spans="1:7" x14ac:dyDescent="0.3">
      <c r="A338" s="39">
        <v>44767</v>
      </c>
      <c r="B338" s="1" t="str">
        <f>TEXT(Outs[[#This Row],[Date]],"mmmm")</f>
        <v>July</v>
      </c>
      <c r="C338" t="s">
        <v>7</v>
      </c>
      <c r="D338" t="s">
        <v>17</v>
      </c>
      <c r="E338" t="s">
        <v>49</v>
      </c>
      <c r="F338" t="s">
        <v>180</v>
      </c>
      <c r="G338" s="3">
        <v>7000</v>
      </c>
    </row>
    <row r="339" spans="1:7" x14ac:dyDescent="0.3">
      <c r="A339" s="39">
        <v>44768</v>
      </c>
      <c r="B339" s="1" t="str">
        <f>TEXT(Outs[[#This Row],[Date]],"mmmm")</f>
        <v>July</v>
      </c>
      <c r="C339" t="s">
        <v>25</v>
      </c>
      <c r="D339" t="s">
        <v>26</v>
      </c>
      <c r="E339" t="s">
        <v>49</v>
      </c>
      <c r="F339" t="s">
        <v>226</v>
      </c>
      <c r="G339" s="3">
        <v>500</v>
      </c>
    </row>
    <row r="340" spans="1:7" x14ac:dyDescent="0.3">
      <c r="A340" s="39">
        <v>44769</v>
      </c>
      <c r="B340" s="1" t="str">
        <f>TEXT(Outs[[#This Row],[Date]],"mmmm")</f>
        <v>July</v>
      </c>
      <c r="C340" t="s">
        <v>7</v>
      </c>
      <c r="D340" t="s">
        <v>13</v>
      </c>
      <c r="E340" t="s">
        <v>46</v>
      </c>
      <c r="F340" t="s">
        <v>234</v>
      </c>
      <c r="G340" s="3">
        <v>9250</v>
      </c>
    </row>
    <row r="341" spans="1:7" x14ac:dyDescent="0.3">
      <c r="A341" s="39">
        <v>44771</v>
      </c>
      <c r="B341" s="1" t="str">
        <f>TEXT(Outs[[#This Row],[Date]],"mmmm")</f>
        <v>July</v>
      </c>
      <c r="C341" t="s">
        <v>7</v>
      </c>
      <c r="D341" t="s">
        <v>13</v>
      </c>
      <c r="E341" t="s">
        <v>46</v>
      </c>
      <c r="F341" t="s">
        <v>76</v>
      </c>
      <c r="G341" s="3">
        <v>30000</v>
      </c>
    </row>
    <row r="342" spans="1:7" x14ac:dyDescent="0.3">
      <c r="A342" s="39">
        <v>44772</v>
      </c>
      <c r="B342" s="1" t="str">
        <f>TEXT(Outs[[#This Row],[Date]],"mmmm")</f>
        <v>July</v>
      </c>
      <c r="C342" t="s">
        <v>5</v>
      </c>
      <c r="D342" t="s">
        <v>95</v>
      </c>
      <c r="E342" t="s">
        <v>49</v>
      </c>
      <c r="F342" t="s">
        <v>95</v>
      </c>
      <c r="G342" s="3">
        <v>1300</v>
      </c>
    </row>
    <row r="343" spans="1:7" x14ac:dyDescent="0.3">
      <c r="A343" s="39">
        <v>44772</v>
      </c>
      <c r="B343" s="1" t="str">
        <f>TEXT(Outs[[#This Row],[Date]],"mmmm")</f>
        <v>July</v>
      </c>
      <c r="C343" t="s">
        <v>7</v>
      </c>
      <c r="D343" t="s">
        <v>13</v>
      </c>
      <c r="E343" t="s">
        <v>46</v>
      </c>
      <c r="F343" t="s">
        <v>90</v>
      </c>
      <c r="G343" s="3">
        <v>41475</v>
      </c>
    </row>
    <row r="344" spans="1:7" x14ac:dyDescent="0.3">
      <c r="A344" s="39">
        <v>44772</v>
      </c>
      <c r="B344" s="1" t="str">
        <f>TEXT(Outs[[#This Row],[Date]],"mmmm")</f>
        <v>July</v>
      </c>
      <c r="C344" t="s">
        <v>7</v>
      </c>
      <c r="D344" t="s">
        <v>14</v>
      </c>
      <c r="E344" t="s">
        <v>49</v>
      </c>
      <c r="F344" t="s">
        <v>80</v>
      </c>
      <c r="G344" s="3">
        <v>5000</v>
      </c>
    </row>
    <row r="345" spans="1:7" x14ac:dyDescent="0.3">
      <c r="A345" s="39">
        <v>44773</v>
      </c>
      <c r="B345" s="1" t="str">
        <f>TEXT(Outs[[#This Row],[Date]],"mmmm")</f>
        <v>July</v>
      </c>
      <c r="C345" t="s">
        <v>5</v>
      </c>
      <c r="D345" t="s">
        <v>95</v>
      </c>
      <c r="E345" t="s">
        <v>49</v>
      </c>
      <c r="F345" t="s">
        <v>95</v>
      </c>
      <c r="G345" s="3">
        <v>1300</v>
      </c>
    </row>
    <row r="346" spans="1:7" x14ac:dyDescent="0.3">
      <c r="A346" s="39">
        <v>44773</v>
      </c>
      <c r="B346" s="1" t="str">
        <f>TEXT(Outs[[#This Row],[Date]],"mmmm")</f>
        <v>July</v>
      </c>
      <c r="C346" t="s">
        <v>7</v>
      </c>
      <c r="D346" t="s">
        <v>13</v>
      </c>
      <c r="E346" t="s">
        <v>46</v>
      </c>
      <c r="F346" t="s">
        <v>234</v>
      </c>
      <c r="G346" s="3">
        <v>19850</v>
      </c>
    </row>
    <row r="347" spans="1:7" x14ac:dyDescent="0.3">
      <c r="A347" s="39">
        <v>44775</v>
      </c>
      <c r="B347" s="1" t="str">
        <f>TEXT(Outs[[#This Row],[Date]],"mmmm")</f>
        <v>August</v>
      </c>
      <c r="C347" t="s">
        <v>7</v>
      </c>
      <c r="D347" t="s">
        <v>17</v>
      </c>
      <c r="E347" t="s">
        <v>49</v>
      </c>
      <c r="F347" t="s">
        <v>249</v>
      </c>
      <c r="G347" s="3">
        <v>4000</v>
      </c>
    </row>
    <row r="348" spans="1:7" x14ac:dyDescent="0.3">
      <c r="A348" s="39">
        <v>44776</v>
      </c>
      <c r="B348" s="1" t="str">
        <f>TEXT(Outs[[#This Row],[Date]],"mmmm")</f>
        <v>August</v>
      </c>
      <c r="C348" t="s">
        <v>7</v>
      </c>
      <c r="D348" t="s">
        <v>13</v>
      </c>
      <c r="E348" t="s">
        <v>46</v>
      </c>
      <c r="F348" t="s">
        <v>250</v>
      </c>
      <c r="G348" s="3">
        <v>8400</v>
      </c>
    </row>
    <row r="349" spans="1:7" x14ac:dyDescent="0.3">
      <c r="A349" s="39">
        <v>44778</v>
      </c>
      <c r="B349" s="1" t="str">
        <f>TEXT(Outs[[#This Row],[Date]],"mmmm")</f>
        <v>August</v>
      </c>
      <c r="C349" t="s">
        <v>5</v>
      </c>
      <c r="D349" t="s">
        <v>95</v>
      </c>
      <c r="E349" t="s">
        <v>49</v>
      </c>
      <c r="F349" t="s">
        <v>95</v>
      </c>
      <c r="G349" s="3">
        <v>2600</v>
      </c>
    </row>
    <row r="350" spans="1:7" x14ac:dyDescent="0.3">
      <c r="A350" s="39">
        <v>44778</v>
      </c>
      <c r="B350" s="1" t="str">
        <f>TEXT(Outs[[#This Row],[Date]],"mmmm")</f>
        <v>August</v>
      </c>
      <c r="C350" t="s">
        <v>7</v>
      </c>
      <c r="D350" t="s">
        <v>14</v>
      </c>
      <c r="E350" t="s">
        <v>49</v>
      </c>
      <c r="F350" t="s">
        <v>80</v>
      </c>
      <c r="G350" s="3">
        <v>5000</v>
      </c>
    </row>
    <row r="351" spans="1:7" x14ac:dyDescent="0.3">
      <c r="A351" s="39">
        <v>44779</v>
      </c>
      <c r="B351" s="1" t="str">
        <f>TEXT(Outs[[#This Row],[Date]],"mmmm")</f>
        <v>August</v>
      </c>
      <c r="C351" t="s">
        <v>7</v>
      </c>
      <c r="D351" t="s">
        <v>13</v>
      </c>
      <c r="E351" t="s">
        <v>46</v>
      </c>
      <c r="F351" t="s">
        <v>251</v>
      </c>
      <c r="G351" s="3">
        <v>30000</v>
      </c>
    </row>
    <row r="352" spans="1:7" x14ac:dyDescent="0.3">
      <c r="A352" s="39">
        <v>44780</v>
      </c>
      <c r="B352" s="1" t="str">
        <f>TEXT(Outs[[#This Row],[Date]],"mmmm")</f>
        <v>August</v>
      </c>
      <c r="C352" t="s">
        <v>5</v>
      </c>
      <c r="D352" t="s">
        <v>95</v>
      </c>
      <c r="E352" t="s">
        <v>49</v>
      </c>
      <c r="F352" t="s">
        <v>95</v>
      </c>
      <c r="G352" s="3">
        <v>1300</v>
      </c>
    </row>
    <row r="353" spans="1:7" x14ac:dyDescent="0.3">
      <c r="A353" s="39">
        <v>44780</v>
      </c>
      <c r="B353" s="1" t="str">
        <f>TEXT(Outs[[#This Row],[Date]],"mmmm")</f>
        <v>August</v>
      </c>
      <c r="C353" t="s">
        <v>5</v>
      </c>
      <c r="D353" t="s">
        <v>9</v>
      </c>
      <c r="E353" t="s">
        <v>49</v>
      </c>
      <c r="F353" t="s">
        <v>253</v>
      </c>
      <c r="G353" s="3">
        <v>50000</v>
      </c>
    </row>
    <row r="354" spans="1:7" x14ac:dyDescent="0.3">
      <c r="A354" s="39">
        <v>44781</v>
      </c>
      <c r="B354" s="1" t="str">
        <f>TEXT(Outs[[#This Row],[Date]],"mmmm")</f>
        <v>August</v>
      </c>
      <c r="C354" t="s">
        <v>25</v>
      </c>
      <c r="D354" t="s">
        <v>124</v>
      </c>
      <c r="E354" t="s">
        <v>46</v>
      </c>
      <c r="F354" t="s">
        <v>124</v>
      </c>
      <c r="G354" s="3">
        <v>75000</v>
      </c>
    </row>
    <row r="355" spans="1:7" x14ac:dyDescent="0.3">
      <c r="A355" s="39">
        <v>44783</v>
      </c>
      <c r="B355" s="1" t="str">
        <f>TEXT(Outs[[#This Row],[Date]],"mmmm")</f>
        <v>August</v>
      </c>
      <c r="C355" t="s">
        <v>20</v>
      </c>
      <c r="D355" t="s">
        <v>24</v>
      </c>
      <c r="E355" t="s">
        <v>46</v>
      </c>
      <c r="F355" t="s">
        <v>254</v>
      </c>
      <c r="G355" s="3">
        <v>20000</v>
      </c>
    </row>
    <row r="356" spans="1:7" x14ac:dyDescent="0.3">
      <c r="A356" s="39">
        <v>44783</v>
      </c>
      <c r="B356" s="1" t="str">
        <f>TEXT(Outs[[#This Row],[Date]],"mmmm")</f>
        <v>August</v>
      </c>
      <c r="C356" t="s">
        <v>5</v>
      </c>
      <c r="D356" t="s">
        <v>85</v>
      </c>
      <c r="E356" t="s">
        <v>46</v>
      </c>
      <c r="F356" t="s">
        <v>213</v>
      </c>
      <c r="G356" s="3">
        <v>13900</v>
      </c>
    </row>
    <row r="357" spans="1:7" x14ac:dyDescent="0.3">
      <c r="A357" s="39">
        <v>44784</v>
      </c>
      <c r="B357" s="1" t="str">
        <f>TEXT(Outs[[#This Row],[Date]],"mmmm")</f>
        <v>August</v>
      </c>
      <c r="C357" t="s">
        <v>7</v>
      </c>
      <c r="D357" t="s">
        <v>13</v>
      </c>
      <c r="E357" t="s">
        <v>46</v>
      </c>
      <c r="F357" t="s">
        <v>234</v>
      </c>
      <c r="G357" s="3">
        <v>27500</v>
      </c>
    </row>
    <row r="358" spans="1:7" x14ac:dyDescent="0.3">
      <c r="A358" s="39">
        <v>44785</v>
      </c>
      <c r="B358" s="1" t="str">
        <f>TEXT(Outs[[#This Row],[Date]],"mmmm")</f>
        <v>August</v>
      </c>
      <c r="C358" t="s">
        <v>20</v>
      </c>
      <c r="D358" t="s">
        <v>24</v>
      </c>
      <c r="E358" t="s">
        <v>49</v>
      </c>
      <c r="F358" t="s">
        <v>255</v>
      </c>
      <c r="G358" s="3">
        <v>13500</v>
      </c>
    </row>
    <row r="359" spans="1:7" x14ac:dyDescent="0.3">
      <c r="A359" s="39">
        <v>44785</v>
      </c>
      <c r="B359" s="1" t="str">
        <f>TEXT(Outs[[#This Row],[Date]],"mmmm")</f>
        <v>August</v>
      </c>
      <c r="C359" t="s">
        <v>45</v>
      </c>
      <c r="D359" t="s">
        <v>42</v>
      </c>
      <c r="E359" t="s">
        <v>46</v>
      </c>
      <c r="F359" t="s">
        <v>256</v>
      </c>
      <c r="G359" s="3">
        <v>13500</v>
      </c>
    </row>
    <row r="360" spans="1:7" x14ac:dyDescent="0.3">
      <c r="A360" s="39">
        <v>44785</v>
      </c>
      <c r="B360" s="1" t="str">
        <f>TEXT(Outs[[#This Row],[Date]],"mmmm")</f>
        <v>August</v>
      </c>
      <c r="C360" t="s">
        <v>27</v>
      </c>
      <c r="D360" t="s">
        <v>29</v>
      </c>
      <c r="E360" t="s">
        <v>46</v>
      </c>
      <c r="F360" t="s">
        <v>29</v>
      </c>
      <c r="G360" s="3">
        <v>50000</v>
      </c>
    </row>
    <row r="361" spans="1:7" x14ac:dyDescent="0.3">
      <c r="A361" s="39">
        <v>44786</v>
      </c>
      <c r="B361" s="1" t="str">
        <f>TEXT(Outs[[#This Row],[Date]],"mmmm")</f>
        <v>August</v>
      </c>
      <c r="C361" t="s">
        <v>27</v>
      </c>
      <c r="D361" t="s">
        <v>28</v>
      </c>
      <c r="E361" t="s">
        <v>48</v>
      </c>
      <c r="F361" t="s">
        <v>28</v>
      </c>
      <c r="G361" s="3">
        <v>9742.5</v>
      </c>
    </row>
    <row r="362" spans="1:7" x14ac:dyDescent="0.3">
      <c r="A362" s="39">
        <v>44786</v>
      </c>
      <c r="B362" s="1" t="str">
        <f>TEXT(Outs[[#This Row],[Date]],"mmmm")</f>
        <v>August</v>
      </c>
      <c r="C362" t="s">
        <v>7</v>
      </c>
      <c r="D362" t="s">
        <v>13</v>
      </c>
      <c r="E362" t="s">
        <v>46</v>
      </c>
      <c r="F362" t="s">
        <v>257</v>
      </c>
      <c r="G362" s="3">
        <v>20000</v>
      </c>
    </row>
    <row r="363" spans="1:7" x14ac:dyDescent="0.3">
      <c r="A363" s="39">
        <v>44786</v>
      </c>
      <c r="B363" s="1" t="str">
        <f>TEXT(Outs[[#This Row],[Date]],"mmmm")</f>
        <v>August</v>
      </c>
      <c r="C363" t="s">
        <v>32</v>
      </c>
      <c r="D363" t="s">
        <v>38</v>
      </c>
      <c r="E363" t="s">
        <v>46</v>
      </c>
      <c r="F363" t="s">
        <v>258</v>
      </c>
      <c r="G363" s="3">
        <v>30000</v>
      </c>
    </row>
    <row r="364" spans="1:7" x14ac:dyDescent="0.3">
      <c r="A364" s="39">
        <v>44786</v>
      </c>
      <c r="B364" s="1" t="str">
        <f>TEXT(Outs[[#This Row],[Date]],"mmmm")</f>
        <v>August</v>
      </c>
      <c r="C364" t="s">
        <v>7</v>
      </c>
      <c r="D364" t="s">
        <v>13</v>
      </c>
      <c r="E364" t="s">
        <v>46</v>
      </c>
      <c r="F364" t="s">
        <v>90</v>
      </c>
      <c r="G364" s="3">
        <v>41900</v>
      </c>
    </row>
    <row r="365" spans="1:7" x14ac:dyDescent="0.3">
      <c r="A365" s="39">
        <v>44786</v>
      </c>
      <c r="B365" s="1" t="str">
        <f>TEXT(Outs[[#This Row],[Date]],"mmmm")</f>
        <v>August</v>
      </c>
      <c r="C365" t="s">
        <v>5</v>
      </c>
      <c r="D365" t="s">
        <v>95</v>
      </c>
      <c r="E365" t="s">
        <v>49</v>
      </c>
      <c r="F365" t="s">
        <v>95</v>
      </c>
      <c r="G365" s="3">
        <v>1300</v>
      </c>
    </row>
    <row r="366" spans="1:7" x14ac:dyDescent="0.3">
      <c r="A366" s="39">
        <v>44786</v>
      </c>
      <c r="B366" s="1" t="str">
        <f>TEXT(Outs[[#This Row],[Date]],"mmmm")</f>
        <v>August</v>
      </c>
      <c r="C366" t="s">
        <v>7</v>
      </c>
      <c r="D366" t="s">
        <v>14</v>
      </c>
      <c r="E366" t="s">
        <v>49</v>
      </c>
      <c r="F366" t="s">
        <v>80</v>
      </c>
      <c r="G366" s="3">
        <v>5000</v>
      </c>
    </row>
    <row r="367" spans="1:7" x14ac:dyDescent="0.3">
      <c r="A367" s="39">
        <v>44787</v>
      </c>
      <c r="B367" s="1" t="str">
        <f>TEXT(Outs[[#This Row],[Date]],"mmmm")</f>
        <v>August</v>
      </c>
      <c r="C367" t="s">
        <v>5</v>
      </c>
      <c r="D367" t="s">
        <v>95</v>
      </c>
      <c r="E367" t="s">
        <v>49</v>
      </c>
      <c r="F367" t="s">
        <v>95</v>
      </c>
      <c r="G367" s="3">
        <v>1300</v>
      </c>
    </row>
    <row r="368" spans="1:7" x14ac:dyDescent="0.3">
      <c r="A368" s="39">
        <v>44788</v>
      </c>
      <c r="B368" s="1" t="str">
        <f>TEXT(Outs[[#This Row],[Date]],"mmmm")</f>
        <v>August</v>
      </c>
      <c r="C368" t="s">
        <v>25</v>
      </c>
      <c r="D368" t="s">
        <v>125</v>
      </c>
      <c r="E368" t="s">
        <v>46</v>
      </c>
      <c r="F368" t="s">
        <v>125</v>
      </c>
      <c r="G368" s="3">
        <v>12000</v>
      </c>
    </row>
    <row r="369" spans="1:7" x14ac:dyDescent="0.3">
      <c r="A369" s="39">
        <v>44788</v>
      </c>
      <c r="B369" s="1" t="str">
        <f>TEXT(Outs[[#This Row],[Date]],"mmmm")</f>
        <v>August</v>
      </c>
      <c r="C369" t="s">
        <v>7</v>
      </c>
      <c r="D369" t="s">
        <v>14</v>
      </c>
      <c r="E369" t="s">
        <v>49</v>
      </c>
      <c r="F369" t="s">
        <v>204</v>
      </c>
      <c r="G369" s="3">
        <v>2500</v>
      </c>
    </row>
    <row r="370" spans="1:7" x14ac:dyDescent="0.3">
      <c r="A370" s="39">
        <v>44788</v>
      </c>
      <c r="B370" s="1" t="str">
        <f>TEXT(Outs[[#This Row],[Date]],"mmmm")</f>
        <v>August</v>
      </c>
      <c r="C370" t="s">
        <v>7</v>
      </c>
      <c r="D370" t="s">
        <v>17</v>
      </c>
      <c r="E370" t="s">
        <v>46</v>
      </c>
      <c r="F370" t="s">
        <v>259</v>
      </c>
      <c r="G370" s="3">
        <v>3500</v>
      </c>
    </row>
    <row r="371" spans="1:7" x14ac:dyDescent="0.3">
      <c r="A371" s="39">
        <v>44788</v>
      </c>
      <c r="B371" s="1" t="str">
        <f>TEXT(Outs[[#This Row],[Date]],"mmmm")</f>
        <v>August</v>
      </c>
      <c r="C371" t="s">
        <v>6</v>
      </c>
      <c r="D371" t="s">
        <v>41</v>
      </c>
      <c r="E371" t="s">
        <v>46</v>
      </c>
      <c r="F371" t="s">
        <v>252</v>
      </c>
      <c r="G371" s="3">
        <v>10000</v>
      </c>
    </row>
    <row r="372" spans="1:7" x14ac:dyDescent="0.3">
      <c r="A372" s="39">
        <v>44791</v>
      </c>
      <c r="B372" s="1" t="str">
        <f>TEXT(Outs[[#This Row],[Date]],"mmmm")</f>
        <v>August</v>
      </c>
      <c r="C372" t="s">
        <v>7</v>
      </c>
      <c r="D372" t="s">
        <v>13</v>
      </c>
      <c r="E372" t="s">
        <v>46</v>
      </c>
      <c r="F372" t="s">
        <v>260</v>
      </c>
      <c r="G372" s="3">
        <v>22850</v>
      </c>
    </row>
    <row r="373" spans="1:7" x14ac:dyDescent="0.3">
      <c r="A373" s="39">
        <v>44793</v>
      </c>
      <c r="B373" s="1" t="str">
        <f>TEXT(Outs[[#This Row],[Date]],"mmmm")</f>
        <v>August</v>
      </c>
      <c r="C373" t="s">
        <v>25</v>
      </c>
      <c r="D373" t="s">
        <v>125</v>
      </c>
      <c r="E373" t="s">
        <v>48</v>
      </c>
      <c r="F373" t="s">
        <v>125</v>
      </c>
      <c r="G373" s="3">
        <v>7000</v>
      </c>
    </row>
    <row r="374" spans="1:7" x14ac:dyDescent="0.3">
      <c r="A374" s="39">
        <v>44793</v>
      </c>
      <c r="B374" s="1" t="str">
        <f>TEXT(Outs[[#This Row],[Date]],"mmmm")</f>
        <v>August</v>
      </c>
      <c r="C374" t="s">
        <v>7</v>
      </c>
      <c r="D374" t="s">
        <v>14</v>
      </c>
      <c r="E374" t="s">
        <v>49</v>
      </c>
      <c r="F374" t="s">
        <v>261</v>
      </c>
      <c r="G374" s="3">
        <v>2000</v>
      </c>
    </row>
    <row r="375" spans="1:7" x14ac:dyDescent="0.3">
      <c r="A375" s="39">
        <v>44793</v>
      </c>
      <c r="B375" s="1" t="str">
        <f>TEXT(Outs[[#This Row],[Date]],"mmmm")</f>
        <v>August</v>
      </c>
      <c r="C375" t="s">
        <v>5</v>
      </c>
      <c r="D375" t="s">
        <v>95</v>
      </c>
      <c r="E375" t="s">
        <v>49</v>
      </c>
      <c r="F375" t="s">
        <v>95</v>
      </c>
      <c r="G375" s="3">
        <v>1300</v>
      </c>
    </row>
    <row r="376" spans="1:7" x14ac:dyDescent="0.3">
      <c r="A376" s="39">
        <v>44794</v>
      </c>
      <c r="B376" s="1" t="str">
        <f>TEXT(Outs[[#This Row],[Date]],"mmmm")</f>
        <v>August</v>
      </c>
      <c r="C376" t="s">
        <v>25</v>
      </c>
      <c r="D376" t="s">
        <v>125</v>
      </c>
      <c r="E376" t="s">
        <v>46</v>
      </c>
      <c r="F376" t="s">
        <v>125</v>
      </c>
      <c r="G376" s="3">
        <v>8000</v>
      </c>
    </row>
    <row r="377" spans="1:7" x14ac:dyDescent="0.3">
      <c r="A377" s="39">
        <v>44797</v>
      </c>
      <c r="B377" s="1" t="str">
        <f>TEXT(Outs[[#This Row],[Date]],"mmmm")</f>
        <v>August</v>
      </c>
      <c r="C377" t="s">
        <v>5</v>
      </c>
      <c r="D377" t="s">
        <v>85</v>
      </c>
      <c r="E377" t="s">
        <v>46</v>
      </c>
      <c r="F377" t="s">
        <v>213</v>
      </c>
      <c r="G377" s="3">
        <v>19100</v>
      </c>
    </row>
    <row r="378" spans="1:7" x14ac:dyDescent="0.3">
      <c r="A378" s="39">
        <v>44797</v>
      </c>
      <c r="B378" s="1" t="str">
        <f>TEXT(Outs[[#This Row],[Date]],"mmmm")</f>
        <v>August</v>
      </c>
      <c r="C378" t="s">
        <v>5</v>
      </c>
      <c r="D378" t="s">
        <v>8</v>
      </c>
      <c r="E378" t="s">
        <v>46</v>
      </c>
      <c r="F378" t="s">
        <v>8</v>
      </c>
      <c r="G378" s="3">
        <v>21500</v>
      </c>
    </row>
    <row r="379" spans="1:7" x14ac:dyDescent="0.3">
      <c r="A379" s="39">
        <v>44797</v>
      </c>
      <c r="B379" s="1" t="str">
        <f>TEXT(Outs[[#This Row],[Date]],"mmmm")</f>
        <v>August</v>
      </c>
      <c r="C379" t="s">
        <v>6</v>
      </c>
      <c r="D379" t="s">
        <v>12</v>
      </c>
      <c r="E379" t="s">
        <v>46</v>
      </c>
      <c r="F379" t="s">
        <v>262</v>
      </c>
      <c r="G379" s="3">
        <v>160500</v>
      </c>
    </row>
    <row r="380" spans="1:7" x14ac:dyDescent="0.3">
      <c r="A380" s="39">
        <v>44797</v>
      </c>
      <c r="B380" s="1" t="str">
        <f>TEXT(Outs[[#This Row],[Date]],"mmmm")</f>
        <v>August</v>
      </c>
      <c r="C380" t="s">
        <v>5</v>
      </c>
      <c r="D380" t="s">
        <v>85</v>
      </c>
      <c r="E380" t="s">
        <v>46</v>
      </c>
      <c r="F380" t="s">
        <v>213</v>
      </c>
      <c r="G380" s="3">
        <v>16200</v>
      </c>
    </row>
    <row r="381" spans="1:7" x14ac:dyDescent="0.3">
      <c r="A381" s="39">
        <v>44797</v>
      </c>
      <c r="B381" s="1" t="str">
        <f>TEXT(Outs[[#This Row],[Date]],"mmmm")</f>
        <v>August</v>
      </c>
      <c r="C381" t="s">
        <v>7</v>
      </c>
      <c r="D381" t="s">
        <v>15</v>
      </c>
      <c r="E381" t="s">
        <v>46</v>
      </c>
      <c r="F381" t="s">
        <v>263</v>
      </c>
      <c r="G381" s="3">
        <v>19900</v>
      </c>
    </row>
    <row r="382" spans="1:7" x14ac:dyDescent="0.3">
      <c r="A382" s="39">
        <v>44797</v>
      </c>
      <c r="B382" s="1" t="str">
        <f>TEXT(Outs[[#This Row],[Date]],"mmmm")</f>
        <v>August</v>
      </c>
      <c r="C382" t="s">
        <v>45</v>
      </c>
      <c r="D382" t="s">
        <v>42</v>
      </c>
      <c r="E382" t="s">
        <v>48</v>
      </c>
      <c r="F382" t="s">
        <v>209</v>
      </c>
      <c r="G382" s="3">
        <v>270000</v>
      </c>
    </row>
    <row r="383" spans="1:7" x14ac:dyDescent="0.3">
      <c r="A383" s="39">
        <v>44798</v>
      </c>
      <c r="B383" s="1" t="str">
        <f>TEXT(Outs[[#This Row],[Date]],"mmmm")</f>
        <v>August</v>
      </c>
      <c r="C383" t="s">
        <v>25</v>
      </c>
      <c r="D383" t="s">
        <v>151</v>
      </c>
      <c r="E383" t="s">
        <v>46</v>
      </c>
      <c r="F383" t="s">
        <v>151</v>
      </c>
      <c r="G383" s="3">
        <v>5000</v>
      </c>
    </row>
    <row r="384" spans="1:7" x14ac:dyDescent="0.3">
      <c r="A384" s="39">
        <v>44799</v>
      </c>
      <c r="B384" s="1" t="str">
        <f>TEXT(Outs[[#This Row],[Date]],"mmmm")</f>
        <v>August</v>
      </c>
      <c r="C384" t="s">
        <v>5</v>
      </c>
      <c r="D384" t="s">
        <v>85</v>
      </c>
      <c r="E384" t="s">
        <v>46</v>
      </c>
      <c r="F384" t="s">
        <v>213</v>
      </c>
      <c r="G384" s="3">
        <v>16900</v>
      </c>
    </row>
    <row r="385" spans="1:7" x14ac:dyDescent="0.3">
      <c r="A385" s="39">
        <v>44799</v>
      </c>
      <c r="B385" s="1" t="str">
        <f>TEXT(Outs[[#This Row],[Date]],"mmmm")</f>
        <v>August</v>
      </c>
      <c r="C385" t="s">
        <v>5</v>
      </c>
      <c r="D385" t="s">
        <v>85</v>
      </c>
      <c r="E385" t="s">
        <v>46</v>
      </c>
      <c r="F385" t="s">
        <v>213</v>
      </c>
      <c r="G385" s="3">
        <v>17000</v>
      </c>
    </row>
    <row r="386" spans="1:7" x14ac:dyDescent="0.3">
      <c r="A386" s="39">
        <v>44799</v>
      </c>
      <c r="B386" s="1" t="str">
        <f>TEXT(Outs[[#This Row],[Date]],"mmmm")</f>
        <v>August</v>
      </c>
      <c r="C386" t="s">
        <v>7</v>
      </c>
      <c r="D386" t="s">
        <v>127</v>
      </c>
      <c r="E386" t="s">
        <v>46</v>
      </c>
      <c r="F386" t="s">
        <v>99</v>
      </c>
      <c r="G386" s="3">
        <v>36000</v>
      </c>
    </row>
    <row r="387" spans="1:7" x14ac:dyDescent="0.3">
      <c r="A387" s="39">
        <v>44800</v>
      </c>
      <c r="B387" s="1" t="str">
        <f>TEXT(Outs[[#This Row],[Date]],"mmmm")</f>
        <v>August</v>
      </c>
      <c r="C387" t="s">
        <v>6</v>
      </c>
      <c r="D387" t="s">
        <v>41</v>
      </c>
      <c r="E387" t="s">
        <v>46</v>
      </c>
      <c r="F387" t="s">
        <v>264</v>
      </c>
      <c r="G387" s="3">
        <v>50000</v>
      </c>
    </row>
    <row r="388" spans="1:7" x14ac:dyDescent="0.3">
      <c r="A388" s="39">
        <v>44800</v>
      </c>
      <c r="B388" s="1" t="str">
        <f>TEXT(Outs[[#This Row],[Date]],"mmmm")</f>
        <v>August</v>
      </c>
      <c r="C388" t="s">
        <v>25</v>
      </c>
      <c r="D388" t="s">
        <v>125</v>
      </c>
      <c r="E388" t="s">
        <v>46</v>
      </c>
      <c r="F388" t="s">
        <v>125</v>
      </c>
      <c r="G388" s="3">
        <v>8000</v>
      </c>
    </row>
    <row r="389" spans="1:7" x14ac:dyDescent="0.3">
      <c r="A389" s="39">
        <v>44801</v>
      </c>
      <c r="B389" s="1" t="str">
        <f>TEXT(Outs[[#This Row],[Date]],"mmmm")</f>
        <v>August</v>
      </c>
      <c r="C389" t="s">
        <v>5</v>
      </c>
      <c r="D389" t="s">
        <v>95</v>
      </c>
      <c r="E389" t="s">
        <v>49</v>
      </c>
      <c r="F389" t="s">
        <v>95</v>
      </c>
      <c r="G389" s="3">
        <v>1300</v>
      </c>
    </row>
    <row r="390" spans="1:7" x14ac:dyDescent="0.3">
      <c r="A390" s="39">
        <v>44801</v>
      </c>
      <c r="B390" s="1" t="str">
        <f>TEXT(Outs[[#This Row],[Date]],"mmmm")</f>
        <v>August</v>
      </c>
      <c r="C390" t="s">
        <v>35</v>
      </c>
      <c r="D390" t="s">
        <v>36</v>
      </c>
      <c r="E390" t="s">
        <v>46</v>
      </c>
      <c r="F390" t="s">
        <v>265</v>
      </c>
      <c r="G390" s="3">
        <v>24330</v>
      </c>
    </row>
    <row r="391" spans="1:7" x14ac:dyDescent="0.3">
      <c r="A391" s="39">
        <v>44802</v>
      </c>
      <c r="B391" s="1" t="str">
        <f>TEXT(Outs[[#This Row],[Date]],"mmmm")</f>
        <v>August</v>
      </c>
      <c r="C391" t="s">
        <v>5</v>
      </c>
      <c r="D391" t="s">
        <v>95</v>
      </c>
      <c r="E391" t="s">
        <v>49</v>
      </c>
      <c r="F391" t="s">
        <v>95</v>
      </c>
      <c r="G391" s="3">
        <v>1300</v>
      </c>
    </row>
    <row r="392" spans="1:7" x14ac:dyDescent="0.3">
      <c r="A392" s="39">
        <v>44802</v>
      </c>
      <c r="B392" s="1" t="str">
        <f>TEXT(Outs[[#This Row],[Date]],"mmmm")</f>
        <v>August</v>
      </c>
      <c r="C392" t="s">
        <v>5</v>
      </c>
      <c r="D392" t="s">
        <v>85</v>
      </c>
      <c r="E392" t="s">
        <v>46</v>
      </c>
      <c r="F392" t="s">
        <v>213</v>
      </c>
      <c r="G392" s="3">
        <v>19700</v>
      </c>
    </row>
    <row r="393" spans="1:7" x14ac:dyDescent="0.3">
      <c r="A393" s="39">
        <v>44803</v>
      </c>
      <c r="B393" s="1" t="str">
        <f>TEXT(Outs[[#This Row],[Date]],"mmmm")</f>
        <v>August</v>
      </c>
      <c r="C393" t="s">
        <v>45</v>
      </c>
      <c r="D393" t="s">
        <v>42</v>
      </c>
      <c r="E393" t="s">
        <v>46</v>
      </c>
      <c r="F393" t="s">
        <v>122</v>
      </c>
      <c r="G393" s="3">
        <v>100000</v>
      </c>
    </row>
    <row r="394" spans="1:7" x14ac:dyDescent="0.3">
      <c r="A394" s="39">
        <v>44803</v>
      </c>
      <c r="B394" s="1" t="str">
        <f>TEXT(Outs[[#This Row],[Date]],"mmmm")</f>
        <v>August</v>
      </c>
      <c r="C394" t="s">
        <v>6</v>
      </c>
      <c r="D394" t="s">
        <v>16</v>
      </c>
      <c r="E394" t="s">
        <v>49</v>
      </c>
      <c r="F394" t="s">
        <v>266</v>
      </c>
      <c r="G394" s="3">
        <v>6000</v>
      </c>
    </row>
    <row r="395" spans="1:7" x14ac:dyDescent="0.3">
      <c r="A395" s="39">
        <v>44805</v>
      </c>
      <c r="B395" s="1" t="str">
        <f>TEXT(Outs[[#This Row],[Date]],"mmmm")</f>
        <v>September</v>
      </c>
      <c r="C395" t="s">
        <v>25</v>
      </c>
      <c r="D395" t="s">
        <v>151</v>
      </c>
      <c r="E395" t="s">
        <v>46</v>
      </c>
      <c r="F395" t="s">
        <v>151</v>
      </c>
      <c r="G395" s="3">
        <v>5000</v>
      </c>
    </row>
    <row r="396" spans="1:7" x14ac:dyDescent="0.3">
      <c r="A396" s="39">
        <v>44806</v>
      </c>
      <c r="B396" s="1" t="str">
        <f>TEXT(Outs[[#This Row],[Date]],"mmmm")</f>
        <v>September</v>
      </c>
      <c r="C396" t="s">
        <v>45</v>
      </c>
      <c r="D396" t="s">
        <v>42</v>
      </c>
      <c r="E396" t="s">
        <v>46</v>
      </c>
      <c r="F396" t="s">
        <v>267</v>
      </c>
      <c r="G396" s="3">
        <v>5000</v>
      </c>
    </row>
    <row r="397" spans="1:7" x14ac:dyDescent="0.3">
      <c r="A397" s="39">
        <v>44806</v>
      </c>
      <c r="B397" s="1" t="str">
        <f>TEXT(Outs[[#This Row],[Date]],"mmmm")</f>
        <v>September</v>
      </c>
      <c r="C397" t="s">
        <v>6</v>
      </c>
      <c r="D397" t="s">
        <v>12</v>
      </c>
      <c r="E397" t="s">
        <v>49</v>
      </c>
      <c r="F397" t="s">
        <v>131</v>
      </c>
      <c r="G397" s="3">
        <v>400</v>
      </c>
    </row>
    <row r="398" spans="1:7" x14ac:dyDescent="0.3">
      <c r="A398" s="39">
        <v>44806</v>
      </c>
      <c r="B398" s="1" t="str">
        <f>TEXT(Outs[[#This Row],[Date]],"mmmm")</f>
        <v>September</v>
      </c>
      <c r="C398" t="s">
        <v>6</v>
      </c>
      <c r="D398" t="s">
        <v>12</v>
      </c>
      <c r="E398" t="s">
        <v>49</v>
      </c>
      <c r="F398" t="s">
        <v>164</v>
      </c>
      <c r="G398" s="3">
        <v>300</v>
      </c>
    </row>
    <row r="399" spans="1:7" x14ac:dyDescent="0.3">
      <c r="A399" s="39">
        <v>44806</v>
      </c>
      <c r="B399" s="1" t="str">
        <f>TEXT(Outs[[#This Row],[Date]],"mmmm")</f>
        <v>September</v>
      </c>
      <c r="C399" t="s">
        <v>25</v>
      </c>
      <c r="D399" t="s">
        <v>81</v>
      </c>
      <c r="E399" t="s">
        <v>49</v>
      </c>
      <c r="F399" t="s">
        <v>268</v>
      </c>
      <c r="G399" s="3">
        <v>35000</v>
      </c>
    </row>
    <row r="400" spans="1:7" x14ac:dyDescent="0.3">
      <c r="A400" s="39">
        <v>44808</v>
      </c>
      <c r="B400" s="1" t="str">
        <f>TEXT(Outs[[#This Row],[Date]],"mmmm")</f>
        <v>September</v>
      </c>
      <c r="C400" t="s">
        <v>7</v>
      </c>
      <c r="D400" t="s">
        <v>17</v>
      </c>
      <c r="E400" t="s">
        <v>49</v>
      </c>
      <c r="F400" t="s">
        <v>149</v>
      </c>
      <c r="G400" s="3">
        <v>1500</v>
      </c>
    </row>
    <row r="401" spans="1:7" x14ac:dyDescent="0.3">
      <c r="A401" s="39">
        <v>44808</v>
      </c>
      <c r="B401" s="1" t="str">
        <f>TEXT(Outs[[#This Row],[Date]],"mmmm")</f>
        <v>September</v>
      </c>
      <c r="C401" t="s">
        <v>6</v>
      </c>
      <c r="D401" t="s">
        <v>11</v>
      </c>
      <c r="E401" t="s">
        <v>49</v>
      </c>
      <c r="F401" t="s">
        <v>270</v>
      </c>
      <c r="G401" s="3">
        <v>500</v>
      </c>
    </row>
    <row r="402" spans="1:7" x14ac:dyDescent="0.3">
      <c r="A402" s="39">
        <v>44808</v>
      </c>
      <c r="B402" s="1" t="str">
        <f>TEXT(Outs[[#This Row],[Date]],"mmmm")</f>
        <v>September</v>
      </c>
      <c r="C402" t="s">
        <v>7</v>
      </c>
      <c r="D402" t="s">
        <v>15</v>
      </c>
      <c r="E402" t="s">
        <v>50</v>
      </c>
      <c r="F402" t="s">
        <v>146</v>
      </c>
      <c r="G402" s="3">
        <v>36950</v>
      </c>
    </row>
    <row r="403" spans="1:7" x14ac:dyDescent="0.3">
      <c r="A403" s="39">
        <v>44808</v>
      </c>
      <c r="B403" s="1" t="str">
        <f>TEXT(Outs[[#This Row],[Date]],"mmmm")</f>
        <v>September</v>
      </c>
      <c r="C403" t="s">
        <v>5</v>
      </c>
      <c r="D403" t="s">
        <v>85</v>
      </c>
      <c r="E403" t="s">
        <v>49</v>
      </c>
      <c r="F403" t="s">
        <v>269</v>
      </c>
      <c r="G403" s="3">
        <v>14000</v>
      </c>
    </row>
    <row r="404" spans="1:7" x14ac:dyDescent="0.3">
      <c r="A404" s="39">
        <v>44809</v>
      </c>
      <c r="B404" s="1" t="str">
        <f>TEXT(Outs[[#This Row],[Date]],"mmmm")</f>
        <v>September</v>
      </c>
      <c r="C404" t="s">
        <v>5</v>
      </c>
      <c r="D404" t="s">
        <v>95</v>
      </c>
      <c r="E404" t="s">
        <v>49</v>
      </c>
      <c r="F404" t="s">
        <v>95</v>
      </c>
      <c r="G404" s="3">
        <v>1300</v>
      </c>
    </row>
    <row r="405" spans="1:7" x14ac:dyDescent="0.3">
      <c r="A405" s="39">
        <v>44809</v>
      </c>
      <c r="B405" s="1" t="str">
        <f>TEXT(Outs[[#This Row],[Date]],"mmmm")</f>
        <v>September</v>
      </c>
      <c r="C405" t="s">
        <v>6</v>
      </c>
      <c r="D405" t="s">
        <v>22</v>
      </c>
      <c r="E405" t="s">
        <v>49</v>
      </c>
      <c r="F405" t="s">
        <v>183</v>
      </c>
      <c r="G405" s="3">
        <v>28000</v>
      </c>
    </row>
    <row r="406" spans="1:7" x14ac:dyDescent="0.3">
      <c r="A406" s="39">
        <v>44809</v>
      </c>
      <c r="B406" s="1" t="str">
        <f>TEXT(Outs[[#This Row],[Date]],"mmmm")</f>
        <v>September</v>
      </c>
      <c r="C406" t="s">
        <v>7</v>
      </c>
      <c r="D406" t="s">
        <v>17</v>
      </c>
      <c r="E406" t="s">
        <v>49</v>
      </c>
      <c r="F406" t="s">
        <v>233</v>
      </c>
      <c r="G406" s="3">
        <v>2000</v>
      </c>
    </row>
    <row r="407" spans="1:7" x14ac:dyDescent="0.3">
      <c r="A407" s="39">
        <v>44809</v>
      </c>
      <c r="B407" s="1" t="str">
        <f>TEXT(Outs[[#This Row],[Date]],"mmmm")</f>
        <v>September</v>
      </c>
      <c r="C407" t="s">
        <v>5</v>
      </c>
      <c r="D407" t="s">
        <v>95</v>
      </c>
      <c r="E407" t="s">
        <v>49</v>
      </c>
      <c r="F407" t="s">
        <v>95</v>
      </c>
      <c r="G407" s="3">
        <v>1300</v>
      </c>
    </row>
    <row r="408" spans="1:7" x14ac:dyDescent="0.3">
      <c r="A408" s="39">
        <v>44809</v>
      </c>
      <c r="B408" s="1" t="str">
        <f>TEXT(Outs[[#This Row],[Date]],"mmmm")</f>
        <v>September</v>
      </c>
      <c r="C408" t="s">
        <v>5</v>
      </c>
      <c r="D408" t="s">
        <v>9</v>
      </c>
      <c r="E408" t="s">
        <v>49</v>
      </c>
      <c r="F408" t="s">
        <v>83</v>
      </c>
      <c r="G408" s="3">
        <v>50000</v>
      </c>
    </row>
    <row r="409" spans="1:7" x14ac:dyDescent="0.3">
      <c r="A409" s="39">
        <v>44811</v>
      </c>
      <c r="B409" s="1" t="str">
        <f>TEXT(Outs[[#This Row],[Date]],"mmmm")</f>
        <v>September</v>
      </c>
      <c r="C409" t="s">
        <v>305</v>
      </c>
      <c r="D409" t="s">
        <v>30</v>
      </c>
      <c r="E409" t="s">
        <v>46</v>
      </c>
      <c r="F409" t="s">
        <v>30</v>
      </c>
      <c r="G409" s="3">
        <v>36950</v>
      </c>
    </row>
    <row r="410" spans="1:7" x14ac:dyDescent="0.3">
      <c r="A410" s="39">
        <v>44812</v>
      </c>
      <c r="B410" s="1" t="str">
        <f>TEXT(Outs[[#This Row],[Date]],"mmmm")</f>
        <v>September</v>
      </c>
      <c r="C410" t="s">
        <v>25</v>
      </c>
      <c r="D410" t="s">
        <v>151</v>
      </c>
      <c r="E410" t="s">
        <v>46</v>
      </c>
      <c r="F410" t="s">
        <v>151</v>
      </c>
      <c r="G410" s="3">
        <v>5000</v>
      </c>
    </row>
    <row r="411" spans="1:7" x14ac:dyDescent="0.3">
      <c r="A411" s="39">
        <v>44813</v>
      </c>
      <c r="B411" s="1" t="str">
        <f>TEXT(Outs[[#This Row],[Date]],"mmmm")</f>
        <v>September</v>
      </c>
      <c r="C411" t="s">
        <v>25</v>
      </c>
      <c r="D411" t="s">
        <v>124</v>
      </c>
      <c r="E411" t="s">
        <v>46</v>
      </c>
      <c r="F411" t="s">
        <v>124</v>
      </c>
      <c r="G411" s="3">
        <v>75000</v>
      </c>
    </row>
    <row r="412" spans="1:7" x14ac:dyDescent="0.3">
      <c r="A412" s="39">
        <v>44814</v>
      </c>
      <c r="B412" s="1" t="str">
        <f>TEXT(Outs[[#This Row],[Date]],"mmmm")</f>
        <v>September</v>
      </c>
      <c r="C412" t="s">
        <v>7</v>
      </c>
      <c r="D412" t="s">
        <v>17</v>
      </c>
      <c r="E412" t="s">
        <v>47</v>
      </c>
      <c r="F412" t="s">
        <v>271</v>
      </c>
      <c r="G412" s="3">
        <v>11900</v>
      </c>
    </row>
    <row r="413" spans="1:7" x14ac:dyDescent="0.3">
      <c r="A413" s="39">
        <v>44814</v>
      </c>
      <c r="B413" s="1" t="str">
        <f>TEXT(Outs[[#This Row],[Date]],"mmmm")</f>
        <v>September</v>
      </c>
      <c r="C413" t="s">
        <v>35</v>
      </c>
      <c r="D413" t="s">
        <v>39</v>
      </c>
      <c r="E413" t="s">
        <v>49</v>
      </c>
      <c r="F413" t="s">
        <v>272</v>
      </c>
      <c r="G413" s="3">
        <v>1200</v>
      </c>
    </row>
    <row r="414" spans="1:7" x14ac:dyDescent="0.3">
      <c r="A414" s="39">
        <v>44814</v>
      </c>
      <c r="B414" s="1" t="str">
        <f>TEXT(Outs[[#This Row],[Date]],"mmmm")</f>
        <v>September</v>
      </c>
      <c r="C414" t="s">
        <v>7</v>
      </c>
      <c r="D414" t="s">
        <v>17</v>
      </c>
      <c r="E414" t="s">
        <v>49</v>
      </c>
      <c r="F414" t="s">
        <v>273</v>
      </c>
      <c r="G414" s="3">
        <v>1000</v>
      </c>
    </row>
    <row r="415" spans="1:7" x14ac:dyDescent="0.3">
      <c r="A415" s="39">
        <v>44814</v>
      </c>
      <c r="B415" s="1" t="str">
        <f>TEXT(Outs[[#This Row],[Date]],"mmmm")</f>
        <v>September</v>
      </c>
      <c r="C415" t="s">
        <v>7</v>
      </c>
      <c r="D415" t="s">
        <v>13</v>
      </c>
      <c r="E415" t="s">
        <v>46</v>
      </c>
      <c r="F415" t="s">
        <v>76</v>
      </c>
      <c r="G415" s="3">
        <v>26150</v>
      </c>
    </row>
    <row r="416" spans="1:7" x14ac:dyDescent="0.3">
      <c r="A416" s="39">
        <v>44815</v>
      </c>
      <c r="B416" s="1" t="str">
        <f>TEXT(Outs[[#This Row],[Date]],"mmmm")</f>
        <v>September</v>
      </c>
      <c r="C416" t="s">
        <v>7</v>
      </c>
      <c r="D416" t="s">
        <v>17</v>
      </c>
      <c r="E416" t="s">
        <v>49</v>
      </c>
      <c r="F416" t="s">
        <v>149</v>
      </c>
      <c r="G416" s="3">
        <v>1500</v>
      </c>
    </row>
    <row r="417" spans="1:7" x14ac:dyDescent="0.3">
      <c r="A417" s="39">
        <v>44815</v>
      </c>
      <c r="B417" s="1" t="str">
        <f>TEXT(Outs[[#This Row],[Date]],"mmmm")</f>
        <v>September</v>
      </c>
      <c r="C417" t="s">
        <v>25</v>
      </c>
      <c r="D417" t="s">
        <v>125</v>
      </c>
      <c r="E417" t="s">
        <v>46</v>
      </c>
      <c r="F417" t="s">
        <v>125</v>
      </c>
      <c r="G417" s="3">
        <v>8000</v>
      </c>
    </row>
    <row r="418" spans="1:7" x14ac:dyDescent="0.3">
      <c r="A418" s="39">
        <v>44815</v>
      </c>
      <c r="B418" s="1" t="str">
        <f>TEXT(Outs[[#This Row],[Date]],"mmmm")</f>
        <v>September</v>
      </c>
      <c r="C418" t="s">
        <v>7</v>
      </c>
      <c r="D418" t="s">
        <v>17</v>
      </c>
      <c r="E418" t="s">
        <v>49</v>
      </c>
      <c r="F418" t="s">
        <v>274</v>
      </c>
      <c r="G418" s="3">
        <v>3000</v>
      </c>
    </row>
    <row r="419" spans="1:7" x14ac:dyDescent="0.3">
      <c r="A419" s="39">
        <v>44817</v>
      </c>
      <c r="B419" s="1" t="str">
        <f>TEXT(Outs[[#This Row],[Date]],"mmmm")</f>
        <v>September</v>
      </c>
      <c r="C419" t="s">
        <v>45</v>
      </c>
      <c r="D419" t="s">
        <v>42</v>
      </c>
      <c r="E419" t="s">
        <v>48</v>
      </c>
      <c r="F419" t="s">
        <v>209</v>
      </c>
      <c r="G419" s="3">
        <v>330000</v>
      </c>
    </row>
    <row r="420" spans="1:7" x14ac:dyDescent="0.3">
      <c r="A420" s="39">
        <v>44817</v>
      </c>
      <c r="B420" s="1" t="str">
        <f>TEXT(Outs[[#This Row],[Date]],"mmmm")</f>
        <v>September</v>
      </c>
      <c r="C420" t="s">
        <v>6</v>
      </c>
      <c r="D420" t="s">
        <v>16</v>
      </c>
      <c r="E420" t="s">
        <v>46</v>
      </c>
      <c r="F420" t="s">
        <v>275</v>
      </c>
      <c r="G420" s="3">
        <v>100000</v>
      </c>
    </row>
    <row r="421" spans="1:7" x14ac:dyDescent="0.3">
      <c r="A421" s="39">
        <v>44818</v>
      </c>
      <c r="B421" s="1" t="str">
        <f>TEXT(Outs[[#This Row],[Date]],"mmmm")</f>
        <v>September</v>
      </c>
      <c r="C421" t="s">
        <v>27</v>
      </c>
      <c r="D421" t="s">
        <v>28</v>
      </c>
      <c r="E421" t="s">
        <v>48</v>
      </c>
      <c r="F421" t="s">
        <v>28</v>
      </c>
      <c r="G421" s="3">
        <v>9742.5</v>
      </c>
    </row>
    <row r="422" spans="1:7" x14ac:dyDescent="0.3">
      <c r="A422" s="39">
        <v>44819</v>
      </c>
      <c r="B422" s="1" t="str">
        <f>TEXT(Outs[[#This Row],[Date]],"mmmm")</f>
        <v>September</v>
      </c>
      <c r="C422" t="s">
        <v>6</v>
      </c>
      <c r="D422" t="s">
        <v>16</v>
      </c>
      <c r="E422" t="s">
        <v>46</v>
      </c>
      <c r="F422" t="s">
        <v>276</v>
      </c>
      <c r="G422" s="3">
        <v>285000</v>
      </c>
    </row>
    <row r="423" spans="1:7" x14ac:dyDescent="0.3">
      <c r="A423" s="39">
        <v>44820</v>
      </c>
      <c r="B423" s="1" t="str">
        <f>TEXT(Outs[[#This Row],[Date]],"mmmm")</f>
        <v>September</v>
      </c>
      <c r="C423" t="s">
        <v>6</v>
      </c>
      <c r="D423" t="s">
        <v>16</v>
      </c>
      <c r="E423" t="s">
        <v>49</v>
      </c>
      <c r="F423" t="s">
        <v>277</v>
      </c>
      <c r="G423" s="3">
        <v>200</v>
      </c>
    </row>
    <row r="424" spans="1:7" x14ac:dyDescent="0.3">
      <c r="A424" s="39">
        <v>44821</v>
      </c>
      <c r="B424" s="1" t="str">
        <f>TEXT(Outs[[#This Row],[Date]],"mmmm")</f>
        <v>September</v>
      </c>
      <c r="C424" t="s">
        <v>7</v>
      </c>
      <c r="D424" t="s">
        <v>14</v>
      </c>
      <c r="E424" t="s">
        <v>49</v>
      </c>
      <c r="F424" t="s">
        <v>84</v>
      </c>
      <c r="G424" s="3">
        <v>1200</v>
      </c>
    </row>
    <row r="425" spans="1:7" x14ac:dyDescent="0.3">
      <c r="A425" s="39">
        <v>44821</v>
      </c>
      <c r="B425" s="1" t="str">
        <f>TEXT(Outs[[#This Row],[Date]],"mmmm")</f>
        <v>September</v>
      </c>
      <c r="C425" t="s">
        <v>6</v>
      </c>
      <c r="D425" t="s">
        <v>11</v>
      </c>
      <c r="E425" t="s">
        <v>49</v>
      </c>
      <c r="F425" t="s">
        <v>278</v>
      </c>
      <c r="G425" s="3">
        <v>200</v>
      </c>
    </row>
    <row r="426" spans="1:7" x14ac:dyDescent="0.3">
      <c r="A426" s="39">
        <v>44821</v>
      </c>
      <c r="B426" s="1" t="str">
        <f>TEXT(Outs[[#This Row],[Date]],"mmmm")</f>
        <v>September</v>
      </c>
      <c r="C426" t="s">
        <v>25</v>
      </c>
      <c r="D426" t="s">
        <v>125</v>
      </c>
      <c r="E426" t="s">
        <v>46</v>
      </c>
      <c r="F426" t="s">
        <v>125</v>
      </c>
      <c r="G426" s="3">
        <v>7000</v>
      </c>
    </row>
    <row r="427" spans="1:7" x14ac:dyDescent="0.3">
      <c r="A427" s="39">
        <v>44821</v>
      </c>
      <c r="B427" s="1" t="str">
        <f>TEXT(Outs[[#This Row],[Date]],"mmmm")</f>
        <v>September</v>
      </c>
      <c r="C427" t="s">
        <v>7</v>
      </c>
      <c r="D427" t="s">
        <v>17</v>
      </c>
      <c r="E427" t="s">
        <v>49</v>
      </c>
      <c r="F427" t="s">
        <v>90</v>
      </c>
      <c r="G427" s="3">
        <v>2800</v>
      </c>
    </row>
    <row r="428" spans="1:7" x14ac:dyDescent="0.3">
      <c r="A428" s="39">
        <v>44821</v>
      </c>
      <c r="B428" s="1" t="str">
        <f>TEXT(Outs[[#This Row],[Date]],"mmmm")</f>
        <v>September</v>
      </c>
      <c r="C428" t="s">
        <v>7</v>
      </c>
      <c r="D428" t="s">
        <v>14</v>
      </c>
      <c r="E428" t="s">
        <v>49</v>
      </c>
      <c r="F428" t="s">
        <v>80</v>
      </c>
      <c r="G428" s="3">
        <v>1600</v>
      </c>
    </row>
    <row r="429" spans="1:7" x14ac:dyDescent="0.3">
      <c r="A429" s="39">
        <v>44821</v>
      </c>
      <c r="B429" s="1" t="str">
        <f>TEXT(Outs[[#This Row],[Date]],"mmmm")</f>
        <v>September</v>
      </c>
      <c r="C429" t="s">
        <v>7</v>
      </c>
      <c r="D429" t="s">
        <v>15</v>
      </c>
      <c r="E429" t="s">
        <v>49</v>
      </c>
      <c r="F429" t="s">
        <v>279</v>
      </c>
      <c r="G429" s="3">
        <v>18500</v>
      </c>
    </row>
    <row r="430" spans="1:7" x14ac:dyDescent="0.3">
      <c r="A430" s="39">
        <v>44821</v>
      </c>
      <c r="B430" s="1" t="str">
        <f>TEXT(Outs[[#This Row],[Date]],"mmmm")</f>
        <v>September</v>
      </c>
      <c r="C430" t="s">
        <v>25</v>
      </c>
      <c r="D430" t="s">
        <v>125</v>
      </c>
      <c r="E430" t="s">
        <v>46</v>
      </c>
      <c r="F430" t="s">
        <v>125</v>
      </c>
      <c r="G430" s="3">
        <v>8000</v>
      </c>
    </row>
    <row r="431" spans="1:7" x14ac:dyDescent="0.3">
      <c r="A431" s="39">
        <v>44822</v>
      </c>
      <c r="B431" s="1" t="str">
        <f>TEXT(Outs[[#This Row],[Date]],"mmmm")</f>
        <v>September</v>
      </c>
      <c r="C431" t="s">
        <v>25</v>
      </c>
      <c r="D431" t="s">
        <v>125</v>
      </c>
      <c r="E431" t="s">
        <v>46</v>
      </c>
      <c r="F431" t="s">
        <v>125</v>
      </c>
      <c r="G431" s="3">
        <v>7000</v>
      </c>
    </row>
    <row r="432" spans="1:7" x14ac:dyDescent="0.3">
      <c r="A432" s="39">
        <v>44824</v>
      </c>
      <c r="B432" s="1" t="str">
        <f>TEXT(Outs[[#This Row],[Date]],"mmmm")</f>
        <v>September</v>
      </c>
      <c r="C432" t="s">
        <v>7</v>
      </c>
      <c r="D432" t="s">
        <v>17</v>
      </c>
      <c r="E432" t="s">
        <v>49</v>
      </c>
      <c r="F432" t="s">
        <v>116</v>
      </c>
      <c r="G432" s="3">
        <v>1000</v>
      </c>
    </row>
    <row r="433" spans="1:7" x14ac:dyDescent="0.3">
      <c r="A433" s="39">
        <v>44825</v>
      </c>
      <c r="B433" s="1" t="str">
        <f>TEXT(Outs[[#This Row],[Date]],"mmmm")</f>
        <v>September</v>
      </c>
      <c r="C433" t="s">
        <v>7</v>
      </c>
      <c r="D433" t="s">
        <v>17</v>
      </c>
      <c r="E433" t="s">
        <v>49</v>
      </c>
      <c r="F433" t="s">
        <v>280</v>
      </c>
      <c r="G433" s="3">
        <v>3200</v>
      </c>
    </row>
    <row r="434" spans="1:7" x14ac:dyDescent="0.3">
      <c r="A434" s="39">
        <v>44826</v>
      </c>
      <c r="B434" s="1" t="str">
        <f>TEXT(Outs[[#This Row],[Date]],"mmmm")</f>
        <v>September</v>
      </c>
      <c r="C434" t="s">
        <v>25</v>
      </c>
      <c r="D434" t="s">
        <v>81</v>
      </c>
      <c r="E434" t="s">
        <v>46</v>
      </c>
      <c r="F434" t="s">
        <v>268</v>
      </c>
      <c r="G434" s="3">
        <v>20000</v>
      </c>
    </row>
    <row r="435" spans="1:7" x14ac:dyDescent="0.3">
      <c r="A435" s="39">
        <v>44828</v>
      </c>
      <c r="B435" s="1" t="str">
        <f>TEXT(Outs[[#This Row],[Date]],"mmmm")</f>
        <v>September</v>
      </c>
      <c r="C435" t="s">
        <v>7</v>
      </c>
      <c r="D435" t="s">
        <v>14</v>
      </c>
      <c r="E435" t="s">
        <v>49</v>
      </c>
      <c r="F435" t="s">
        <v>84</v>
      </c>
      <c r="G435" s="3">
        <v>1200</v>
      </c>
    </row>
    <row r="436" spans="1:7" x14ac:dyDescent="0.3">
      <c r="A436" s="39">
        <v>44828</v>
      </c>
      <c r="B436" s="1" t="str">
        <f>TEXT(Outs[[#This Row],[Date]],"mmmm")</f>
        <v>September</v>
      </c>
      <c r="C436" t="s">
        <v>25</v>
      </c>
      <c r="D436" t="s">
        <v>125</v>
      </c>
      <c r="E436" t="s">
        <v>46</v>
      </c>
      <c r="F436" t="s">
        <v>125</v>
      </c>
      <c r="G436" s="3">
        <v>7000</v>
      </c>
    </row>
    <row r="437" spans="1:7" x14ac:dyDescent="0.3">
      <c r="A437" s="39">
        <v>44828</v>
      </c>
      <c r="B437" s="1" t="str">
        <f>TEXT(Outs[[#This Row],[Date]],"mmmm")</f>
        <v>September</v>
      </c>
      <c r="C437" t="s">
        <v>7</v>
      </c>
      <c r="D437" t="s">
        <v>17</v>
      </c>
      <c r="E437" t="s">
        <v>49</v>
      </c>
      <c r="F437" t="s">
        <v>90</v>
      </c>
      <c r="G437" s="3">
        <v>2000</v>
      </c>
    </row>
    <row r="438" spans="1:7" x14ac:dyDescent="0.3">
      <c r="A438" s="39">
        <v>44828</v>
      </c>
      <c r="B438" s="1" t="str">
        <f>TEXT(Outs[[#This Row],[Date]],"mmmm")</f>
        <v>September</v>
      </c>
      <c r="C438" t="s">
        <v>7</v>
      </c>
      <c r="D438" t="s">
        <v>14</v>
      </c>
      <c r="E438" t="s">
        <v>49</v>
      </c>
      <c r="F438" t="s">
        <v>80</v>
      </c>
      <c r="G438" s="3">
        <v>1600</v>
      </c>
    </row>
    <row r="439" spans="1:7" x14ac:dyDescent="0.3">
      <c r="A439" s="39">
        <v>44828</v>
      </c>
      <c r="B439" s="1" t="str">
        <f>TEXT(Outs[[#This Row],[Date]],"mmmm")</f>
        <v>September</v>
      </c>
      <c r="C439" t="s">
        <v>25</v>
      </c>
      <c r="D439" t="s">
        <v>125</v>
      </c>
      <c r="E439" t="s">
        <v>46</v>
      </c>
      <c r="F439" t="s">
        <v>125</v>
      </c>
      <c r="G439" s="3">
        <v>8000</v>
      </c>
    </row>
    <row r="440" spans="1:7" x14ac:dyDescent="0.3">
      <c r="A440" s="39">
        <v>44828</v>
      </c>
      <c r="B440" s="1" t="str">
        <f>TEXT(Outs[[#This Row],[Date]],"mmmm")</f>
        <v>September</v>
      </c>
      <c r="C440" t="s">
        <v>25</v>
      </c>
      <c r="D440" t="s">
        <v>125</v>
      </c>
      <c r="E440" t="s">
        <v>46</v>
      </c>
      <c r="F440" t="s">
        <v>125</v>
      </c>
      <c r="G440" s="3">
        <v>7000</v>
      </c>
    </row>
    <row r="441" spans="1:7" x14ac:dyDescent="0.3">
      <c r="A441" s="39">
        <v>44832</v>
      </c>
      <c r="B441" s="1" t="str">
        <f>TEXT(Outs[[#This Row],[Date]],"mmmm")</f>
        <v>September</v>
      </c>
      <c r="C441" t="s">
        <v>6</v>
      </c>
      <c r="D441" t="s">
        <v>12</v>
      </c>
      <c r="E441" t="s">
        <v>48</v>
      </c>
      <c r="F441" t="s">
        <v>281</v>
      </c>
      <c r="G441" s="3">
        <v>672000</v>
      </c>
    </row>
    <row r="442" spans="1:7" x14ac:dyDescent="0.3">
      <c r="A442" s="39">
        <v>44832</v>
      </c>
      <c r="B442" s="1" t="str">
        <f>TEXT(Outs[[#This Row],[Date]],"mmmm")</f>
        <v>September</v>
      </c>
      <c r="C442" t="s">
        <v>6</v>
      </c>
      <c r="D442" t="s">
        <v>12</v>
      </c>
      <c r="E442" t="s">
        <v>48</v>
      </c>
      <c r="F442" t="s">
        <v>282</v>
      </c>
      <c r="G442" s="3">
        <v>200000</v>
      </c>
    </row>
    <row r="443" spans="1:7" x14ac:dyDescent="0.3">
      <c r="A443" s="39">
        <v>44832</v>
      </c>
      <c r="B443" s="1" t="str">
        <f>TEXT(Outs[[#This Row],[Date]],"mmmm")</f>
        <v>September</v>
      </c>
      <c r="C443" t="s">
        <v>45</v>
      </c>
      <c r="D443" t="s">
        <v>42</v>
      </c>
      <c r="E443" t="s">
        <v>48</v>
      </c>
      <c r="F443" t="s">
        <v>209</v>
      </c>
      <c r="G443" s="3">
        <v>190000</v>
      </c>
    </row>
    <row r="444" spans="1:7" x14ac:dyDescent="0.3">
      <c r="A444" s="39">
        <v>44832</v>
      </c>
      <c r="B444" s="1" t="str">
        <f>TEXT(Outs[[#This Row],[Date]],"mmmm")</f>
        <v>September</v>
      </c>
      <c r="C444" t="s">
        <v>305</v>
      </c>
      <c r="D444" t="s">
        <v>30</v>
      </c>
      <c r="E444" t="s">
        <v>46</v>
      </c>
      <c r="F444" t="s">
        <v>30</v>
      </c>
      <c r="G444" s="3">
        <v>49200</v>
      </c>
    </row>
    <row r="445" spans="1:7" x14ac:dyDescent="0.3">
      <c r="A445" s="39">
        <v>44833</v>
      </c>
      <c r="B445" s="1" t="str">
        <f>TEXT(Outs[[#This Row],[Date]],"mmmm")</f>
        <v>September</v>
      </c>
      <c r="C445" t="s">
        <v>5</v>
      </c>
      <c r="D445" t="s">
        <v>85</v>
      </c>
      <c r="E445" t="s">
        <v>46</v>
      </c>
      <c r="F445" t="s">
        <v>213</v>
      </c>
      <c r="G445" s="3">
        <v>12600</v>
      </c>
    </row>
    <row r="446" spans="1:7" x14ac:dyDescent="0.3">
      <c r="A446" s="39">
        <v>44833</v>
      </c>
      <c r="B446" s="1" t="str">
        <f>TEXT(Outs[[#This Row],[Date]],"mmmm")</f>
        <v>September</v>
      </c>
      <c r="C446" t="s">
        <v>5</v>
      </c>
      <c r="D446" t="s">
        <v>85</v>
      </c>
      <c r="E446" t="s">
        <v>46</v>
      </c>
      <c r="F446" t="s">
        <v>213</v>
      </c>
      <c r="G446" s="3">
        <v>12600</v>
      </c>
    </row>
    <row r="447" spans="1:7" x14ac:dyDescent="0.3">
      <c r="A447" s="39">
        <v>44833</v>
      </c>
      <c r="B447" s="1" t="str">
        <f>TEXT(Outs[[#This Row],[Date]],"mmmm")</f>
        <v>September</v>
      </c>
      <c r="C447" t="s">
        <v>6</v>
      </c>
      <c r="D447" t="s">
        <v>16</v>
      </c>
      <c r="E447" t="s">
        <v>49</v>
      </c>
      <c r="F447" t="s">
        <v>283</v>
      </c>
      <c r="G447" s="3">
        <v>22000</v>
      </c>
    </row>
    <row r="448" spans="1:7" x14ac:dyDescent="0.3">
      <c r="A448" s="39">
        <v>44835</v>
      </c>
      <c r="B448" s="1" t="str">
        <f>TEXT(Outs[[#This Row],[Date]],"mmmm")</f>
        <v>October</v>
      </c>
      <c r="C448" t="s">
        <v>7</v>
      </c>
      <c r="D448" t="s">
        <v>17</v>
      </c>
      <c r="E448" t="s">
        <v>49</v>
      </c>
      <c r="F448" t="s">
        <v>233</v>
      </c>
      <c r="G448" s="3">
        <v>3000</v>
      </c>
    </row>
    <row r="449" spans="1:7" x14ac:dyDescent="0.3">
      <c r="A449" s="39">
        <v>44835</v>
      </c>
      <c r="B449" s="1" t="str">
        <f>TEXT(Outs[[#This Row],[Date]],"mmmm")</f>
        <v>October</v>
      </c>
      <c r="C449" t="s">
        <v>7</v>
      </c>
      <c r="D449" t="s">
        <v>13</v>
      </c>
      <c r="E449" t="s">
        <v>46</v>
      </c>
      <c r="F449" t="s">
        <v>76</v>
      </c>
      <c r="G449" s="3">
        <v>33600</v>
      </c>
    </row>
    <row r="450" spans="1:7" x14ac:dyDescent="0.3">
      <c r="A450" s="39">
        <v>44835</v>
      </c>
      <c r="B450" s="1" t="str">
        <f>TEXT(Outs[[#This Row],[Date]],"mmmm")</f>
        <v>October</v>
      </c>
      <c r="C450" t="s">
        <v>25</v>
      </c>
      <c r="D450" t="s">
        <v>125</v>
      </c>
      <c r="E450" t="s">
        <v>46</v>
      </c>
      <c r="F450" t="s">
        <v>125</v>
      </c>
      <c r="G450" s="3">
        <v>8000</v>
      </c>
    </row>
    <row r="451" spans="1:7" x14ac:dyDescent="0.3">
      <c r="A451" s="39">
        <v>44836</v>
      </c>
      <c r="B451" s="1" t="str">
        <f>TEXT(Outs[[#This Row],[Date]],"mmmm")</f>
        <v>October</v>
      </c>
      <c r="C451" t="s">
        <v>25</v>
      </c>
      <c r="D451" t="s">
        <v>125</v>
      </c>
      <c r="E451" t="s">
        <v>46</v>
      </c>
      <c r="F451" t="s">
        <v>125</v>
      </c>
      <c r="G451" s="3">
        <v>7000</v>
      </c>
    </row>
    <row r="452" spans="1:7" x14ac:dyDescent="0.3">
      <c r="A452" s="39">
        <v>44836</v>
      </c>
      <c r="B452" s="1" t="str">
        <f>TEXT(Outs[[#This Row],[Date]],"mmmm")</f>
        <v>October</v>
      </c>
      <c r="C452" t="s">
        <v>7</v>
      </c>
      <c r="D452" t="s">
        <v>14</v>
      </c>
      <c r="E452" t="s">
        <v>49</v>
      </c>
      <c r="F452" t="s">
        <v>204</v>
      </c>
      <c r="G452" s="3">
        <v>2000</v>
      </c>
    </row>
    <row r="453" spans="1:7" x14ac:dyDescent="0.3">
      <c r="A453" s="39">
        <v>44836</v>
      </c>
      <c r="B453" s="1" t="str">
        <f>TEXT(Outs[[#This Row],[Date]],"mmmm")</f>
        <v>October</v>
      </c>
      <c r="C453" t="s">
        <v>25</v>
      </c>
      <c r="D453" t="s">
        <v>125</v>
      </c>
      <c r="E453" t="s">
        <v>46</v>
      </c>
      <c r="F453" t="s">
        <v>125</v>
      </c>
      <c r="G453" s="3">
        <v>8000</v>
      </c>
    </row>
    <row r="454" spans="1:7" x14ac:dyDescent="0.3">
      <c r="A454" s="39">
        <v>44836</v>
      </c>
      <c r="B454" s="1" t="str">
        <f>TEXT(Outs[[#This Row],[Date]],"mmmm")</f>
        <v>October</v>
      </c>
      <c r="C454" t="s">
        <v>5</v>
      </c>
      <c r="D454" t="s">
        <v>293</v>
      </c>
      <c r="E454" t="s">
        <v>49</v>
      </c>
      <c r="F454" t="s">
        <v>285</v>
      </c>
      <c r="G454" s="3">
        <v>500</v>
      </c>
    </row>
    <row r="455" spans="1:7" x14ac:dyDescent="0.3">
      <c r="A455" s="39">
        <v>44836</v>
      </c>
      <c r="B455" s="1" t="str">
        <f>TEXT(Outs[[#This Row],[Date]],"mmmm")</f>
        <v>October</v>
      </c>
      <c r="C455" t="s">
        <v>7</v>
      </c>
      <c r="D455" t="s">
        <v>14</v>
      </c>
      <c r="E455" t="s">
        <v>49</v>
      </c>
      <c r="F455" t="s">
        <v>80</v>
      </c>
      <c r="G455" s="3">
        <v>1800</v>
      </c>
    </row>
    <row r="456" spans="1:7" x14ac:dyDescent="0.3">
      <c r="A456" s="39">
        <v>44836</v>
      </c>
      <c r="B456" s="1" t="str">
        <f>TEXT(Outs[[#This Row],[Date]],"mmmm")</f>
        <v>October</v>
      </c>
      <c r="C456" t="s">
        <v>7</v>
      </c>
      <c r="D456" t="s">
        <v>17</v>
      </c>
      <c r="E456" t="s">
        <v>49</v>
      </c>
      <c r="F456" t="s">
        <v>249</v>
      </c>
      <c r="G456" s="3">
        <v>1000</v>
      </c>
    </row>
    <row r="457" spans="1:7" x14ac:dyDescent="0.3">
      <c r="A457" s="39">
        <v>44836</v>
      </c>
      <c r="B457" s="1" t="str">
        <f>TEXT(Outs[[#This Row],[Date]],"mmmm")</f>
        <v>October</v>
      </c>
      <c r="C457" t="s">
        <v>7</v>
      </c>
      <c r="D457" t="s">
        <v>14</v>
      </c>
      <c r="E457" t="s">
        <v>49</v>
      </c>
      <c r="F457" t="s">
        <v>204</v>
      </c>
      <c r="G457" s="3">
        <v>2500</v>
      </c>
    </row>
    <row r="458" spans="1:7" x14ac:dyDescent="0.3">
      <c r="A458" s="39">
        <v>44836</v>
      </c>
      <c r="B458" s="1" t="str">
        <f>TEXT(Outs[[#This Row],[Date]],"mmmm")</f>
        <v>October</v>
      </c>
      <c r="C458" t="s">
        <v>25</v>
      </c>
      <c r="D458" t="s">
        <v>125</v>
      </c>
      <c r="E458" t="s">
        <v>46</v>
      </c>
      <c r="F458" t="s">
        <v>125</v>
      </c>
      <c r="G458" s="3">
        <v>7000</v>
      </c>
    </row>
    <row r="459" spans="1:7" x14ac:dyDescent="0.3">
      <c r="A459" s="39">
        <v>44836</v>
      </c>
      <c r="B459" s="1" t="str">
        <f>TEXT(Outs[[#This Row],[Date]],"mmmm")</f>
        <v>October</v>
      </c>
      <c r="C459" t="s">
        <v>7</v>
      </c>
      <c r="D459" t="s">
        <v>17</v>
      </c>
      <c r="E459" t="s">
        <v>49</v>
      </c>
      <c r="F459" t="s">
        <v>284</v>
      </c>
      <c r="G459" s="3">
        <v>300</v>
      </c>
    </row>
    <row r="460" spans="1:7" x14ac:dyDescent="0.3">
      <c r="A460" s="39">
        <v>44837</v>
      </c>
      <c r="B460" s="1" t="str">
        <f>TEXT(Outs[[#This Row],[Date]],"mmmm")</f>
        <v>October</v>
      </c>
      <c r="C460" t="s">
        <v>5</v>
      </c>
      <c r="D460" t="s">
        <v>85</v>
      </c>
      <c r="E460" t="s">
        <v>46</v>
      </c>
      <c r="F460" t="s">
        <v>213</v>
      </c>
      <c r="G460" s="3">
        <v>11800</v>
      </c>
    </row>
    <row r="461" spans="1:7" x14ac:dyDescent="0.3">
      <c r="A461" s="39">
        <v>44837</v>
      </c>
      <c r="B461" s="1" t="str">
        <f>TEXT(Outs[[#This Row],[Date]],"mmmm")</f>
        <v>October</v>
      </c>
      <c r="C461" t="s">
        <v>5</v>
      </c>
      <c r="D461" t="s">
        <v>85</v>
      </c>
      <c r="E461" t="s">
        <v>46</v>
      </c>
      <c r="F461" t="s">
        <v>213</v>
      </c>
      <c r="G461" s="3">
        <v>12300</v>
      </c>
    </row>
    <row r="462" spans="1:7" x14ac:dyDescent="0.3">
      <c r="A462" s="39">
        <v>44837</v>
      </c>
      <c r="B462" s="1" t="str">
        <f>TEXT(Outs[[#This Row],[Date]],"mmmm")</f>
        <v>October</v>
      </c>
      <c r="C462" t="s">
        <v>6</v>
      </c>
      <c r="D462" t="s">
        <v>16</v>
      </c>
      <c r="E462" t="s">
        <v>49</v>
      </c>
      <c r="F462" t="s">
        <v>286</v>
      </c>
      <c r="G462" s="3">
        <v>2500</v>
      </c>
    </row>
    <row r="463" spans="1:7" x14ac:dyDescent="0.3">
      <c r="A463" s="39">
        <v>44838</v>
      </c>
      <c r="B463" s="1" t="str">
        <f>TEXT(Outs[[#This Row],[Date]],"mmmm")</f>
        <v>October</v>
      </c>
      <c r="C463" t="s">
        <v>5</v>
      </c>
      <c r="D463" t="s">
        <v>8</v>
      </c>
      <c r="E463" t="s">
        <v>49</v>
      </c>
      <c r="F463" t="s">
        <v>8</v>
      </c>
      <c r="G463" s="3">
        <v>8600</v>
      </c>
    </row>
    <row r="464" spans="1:7" x14ac:dyDescent="0.3">
      <c r="A464" s="39">
        <v>44838</v>
      </c>
      <c r="B464" s="1" t="str">
        <f>TEXT(Outs[[#This Row],[Date]],"mmmm")</f>
        <v>October</v>
      </c>
      <c r="C464" t="s">
        <v>7</v>
      </c>
      <c r="D464" t="s">
        <v>17</v>
      </c>
      <c r="E464" t="s">
        <v>49</v>
      </c>
      <c r="F464" t="s">
        <v>249</v>
      </c>
      <c r="G464" s="3">
        <v>2000</v>
      </c>
    </row>
    <row r="465" spans="1:7" x14ac:dyDescent="0.3">
      <c r="A465" s="39">
        <v>44838</v>
      </c>
      <c r="B465" s="1" t="str">
        <f>TEXT(Outs[[#This Row],[Date]],"mmmm")</f>
        <v>October</v>
      </c>
      <c r="C465" t="s">
        <v>7</v>
      </c>
      <c r="D465" t="s">
        <v>14</v>
      </c>
      <c r="E465" t="s">
        <v>49</v>
      </c>
      <c r="F465" t="s">
        <v>204</v>
      </c>
      <c r="G465" s="3">
        <v>1000</v>
      </c>
    </row>
    <row r="466" spans="1:7" x14ac:dyDescent="0.3">
      <c r="A466" s="39">
        <v>44840</v>
      </c>
      <c r="B466" s="1" t="str">
        <f>TEXT(Outs[[#This Row],[Date]],"mmmm")</f>
        <v>October</v>
      </c>
      <c r="C466" t="s">
        <v>7</v>
      </c>
      <c r="D466" t="s">
        <v>19</v>
      </c>
      <c r="E466" t="s">
        <v>49</v>
      </c>
      <c r="F466" t="s">
        <v>287</v>
      </c>
      <c r="G466" s="3">
        <v>4000</v>
      </c>
    </row>
    <row r="467" spans="1:7" x14ac:dyDescent="0.3">
      <c r="A467" s="39">
        <v>44840</v>
      </c>
      <c r="B467" s="1" t="str">
        <f>TEXT(Outs[[#This Row],[Date]],"mmmm")</f>
        <v>October</v>
      </c>
      <c r="C467" t="s">
        <v>7</v>
      </c>
      <c r="D467" t="s">
        <v>15</v>
      </c>
      <c r="E467" t="s">
        <v>49</v>
      </c>
      <c r="F467" t="s">
        <v>90</v>
      </c>
      <c r="G467" s="3">
        <v>5000</v>
      </c>
    </row>
    <row r="468" spans="1:7" x14ac:dyDescent="0.3">
      <c r="A468" s="39">
        <v>44840</v>
      </c>
      <c r="B468" s="1" t="str">
        <f>TEXT(Outs[[#This Row],[Date]],"mmmm")</f>
        <v>October</v>
      </c>
      <c r="C468" t="s">
        <v>7</v>
      </c>
      <c r="D468" t="s">
        <v>17</v>
      </c>
      <c r="E468" t="s">
        <v>49</v>
      </c>
      <c r="F468" t="s">
        <v>235</v>
      </c>
      <c r="G468" s="3">
        <v>1800</v>
      </c>
    </row>
    <row r="469" spans="1:7" x14ac:dyDescent="0.3">
      <c r="A469" s="39">
        <v>44841</v>
      </c>
      <c r="B469" s="1" t="str">
        <f>TEXT(Outs[[#This Row],[Date]],"mmmm")</f>
        <v>October</v>
      </c>
      <c r="C469" t="s">
        <v>5</v>
      </c>
      <c r="D469" t="s">
        <v>95</v>
      </c>
      <c r="E469" t="s">
        <v>49</v>
      </c>
      <c r="F469" t="s">
        <v>95</v>
      </c>
      <c r="G469" s="3">
        <v>1300</v>
      </c>
    </row>
    <row r="470" spans="1:7" x14ac:dyDescent="0.3">
      <c r="A470" s="39">
        <v>44842</v>
      </c>
      <c r="B470" s="1" t="str">
        <f>TEXT(Outs[[#This Row],[Date]],"mmmm")</f>
        <v>October</v>
      </c>
      <c r="C470" t="s">
        <v>25</v>
      </c>
      <c r="D470" t="s">
        <v>26</v>
      </c>
      <c r="E470" t="s">
        <v>49</v>
      </c>
      <c r="F470" t="s">
        <v>226</v>
      </c>
      <c r="G470" s="3">
        <v>500</v>
      </c>
    </row>
    <row r="471" spans="1:7" x14ac:dyDescent="0.3">
      <c r="A471" s="39">
        <v>44842</v>
      </c>
      <c r="B471" s="1" t="str">
        <f>TEXT(Outs[[#This Row],[Date]],"mmmm")</f>
        <v>October</v>
      </c>
      <c r="C471" t="s">
        <v>25</v>
      </c>
      <c r="D471" t="s">
        <v>125</v>
      </c>
      <c r="E471" t="s">
        <v>46</v>
      </c>
      <c r="F471" t="s">
        <v>125</v>
      </c>
      <c r="G471" s="3">
        <v>8000</v>
      </c>
    </row>
    <row r="472" spans="1:7" x14ac:dyDescent="0.3">
      <c r="A472" s="39">
        <v>44842</v>
      </c>
      <c r="B472" s="1" t="str">
        <f>TEXT(Outs[[#This Row],[Date]],"mmmm")</f>
        <v>October</v>
      </c>
      <c r="C472" t="s">
        <v>6</v>
      </c>
      <c r="D472" t="s">
        <v>16</v>
      </c>
      <c r="E472" t="s">
        <v>49</v>
      </c>
      <c r="F472" t="s">
        <v>288</v>
      </c>
      <c r="G472" s="3">
        <v>5000</v>
      </c>
    </row>
    <row r="473" spans="1:7" x14ac:dyDescent="0.3">
      <c r="A473" s="39">
        <v>44845</v>
      </c>
      <c r="B473" s="1" t="str">
        <f>TEXT(Outs[[#This Row],[Date]],"mmmm")</f>
        <v>October</v>
      </c>
      <c r="C473" t="s">
        <v>27</v>
      </c>
      <c r="D473" t="s">
        <v>29</v>
      </c>
      <c r="E473" t="s">
        <v>46</v>
      </c>
      <c r="F473" t="s">
        <v>29</v>
      </c>
      <c r="G473" s="3">
        <v>33000</v>
      </c>
    </row>
    <row r="474" spans="1:7" x14ac:dyDescent="0.3">
      <c r="A474" s="39">
        <v>44845</v>
      </c>
      <c r="B474" s="1" t="str">
        <f>TEXT(Outs[[#This Row],[Date]],"mmmm")</f>
        <v>October</v>
      </c>
      <c r="C474" t="s">
        <v>25</v>
      </c>
      <c r="D474" t="s">
        <v>124</v>
      </c>
      <c r="E474" t="s">
        <v>46</v>
      </c>
      <c r="F474" t="s">
        <v>124</v>
      </c>
      <c r="G474" s="3">
        <v>75000</v>
      </c>
    </row>
    <row r="475" spans="1:7" x14ac:dyDescent="0.3">
      <c r="A475" s="39">
        <v>44845</v>
      </c>
      <c r="B475" s="1" t="str">
        <f>TEXT(Outs[[#This Row],[Date]],"mmmm")</f>
        <v>October</v>
      </c>
      <c r="C475" t="s">
        <v>45</v>
      </c>
      <c r="D475" t="s">
        <v>42</v>
      </c>
      <c r="E475" t="s">
        <v>49</v>
      </c>
      <c r="F475" t="s">
        <v>289</v>
      </c>
      <c r="G475" s="3">
        <v>20000</v>
      </c>
    </row>
    <row r="476" spans="1:7" x14ac:dyDescent="0.3">
      <c r="A476" s="39">
        <v>44845</v>
      </c>
      <c r="B476" s="1" t="str">
        <f>TEXT(Outs[[#This Row],[Date]],"mmmm")</f>
        <v>October</v>
      </c>
      <c r="C476" t="s">
        <v>45</v>
      </c>
      <c r="D476" t="s">
        <v>42</v>
      </c>
      <c r="E476" t="s">
        <v>46</v>
      </c>
      <c r="F476" t="s">
        <v>289</v>
      </c>
      <c r="G476" s="3">
        <v>80000</v>
      </c>
    </row>
    <row r="477" spans="1:7" x14ac:dyDescent="0.3">
      <c r="A477" s="39">
        <v>44845</v>
      </c>
      <c r="B477" s="1" t="str">
        <f>TEXT(Outs[[#This Row],[Date]],"mmmm")</f>
        <v>October</v>
      </c>
      <c r="C477" t="s">
        <v>25</v>
      </c>
      <c r="D477" t="s">
        <v>81</v>
      </c>
      <c r="E477" t="s">
        <v>49</v>
      </c>
      <c r="F477" t="s">
        <v>290</v>
      </c>
      <c r="G477" s="3">
        <v>20000</v>
      </c>
    </row>
    <row r="478" spans="1:7" x14ac:dyDescent="0.3">
      <c r="A478" s="39">
        <v>44845</v>
      </c>
      <c r="B478" s="1" t="str">
        <f>TEXT(Outs[[#This Row],[Date]],"mmmm")</f>
        <v>October</v>
      </c>
      <c r="C478" t="s">
        <v>25</v>
      </c>
      <c r="D478" t="s">
        <v>81</v>
      </c>
      <c r="E478" t="s">
        <v>49</v>
      </c>
      <c r="F478" t="s">
        <v>290</v>
      </c>
      <c r="G478" s="3">
        <v>35000</v>
      </c>
    </row>
    <row r="479" spans="1:7" x14ac:dyDescent="0.3">
      <c r="A479" s="39">
        <v>44845</v>
      </c>
      <c r="B479" s="1" t="str">
        <f>TEXT(Outs[[#This Row],[Date]],"mmmm")</f>
        <v>October</v>
      </c>
      <c r="C479" t="s">
        <v>25</v>
      </c>
      <c r="D479" t="s">
        <v>125</v>
      </c>
      <c r="E479" t="s">
        <v>49</v>
      </c>
      <c r="F479" t="s">
        <v>125</v>
      </c>
      <c r="G479" s="3">
        <v>8000</v>
      </c>
    </row>
    <row r="480" spans="1:7" x14ac:dyDescent="0.3">
      <c r="A480" s="39">
        <v>44846</v>
      </c>
      <c r="B480" s="1" t="str">
        <f>TEXT(Outs[[#This Row],[Date]],"mmmm")</f>
        <v>October</v>
      </c>
      <c r="C480" t="s">
        <v>5</v>
      </c>
      <c r="D480" t="s">
        <v>85</v>
      </c>
      <c r="E480" t="s">
        <v>46</v>
      </c>
      <c r="F480" t="s">
        <v>213</v>
      </c>
      <c r="G480" s="3">
        <v>14300</v>
      </c>
    </row>
    <row r="481" spans="1:7" x14ac:dyDescent="0.3">
      <c r="A481" s="39">
        <v>44846</v>
      </c>
      <c r="B481" s="1" t="str">
        <f>TEXT(Outs[[#This Row],[Date]],"mmmm")</f>
        <v>October</v>
      </c>
      <c r="C481" t="s">
        <v>25</v>
      </c>
      <c r="D481" t="s">
        <v>125</v>
      </c>
      <c r="E481" t="s">
        <v>49</v>
      </c>
      <c r="F481" t="s">
        <v>125</v>
      </c>
      <c r="G481" s="3">
        <v>9000</v>
      </c>
    </row>
    <row r="482" spans="1:7" x14ac:dyDescent="0.3">
      <c r="A482" s="39">
        <v>44847</v>
      </c>
      <c r="B482" s="1" t="str">
        <f>TEXT(Outs[[#This Row],[Date]],"mmmm")</f>
        <v>October</v>
      </c>
      <c r="C482" t="s">
        <v>25</v>
      </c>
      <c r="D482" t="s">
        <v>125</v>
      </c>
      <c r="E482" t="s">
        <v>49</v>
      </c>
      <c r="F482" t="s">
        <v>125</v>
      </c>
      <c r="G482" s="3">
        <v>7000</v>
      </c>
    </row>
    <row r="483" spans="1:7" x14ac:dyDescent="0.3">
      <c r="A483" s="39">
        <v>44848</v>
      </c>
      <c r="B483" s="1" t="str">
        <f>TEXT(Outs[[#This Row],[Date]],"mmmm")</f>
        <v>October</v>
      </c>
      <c r="C483" t="s">
        <v>27</v>
      </c>
      <c r="D483" t="s">
        <v>28</v>
      </c>
      <c r="E483" t="s">
        <v>48</v>
      </c>
      <c r="F483" t="s">
        <v>28</v>
      </c>
      <c r="G483" s="3">
        <v>9742.5</v>
      </c>
    </row>
    <row r="484" spans="1:7" x14ac:dyDescent="0.3">
      <c r="A484" s="39">
        <v>44849</v>
      </c>
      <c r="B484" s="1" t="str">
        <f>TEXT(Outs[[#This Row],[Date]],"mmmm")</f>
        <v>October</v>
      </c>
      <c r="C484" t="s">
        <v>5</v>
      </c>
      <c r="D484" t="s">
        <v>9</v>
      </c>
      <c r="E484" t="s">
        <v>49</v>
      </c>
      <c r="F484" t="s">
        <v>9</v>
      </c>
      <c r="G484" s="3">
        <v>10000</v>
      </c>
    </row>
    <row r="485" spans="1:7" x14ac:dyDescent="0.3">
      <c r="A485" s="39">
        <v>44849</v>
      </c>
      <c r="B485" s="1" t="str">
        <f>TEXT(Outs[[#This Row],[Date]],"mmmm")</f>
        <v>October</v>
      </c>
      <c r="C485" t="s">
        <v>7</v>
      </c>
      <c r="D485" t="s">
        <v>17</v>
      </c>
      <c r="E485" t="s">
        <v>49</v>
      </c>
      <c r="F485" t="s">
        <v>291</v>
      </c>
      <c r="G485" s="3">
        <v>6000</v>
      </c>
    </row>
    <row r="486" spans="1:7" x14ac:dyDescent="0.3">
      <c r="A486" s="39">
        <v>44849</v>
      </c>
      <c r="B486" s="1" t="str">
        <f>TEXT(Outs[[#This Row],[Date]],"mmmm")</f>
        <v>October</v>
      </c>
      <c r="C486" t="s">
        <v>7</v>
      </c>
      <c r="D486" t="s">
        <v>15</v>
      </c>
      <c r="E486" t="s">
        <v>50</v>
      </c>
      <c r="F486" t="s">
        <v>292</v>
      </c>
      <c r="G486" s="3">
        <v>65800</v>
      </c>
    </row>
    <row r="487" spans="1:7" x14ac:dyDescent="0.3">
      <c r="A487" s="39">
        <v>44849</v>
      </c>
      <c r="B487" s="1" t="str">
        <f>TEXT(Outs[[#This Row],[Date]],"mmmm")</f>
        <v>October</v>
      </c>
      <c r="C487" t="s">
        <v>7</v>
      </c>
      <c r="D487" t="s">
        <v>15</v>
      </c>
      <c r="E487" t="s">
        <v>49</v>
      </c>
      <c r="F487" t="s">
        <v>90</v>
      </c>
      <c r="G487" s="3">
        <v>6000</v>
      </c>
    </row>
    <row r="488" spans="1:7" x14ac:dyDescent="0.3">
      <c r="A488" s="39">
        <v>44850</v>
      </c>
      <c r="B488" s="1" t="str">
        <f>TEXT(Outs[[#This Row],[Date]],"mmmm")</f>
        <v>October</v>
      </c>
      <c r="C488" t="s">
        <v>5</v>
      </c>
      <c r="D488" t="s">
        <v>293</v>
      </c>
      <c r="E488" t="s">
        <v>49</v>
      </c>
      <c r="F488" t="s">
        <v>293</v>
      </c>
      <c r="G488" s="3">
        <v>500</v>
      </c>
    </row>
    <row r="489" spans="1:7" x14ac:dyDescent="0.3">
      <c r="A489" s="39">
        <v>44850</v>
      </c>
      <c r="B489" s="1" t="str">
        <f>TEXT(Outs[[#This Row],[Date]],"mmmm")</f>
        <v>October</v>
      </c>
      <c r="C489" t="s">
        <v>25</v>
      </c>
      <c r="D489" t="s">
        <v>125</v>
      </c>
      <c r="E489" t="s">
        <v>49</v>
      </c>
      <c r="F489" t="s">
        <v>125</v>
      </c>
      <c r="G489" s="3">
        <v>8000</v>
      </c>
    </row>
    <row r="490" spans="1:7" x14ac:dyDescent="0.3">
      <c r="A490" s="39">
        <v>44853</v>
      </c>
      <c r="B490" s="1" t="str">
        <f>TEXT(Outs[[#This Row],[Date]],"mmmm")</f>
        <v>October</v>
      </c>
      <c r="C490" t="s">
        <v>5</v>
      </c>
      <c r="D490" t="s">
        <v>85</v>
      </c>
      <c r="E490" t="s">
        <v>46</v>
      </c>
      <c r="F490" t="s">
        <v>213</v>
      </c>
      <c r="G490" s="3">
        <v>5800</v>
      </c>
    </row>
    <row r="491" spans="1:7" x14ac:dyDescent="0.3">
      <c r="A491" s="39">
        <v>44853</v>
      </c>
      <c r="B491" s="1" t="str">
        <f>TEXT(Outs[[#This Row],[Date]],"mmmm")</f>
        <v>October</v>
      </c>
      <c r="C491" t="s">
        <v>5</v>
      </c>
      <c r="D491" t="s">
        <v>85</v>
      </c>
      <c r="E491" t="s">
        <v>46</v>
      </c>
      <c r="F491" t="s">
        <v>213</v>
      </c>
      <c r="G491" s="3">
        <v>6100</v>
      </c>
    </row>
    <row r="492" spans="1:7" x14ac:dyDescent="0.3">
      <c r="A492" s="39">
        <v>44854</v>
      </c>
      <c r="B492" s="1" t="str">
        <f>TEXT(Outs[[#This Row],[Date]],"mmmm")</f>
        <v>October</v>
      </c>
      <c r="C492" t="s">
        <v>6</v>
      </c>
      <c r="D492" t="s">
        <v>16</v>
      </c>
      <c r="E492" t="s">
        <v>48</v>
      </c>
      <c r="F492" t="s">
        <v>295</v>
      </c>
      <c r="G492" s="3">
        <v>128000</v>
      </c>
    </row>
    <row r="493" spans="1:7" x14ac:dyDescent="0.3">
      <c r="A493" s="39">
        <v>44854</v>
      </c>
      <c r="B493" s="1" t="str">
        <f>TEXT(Outs[[#This Row],[Date]],"mmmm")</f>
        <v>October</v>
      </c>
      <c r="C493" t="s">
        <v>45</v>
      </c>
      <c r="D493" t="s">
        <v>42</v>
      </c>
      <c r="E493" t="s">
        <v>48</v>
      </c>
      <c r="F493" t="s">
        <v>209</v>
      </c>
      <c r="G493" s="3">
        <v>200000</v>
      </c>
    </row>
    <row r="494" spans="1:7" x14ac:dyDescent="0.3">
      <c r="A494" s="39">
        <v>44854</v>
      </c>
      <c r="B494" s="1" t="str">
        <f>TEXT(Outs[[#This Row],[Date]],"mmmm")</f>
        <v>October</v>
      </c>
      <c r="C494" t="s">
        <v>25</v>
      </c>
      <c r="D494" t="s">
        <v>26</v>
      </c>
      <c r="E494" t="s">
        <v>46</v>
      </c>
      <c r="F494" t="s">
        <v>298</v>
      </c>
      <c r="G494" s="3">
        <v>104900</v>
      </c>
    </row>
    <row r="495" spans="1:7" x14ac:dyDescent="0.3">
      <c r="A495" s="39">
        <v>44855</v>
      </c>
      <c r="B495" s="1" t="str">
        <f>TEXT(Outs[[#This Row],[Date]],"mmmm")</f>
        <v>October</v>
      </c>
      <c r="C495" t="s">
        <v>25</v>
      </c>
      <c r="D495" t="s">
        <v>125</v>
      </c>
      <c r="E495" t="s">
        <v>49</v>
      </c>
      <c r="F495" t="s">
        <v>125</v>
      </c>
      <c r="G495" s="3">
        <v>8000</v>
      </c>
    </row>
    <row r="496" spans="1:7" x14ac:dyDescent="0.3">
      <c r="A496" s="39">
        <v>44857</v>
      </c>
      <c r="B496" s="1" t="str">
        <f>TEXT(Outs[[#This Row],[Date]],"mmmm")</f>
        <v>October</v>
      </c>
      <c r="C496" t="s">
        <v>25</v>
      </c>
      <c r="D496" t="s">
        <v>125</v>
      </c>
      <c r="E496" t="s">
        <v>49</v>
      </c>
      <c r="F496" t="s">
        <v>125</v>
      </c>
      <c r="G496" s="3">
        <v>8000</v>
      </c>
    </row>
    <row r="497" spans="1:7" x14ac:dyDescent="0.3">
      <c r="A497" s="39">
        <v>44857</v>
      </c>
      <c r="B497" s="1" t="str">
        <f>TEXT(Outs[[#This Row],[Date]],"mmmm")</f>
        <v>October</v>
      </c>
      <c r="C497" t="s">
        <v>25</v>
      </c>
      <c r="D497" t="s">
        <v>81</v>
      </c>
      <c r="E497" t="s">
        <v>49</v>
      </c>
      <c r="F497" t="s">
        <v>296</v>
      </c>
      <c r="G497" s="3">
        <v>5000</v>
      </c>
    </row>
    <row r="498" spans="1:7" x14ac:dyDescent="0.3">
      <c r="A498" s="39">
        <v>44857</v>
      </c>
      <c r="B498" s="1" t="str">
        <f>TEXT(Outs[[#This Row],[Date]],"mmmm")</f>
        <v>October</v>
      </c>
      <c r="C498" t="s">
        <v>5</v>
      </c>
      <c r="D498" t="s">
        <v>293</v>
      </c>
      <c r="E498" t="s">
        <v>49</v>
      </c>
      <c r="F498" t="s">
        <v>293</v>
      </c>
      <c r="G498" s="3">
        <v>500</v>
      </c>
    </row>
    <row r="499" spans="1:7" x14ac:dyDescent="0.3">
      <c r="A499" s="39">
        <v>44857</v>
      </c>
      <c r="B499" s="1" t="str">
        <f>TEXT(Outs[[#This Row],[Date]],"mmmm")</f>
        <v>October</v>
      </c>
      <c r="C499" t="s">
        <v>6</v>
      </c>
      <c r="D499" t="s">
        <v>16</v>
      </c>
      <c r="E499" t="s">
        <v>49</v>
      </c>
      <c r="F499" t="s">
        <v>297</v>
      </c>
      <c r="G499" s="3">
        <v>700</v>
      </c>
    </row>
    <row r="500" spans="1:7" x14ac:dyDescent="0.3">
      <c r="A500" s="39">
        <v>44857</v>
      </c>
      <c r="B500" s="1" t="str">
        <f>TEXT(Outs[[#This Row],[Date]],"mmmm")</f>
        <v>October</v>
      </c>
      <c r="C500" t="s">
        <v>6</v>
      </c>
      <c r="D500" t="s">
        <v>16</v>
      </c>
      <c r="E500" t="s">
        <v>49</v>
      </c>
      <c r="F500" t="s">
        <v>297</v>
      </c>
      <c r="G500" s="3">
        <v>700</v>
      </c>
    </row>
    <row r="501" spans="1:7" x14ac:dyDescent="0.3">
      <c r="A501" s="39">
        <v>44859</v>
      </c>
      <c r="B501" s="1" t="str">
        <f>TEXT(Outs[[#This Row],[Date]],"mmmm")</f>
        <v>October</v>
      </c>
      <c r="C501" t="s">
        <v>25</v>
      </c>
      <c r="D501" t="s">
        <v>26</v>
      </c>
      <c r="E501" t="s">
        <v>46</v>
      </c>
      <c r="F501" t="s">
        <v>299</v>
      </c>
      <c r="G501" s="3">
        <v>88257</v>
      </c>
    </row>
    <row r="502" spans="1:7" x14ac:dyDescent="0.3">
      <c r="A502" s="39">
        <v>44860</v>
      </c>
      <c r="B502" s="1" t="str">
        <f>TEXT(Outs[[#This Row],[Date]],"mmmm")</f>
        <v>October</v>
      </c>
      <c r="C502" t="s">
        <v>45</v>
      </c>
      <c r="D502" t="s">
        <v>42</v>
      </c>
      <c r="E502" t="s">
        <v>48</v>
      </c>
      <c r="F502" t="s">
        <v>209</v>
      </c>
      <c r="G502" s="3">
        <v>120712</v>
      </c>
    </row>
    <row r="503" spans="1:7" x14ac:dyDescent="0.3">
      <c r="A503" s="39">
        <v>44860</v>
      </c>
      <c r="B503" s="1" t="str">
        <f>TEXT(Outs[[#This Row],[Date]],"mmmm")</f>
        <v>October</v>
      </c>
      <c r="C503" t="s">
        <v>5</v>
      </c>
      <c r="D503" t="s">
        <v>85</v>
      </c>
      <c r="E503" t="s">
        <v>46</v>
      </c>
      <c r="F503" t="s">
        <v>213</v>
      </c>
      <c r="G503" s="3">
        <v>11700</v>
      </c>
    </row>
    <row r="504" spans="1:7" x14ac:dyDescent="0.3">
      <c r="A504" s="39">
        <v>44860</v>
      </c>
      <c r="B504" s="1" t="str">
        <f>TEXT(Outs[[#This Row],[Date]],"mmmm")</f>
        <v>October</v>
      </c>
      <c r="C504" t="s">
        <v>5</v>
      </c>
      <c r="D504" t="s">
        <v>85</v>
      </c>
      <c r="E504" t="s">
        <v>46</v>
      </c>
      <c r="F504" t="s">
        <v>213</v>
      </c>
      <c r="G504" s="3">
        <v>8700</v>
      </c>
    </row>
    <row r="505" spans="1:7" x14ac:dyDescent="0.3">
      <c r="A505" s="39">
        <v>44862</v>
      </c>
      <c r="B505" s="1" t="str">
        <f>TEXT(Outs[[#This Row],[Date]],"mmmm")</f>
        <v>October</v>
      </c>
      <c r="C505" t="s">
        <v>6</v>
      </c>
      <c r="D505" t="s">
        <v>16</v>
      </c>
      <c r="E505" t="s">
        <v>49</v>
      </c>
      <c r="F505" t="s">
        <v>297</v>
      </c>
      <c r="G505" s="3">
        <v>700</v>
      </c>
    </row>
    <row r="506" spans="1:7" x14ac:dyDescent="0.3">
      <c r="A506" s="39">
        <v>44862</v>
      </c>
      <c r="B506" s="1" t="str">
        <f>TEXT(Outs[[#This Row],[Date]],"mmmm")</f>
        <v>October</v>
      </c>
      <c r="C506" t="s">
        <v>6</v>
      </c>
      <c r="D506" t="s">
        <v>16</v>
      </c>
      <c r="E506" t="s">
        <v>49</v>
      </c>
      <c r="F506" t="s">
        <v>297</v>
      </c>
      <c r="G506" s="3">
        <v>700</v>
      </c>
    </row>
    <row r="507" spans="1:7" x14ac:dyDescent="0.3">
      <c r="A507" s="39">
        <v>44863</v>
      </c>
      <c r="B507" s="1" t="str">
        <f>TEXT(Outs[[#This Row],[Date]],"mmmm")</f>
        <v>October</v>
      </c>
      <c r="C507" t="s">
        <v>25</v>
      </c>
      <c r="D507" t="s">
        <v>26</v>
      </c>
      <c r="E507" t="s">
        <v>49</v>
      </c>
      <c r="F507" t="s">
        <v>226</v>
      </c>
      <c r="G507" s="3">
        <v>1000</v>
      </c>
    </row>
    <row r="508" spans="1:7" x14ac:dyDescent="0.3">
      <c r="A508" s="39">
        <v>44863</v>
      </c>
      <c r="B508" s="1" t="str">
        <f>TEXT(Outs[[#This Row],[Date]],"mmmm")</f>
        <v>October</v>
      </c>
      <c r="C508" t="s">
        <v>6</v>
      </c>
      <c r="D508" t="s">
        <v>41</v>
      </c>
      <c r="E508" t="s">
        <v>49</v>
      </c>
      <c r="F508" t="s">
        <v>300</v>
      </c>
      <c r="G508" s="3">
        <v>1000</v>
      </c>
    </row>
    <row r="509" spans="1:7" x14ac:dyDescent="0.3">
      <c r="A509" s="39">
        <v>44863</v>
      </c>
      <c r="B509" s="1" t="str">
        <f>TEXT(Outs[[#This Row],[Date]],"mmmm")</f>
        <v>October</v>
      </c>
      <c r="C509" t="s">
        <v>45</v>
      </c>
      <c r="D509" t="s">
        <v>42</v>
      </c>
      <c r="E509" t="s">
        <v>46</v>
      </c>
      <c r="F509" t="s">
        <v>301</v>
      </c>
      <c r="G509" s="3">
        <v>30000</v>
      </c>
    </row>
    <row r="510" spans="1:7" x14ac:dyDescent="0.3">
      <c r="A510" s="39">
        <v>44863</v>
      </c>
      <c r="B510" s="1" t="str">
        <f>TEXT(Outs[[#This Row],[Date]],"mmmm")</f>
        <v>October</v>
      </c>
      <c r="C510" t="s">
        <v>25</v>
      </c>
      <c r="D510" t="s">
        <v>125</v>
      </c>
      <c r="E510" t="s">
        <v>49</v>
      </c>
      <c r="F510" t="s">
        <v>125</v>
      </c>
      <c r="G510" s="3">
        <v>8000</v>
      </c>
    </row>
    <row r="511" spans="1:7" x14ac:dyDescent="0.3">
      <c r="A511" s="39">
        <v>44864</v>
      </c>
      <c r="B511" s="1" t="str">
        <f>TEXT(Outs[[#This Row],[Date]],"mmmm")</f>
        <v>October</v>
      </c>
      <c r="C511" t="s">
        <v>25</v>
      </c>
      <c r="D511" t="s">
        <v>125</v>
      </c>
      <c r="E511" t="s">
        <v>49</v>
      </c>
      <c r="F511" t="s">
        <v>125</v>
      </c>
      <c r="G511" s="3">
        <v>7000</v>
      </c>
    </row>
    <row r="512" spans="1:7" x14ac:dyDescent="0.3">
      <c r="A512" s="39">
        <v>44865</v>
      </c>
      <c r="B512" s="1" t="str">
        <f>TEXT(Outs[[#This Row],[Date]],"mmmm")</f>
        <v>October</v>
      </c>
      <c r="C512" t="s">
        <v>5</v>
      </c>
      <c r="D512" t="s">
        <v>85</v>
      </c>
      <c r="E512" t="s">
        <v>46</v>
      </c>
      <c r="F512" t="s">
        <v>213</v>
      </c>
      <c r="G512" s="3">
        <v>11400</v>
      </c>
    </row>
    <row r="513" spans="1:7" x14ac:dyDescent="0.3">
      <c r="A513" s="39">
        <v>44866</v>
      </c>
      <c r="B513" s="1" t="str">
        <f>TEXT(Outs[[#This Row],[Date]],"mmmm")</f>
        <v>November</v>
      </c>
      <c r="C513" t="s">
        <v>7</v>
      </c>
      <c r="D513" t="s">
        <v>17</v>
      </c>
      <c r="E513" t="s">
        <v>49</v>
      </c>
      <c r="F513" t="s">
        <v>249</v>
      </c>
      <c r="G513" s="3">
        <v>2100</v>
      </c>
    </row>
    <row r="514" spans="1:7" x14ac:dyDescent="0.3">
      <c r="A514" s="39">
        <v>44866</v>
      </c>
      <c r="B514" s="1" t="str">
        <f>TEXT(Outs[[#This Row],[Date]],"mmmm")</f>
        <v>November</v>
      </c>
      <c r="C514" t="s">
        <v>7</v>
      </c>
      <c r="D514" t="s">
        <v>14</v>
      </c>
      <c r="E514" t="s">
        <v>49</v>
      </c>
      <c r="F514" t="s">
        <v>302</v>
      </c>
      <c r="G514" s="3">
        <v>2000</v>
      </c>
    </row>
    <row r="515" spans="1:7" x14ac:dyDescent="0.3">
      <c r="A515" s="39">
        <v>44867</v>
      </c>
      <c r="B515" s="1" t="str">
        <f>TEXT(Outs[[#This Row],[Date]],"mmmm")</f>
        <v>November</v>
      </c>
      <c r="C515" t="s">
        <v>5</v>
      </c>
      <c r="D515" t="s">
        <v>85</v>
      </c>
      <c r="E515" t="s">
        <v>46</v>
      </c>
      <c r="F515" t="s">
        <v>213</v>
      </c>
      <c r="G515" s="3">
        <v>10500</v>
      </c>
    </row>
    <row r="516" spans="1:7" x14ac:dyDescent="0.3">
      <c r="A516" s="39">
        <v>44867</v>
      </c>
      <c r="B516" s="1" t="str">
        <f>TEXT(Outs[[#This Row],[Date]],"mmmm")</f>
        <v>November</v>
      </c>
      <c r="C516" t="s">
        <v>6</v>
      </c>
      <c r="D516" t="s">
        <v>16</v>
      </c>
      <c r="E516" t="s">
        <v>46</v>
      </c>
      <c r="F516" t="s">
        <v>303</v>
      </c>
      <c r="G516" s="3">
        <v>18000</v>
      </c>
    </row>
    <row r="517" spans="1:7" x14ac:dyDescent="0.3">
      <c r="A517" s="39">
        <v>44867</v>
      </c>
      <c r="B517" s="1" t="str">
        <f>TEXT(Outs[[#This Row],[Date]],"mmmm")</f>
        <v>November</v>
      </c>
      <c r="C517" t="s">
        <v>7</v>
      </c>
      <c r="D517" t="s">
        <v>17</v>
      </c>
      <c r="E517" t="s">
        <v>49</v>
      </c>
      <c r="F517" t="s">
        <v>249</v>
      </c>
      <c r="G517" s="3">
        <v>2000</v>
      </c>
    </row>
    <row r="518" spans="1:7" x14ac:dyDescent="0.3">
      <c r="A518" s="39">
        <v>44867</v>
      </c>
      <c r="B518" s="1" t="str">
        <f>TEXT(Outs[[#This Row],[Date]],"mmmm")</f>
        <v>November</v>
      </c>
      <c r="C518" t="s">
        <v>45</v>
      </c>
      <c r="D518" t="s">
        <v>42</v>
      </c>
      <c r="E518" t="s">
        <v>48</v>
      </c>
      <c r="F518" t="s">
        <v>209</v>
      </c>
      <c r="G518" s="3">
        <v>700000</v>
      </c>
    </row>
    <row r="519" spans="1:7" x14ac:dyDescent="0.3">
      <c r="A519" s="39">
        <v>44868</v>
      </c>
      <c r="B519" s="1" t="str">
        <f>TEXT(Outs[[#This Row],[Date]],"mmmm")</f>
        <v>November</v>
      </c>
      <c r="C519" t="s">
        <v>25</v>
      </c>
      <c r="D519" t="s">
        <v>26</v>
      </c>
      <c r="E519" t="s">
        <v>50</v>
      </c>
      <c r="F519" t="s">
        <v>304</v>
      </c>
      <c r="G519" s="3">
        <v>449990</v>
      </c>
    </row>
    <row r="520" spans="1:7" x14ac:dyDescent="0.3">
      <c r="A520" s="39">
        <v>44868</v>
      </c>
      <c r="B520" s="1" t="str">
        <f>TEXT(Outs[[#This Row],[Date]],"mmmm")</f>
        <v>November</v>
      </c>
      <c r="C520" t="s">
        <v>7</v>
      </c>
      <c r="D520" t="s">
        <v>127</v>
      </c>
      <c r="E520" t="s">
        <v>50</v>
      </c>
      <c r="F520" t="s">
        <v>146</v>
      </c>
      <c r="G520" s="3">
        <v>71800</v>
      </c>
    </row>
    <row r="521" spans="1:7" x14ac:dyDescent="0.3">
      <c r="A521" s="39">
        <v>44868</v>
      </c>
      <c r="B521" s="1" t="str">
        <f>TEXT(Outs[[#This Row],[Date]],"mmmm")</f>
        <v>November</v>
      </c>
      <c r="C521" t="s">
        <v>5</v>
      </c>
      <c r="D521" t="s">
        <v>85</v>
      </c>
      <c r="E521" t="s">
        <v>46</v>
      </c>
      <c r="F521" t="s">
        <v>213</v>
      </c>
      <c r="G521" s="3">
        <v>6300</v>
      </c>
    </row>
    <row r="522" spans="1:7" x14ac:dyDescent="0.3">
      <c r="A522" s="39">
        <v>44868</v>
      </c>
      <c r="B522" s="1" t="str">
        <f>TEXT(Outs[[#This Row],[Date]],"mmmm")</f>
        <v>November</v>
      </c>
      <c r="C522" t="s">
        <v>5</v>
      </c>
      <c r="D522" t="s">
        <v>85</v>
      </c>
      <c r="E522" t="s">
        <v>46</v>
      </c>
      <c r="F522" t="s">
        <v>213</v>
      </c>
      <c r="G522" s="3">
        <v>15000</v>
      </c>
    </row>
    <row r="523" spans="1:7" x14ac:dyDescent="0.3">
      <c r="A523" s="39">
        <v>44870</v>
      </c>
      <c r="B523" s="1" t="str">
        <f>TEXT(Outs[[#This Row],[Date]],"mmmm")</f>
        <v>November</v>
      </c>
      <c r="C523" t="s">
        <v>25</v>
      </c>
      <c r="D523" t="s">
        <v>125</v>
      </c>
      <c r="E523" t="s">
        <v>49</v>
      </c>
      <c r="F523" t="s">
        <v>125</v>
      </c>
      <c r="G523" s="3">
        <v>9000</v>
      </c>
    </row>
    <row r="524" spans="1:7" x14ac:dyDescent="0.3">
      <c r="A524" s="39">
        <v>44870</v>
      </c>
      <c r="B524" s="1" t="str">
        <f>TEXT(Outs[[#This Row],[Date]],"mmmm")</f>
        <v>November</v>
      </c>
      <c r="C524" t="s">
        <v>7</v>
      </c>
      <c r="D524" t="s">
        <v>14</v>
      </c>
      <c r="E524" t="s">
        <v>49</v>
      </c>
      <c r="F524" t="s">
        <v>204</v>
      </c>
      <c r="G524" s="3">
        <v>2500</v>
      </c>
    </row>
    <row r="525" spans="1:7" x14ac:dyDescent="0.3">
      <c r="A525" s="39">
        <v>44870</v>
      </c>
      <c r="B525" s="1" t="str">
        <f>TEXT(Outs[[#This Row],[Date]],"mmmm")</f>
        <v>November</v>
      </c>
      <c r="C525" t="s">
        <v>7</v>
      </c>
      <c r="D525" t="s">
        <v>17</v>
      </c>
      <c r="E525" t="s">
        <v>49</v>
      </c>
      <c r="F525" t="s">
        <v>144</v>
      </c>
      <c r="G525" s="3">
        <v>1000</v>
      </c>
    </row>
    <row r="526" spans="1:7" x14ac:dyDescent="0.3">
      <c r="A526" s="39">
        <v>44870</v>
      </c>
      <c r="B526" s="1" t="str">
        <f>TEXT(Outs[[#This Row],[Date]],"mmmm")</f>
        <v>November</v>
      </c>
      <c r="C526" t="s">
        <v>7</v>
      </c>
      <c r="D526" t="s">
        <v>17</v>
      </c>
      <c r="E526" t="s">
        <v>49</v>
      </c>
      <c r="F526" t="s">
        <v>144</v>
      </c>
      <c r="G526" s="3">
        <v>1000</v>
      </c>
    </row>
    <row r="527" spans="1:7" x14ac:dyDescent="0.3">
      <c r="A527" s="39">
        <v>44870</v>
      </c>
      <c r="B527" s="1" t="str">
        <f>TEXT(Outs[[#This Row],[Date]],"mmmm")</f>
        <v>November</v>
      </c>
      <c r="C527" t="s">
        <v>6</v>
      </c>
      <c r="D527" t="s">
        <v>22</v>
      </c>
      <c r="E527" t="s">
        <v>46</v>
      </c>
      <c r="F527" t="s">
        <v>306</v>
      </c>
      <c r="G527" s="3">
        <v>79900</v>
      </c>
    </row>
    <row r="528" spans="1:7" x14ac:dyDescent="0.3">
      <c r="A528" s="39">
        <v>44870</v>
      </c>
      <c r="B528" s="1" t="str">
        <f>TEXT(Outs[[#This Row],[Date]],"mmmm")</f>
        <v>November</v>
      </c>
      <c r="C528" t="s">
        <v>305</v>
      </c>
      <c r="D528" t="s">
        <v>30</v>
      </c>
      <c r="E528" t="s">
        <v>46</v>
      </c>
      <c r="F528" t="s">
        <v>30</v>
      </c>
      <c r="G528" s="3">
        <v>521790</v>
      </c>
    </row>
    <row r="529" spans="1:7" x14ac:dyDescent="0.3">
      <c r="A529" s="39">
        <v>44870</v>
      </c>
      <c r="B529" s="1" t="str">
        <f>TEXT(Outs[[#This Row],[Date]],"mmmm")</f>
        <v>November</v>
      </c>
      <c r="C529" t="s">
        <v>6</v>
      </c>
      <c r="D529" t="s">
        <v>12</v>
      </c>
      <c r="E529" t="s">
        <v>49</v>
      </c>
      <c r="F529" t="s">
        <v>307</v>
      </c>
      <c r="G529" s="3">
        <v>2500</v>
      </c>
    </row>
    <row r="530" spans="1:7" x14ac:dyDescent="0.3">
      <c r="A530" s="39">
        <v>44870</v>
      </c>
      <c r="B530" s="1" t="str">
        <f>TEXT(Outs[[#This Row],[Date]],"mmmm")</f>
        <v>November</v>
      </c>
      <c r="C530" t="s">
        <v>6</v>
      </c>
      <c r="D530" t="s">
        <v>12</v>
      </c>
      <c r="E530" t="s">
        <v>49</v>
      </c>
      <c r="F530" t="s">
        <v>307</v>
      </c>
      <c r="G530" s="3">
        <v>2500</v>
      </c>
    </row>
    <row r="531" spans="1:7" x14ac:dyDescent="0.3">
      <c r="A531" s="39">
        <v>44871</v>
      </c>
      <c r="B531" s="1" t="str">
        <f>TEXT(Outs[[#This Row],[Date]],"mmmm")</f>
        <v>November</v>
      </c>
      <c r="C531" t="s">
        <v>25</v>
      </c>
      <c r="D531" t="s">
        <v>125</v>
      </c>
      <c r="E531" t="s">
        <v>49</v>
      </c>
      <c r="F531" t="s">
        <v>125</v>
      </c>
      <c r="G531" s="3">
        <v>8000</v>
      </c>
    </row>
    <row r="532" spans="1:7" x14ac:dyDescent="0.3">
      <c r="A532" s="39">
        <v>44871</v>
      </c>
      <c r="B532" s="1" t="str">
        <f>TEXT(Outs[[#This Row],[Date]],"mmmm")</f>
        <v>November</v>
      </c>
      <c r="C532" t="s">
        <v>5</v>
      </c>
      <c r="D532" t="s">
        <v>293</v>
      </c>
      <c r="E532" t="s">
        <v>49</v>
      </c>
      <c r="F532" t="s">
        <v>293</v>
      </c>
      <c r="G532" s="3">
        <v>500</v>
      </c>
    </row>
    <row r="533" spans="1:7" x14ac:dyDescent="0.3">
      <c r="A533" s="39">
        <v>44872</v>
      </c>
      <c r="B533" s="1" t="str">
        <f>TEXT(Outs[[#This Row],[Date]],"mmmm")</f>
        <v>November</v>
      </c>
      <c r="C533" t="s">
        <v>6</v>
      </c>
      <c r="D533" t="s">
        <v>16</v>
      </c>
      <c r="E533" t="s">
        <v>49</v>
      </c>
      <c r="F533" t="s">
        <v>308</v>
      </c>
      <c r="G533" s="3">
        <v>4200</v>
      </c>
    </row>
    <row r="534" spans="1:7" x14ac:dyDescent="0.3">
      <c r="A534" s="39">
        <v>44872</v>
      </c>
      <c r="B534" s="1" t="str">
        <f>TEXT(Outs[[#This Row],[Date]],"mmmm")</f>
        <v>November</v>
      </c>
      <c r="C534" t="s">
        <v>7</v>
      </c>
      <c r="D534" t="s">
        <v>17</v>
      </c>
      <c r="E534" t="s">
        <v>49</v>
      </c>
      <c r="F534" t="s">
        <v>144</v>
      </c>
      <c r="G534" s="3">
        <v>1300</v>
      </c>
    </row>
    <row r="535" spans="1:7" x14ac:dyDescent="0.3">
      <c r="A535" s="39">
        <v>44872</v>
      </c>
      <c r="B535" s="1" t="str">
        <f>TEXT(Outs[[#This Row],[Date]],"mmmm")</f>
        <v>November</v>
      </c>
      <c r="C535" t="s">
        <v>7</v>
      </c>
      <c r="D535" t="s">
        <v>17</v>
      </c>
      <c r="E535" t="s">
        <v>49</v>
      </c>
      <c r="F535" t="s">
        <v>144</v>
      </c>
      <c r="G535" s="3">
        <v>1300</v>
      </c>
    </row>
    <row r="536" spans="1:7" x14ac:dyDescent="0.3">
      <c r="A536" s="39">
        <v>44873</v>
      </c>
      <c r="B536" s="1" t="str">
        <f>TEXT(Outs[[#This Row],[Date]],"mmmm")</f>
        <v>November</v>
      </c>
      <c r="C536" t="s">
        <v>6</v>
      </c>
      <c r="D536" t="s">
        <v>16</v>
      </c>
      <c r="E536" t="s">
        <v>49</v>
      </c>
      <c r="F536" t="s">
        <v>309</v>
      </c>
      <c r="G536" s="3">
        <v>3800</v>
      </c>
    </row>
    <row r="537" spans="1:7" x14ac:dyDescent="0.3">
      <c r="A537" s="39">
        <v>44873</v>
      </c>
      <c r="B537" s="1" t="str">
        <f>TEXT(Outs[[#This Row],[Date]],"mmmm")</f>
        <v>November</v>
      </c>
      <c r="C537" t="s">
        <v>6</v>
      </c>
      <c r="D537" t="s">
        <v>16</v>
      </c>
      <c r="E537" t="s">
        <v>49</v>
      </c>
      <c r="F537" t="s">
        <v>309</v>
      </c>
      <c r="G537" s="3">
        <v>3800</v>
      </c>
    </row>
    <row r="538" spans="1:7" x14ac:dyDescent="0.3">
      <c r="A538" s="39">
        <v>44874</v>
      </c>
      <c r="B538" s="1" t="str">
        <f>TEXT(Outs[[#This Row],[Date]],"mmmm")</f>
        <v>November</v>
      </c>
      <c r="C538" t="s">
        <v>5</v>
      </c>
      <c r="D538" t="s">
        <v>9</v>
      </c>
      <c r="E538" t="s">
        <v>49</v>
      </c>
      <c r="F538" t="s">
        <v>9</v>
      </c>
      <c r="G538" s="3">
        <v>10000</v>
      </c>
    </row>
    <row r="539" spans="1:7" x14ac:dyDescent="0.3">
      <c r="A539" s="39">
        <v>44874</v>
      </c>
      <c r="B539" s="1" t="str">
        <f>TEXT(Outs[[#This Row],[Date]],"mmmm")</f>
        <v>November</v>
      </c>
      <c r="C539" t="s">
        <v>5</v>
      </c>
      <c r="D539" t="s">
        <v>85</v>
      </c>
      <c r="E539" t="s">
        <v>46</v>
      </c>
      <c r="F539" t="s">
        <v>213</v>
      </c>
      <c r="G539" s="3">
        <v>9100</v>
      </c>
    </row>
    <row r="540" spans="1:7" x14ac:dyDescent="0.3">
      <c r="A540" s="39">
        <v>44876</v>
      </c>
      <c r="B540" s="1" t="str">
        <f>TEXT(Outs[[#This Row],[Date]],"mmmm")</f>
        <v>November</v>
      </c>
      <c r="C540" t="s">
        <v>27</v>
      </c>
      <c r="D540" t="s">
        <v>28</v>
      </c>
      <c r="E540" t="s">
        <v>48</v>
      </c>
      <c r="F540" t="s">
        <v>28</v>
      </c>
      <c r="G540" s="3">
        <v>9742.5</v>
      </c>
    </row>
    <row r="541" spans="1:7" x14ac:dyDescent="0.3">
      <c r="A541" s="39">
        <v>44876</v>
      </c>
      <c r="B541" s="1" t="str">
        <f>TEXT(Outs[[#This Row],[Date]],"mmmm")</f>
        <v>November</v>
      </c>
      <c r="C541" t="s">
        <v>27</v>
      </c>
      <c r="D541" t="s">
        <v>29</v>
      </c>
      <c r="E541" t="s">
        <v>46</v>
      </c>
      <c r="F541" t="s">
        <v>29</v>
      </c>
      <c r="G541" s="3">
        <v>33000</v>
      </c>
    </row>
    <row r="542" spans="1:7" x14ac:dyDescent="0.3">
      <c r="A542" s="39">
        <v>44876</v>
      </c>
      <c r="B542" s="1" t="str">
        <f>TEXT(Outs[[#This Row],[Date]],"mmmm")</f>
        <v>November</v>
      </c>
      <c r="C542" t="s">
        <v>7</v>
      </c>
      <c r="D542" t="s">
        <v>14</v>
      </c>
      <c r="E542" t="s">
        <v>49</v>
      </c>
      <c r="F542" t="s">
        <v>204</v>
      </c>
      <c r="G542" s="3">
        <v>2500</v>
      </c>
    </row>
    <row r="543" spans="1:7" x14ac:dyDescent="0.3">
      <c r="A543" s="39">
        <v>44876</v>
      </c>
      <c r="B543" s="1" t="str">
        <f>TEXT(Outs[[#This Row],[Date]],"mmmm")</f>
        <v>November</v>
      </c>
      <c r="C543" t="s">
        <v>25</v>
      </c>
      <c r="D543" t="s">
        <v>125</v>
      </c>
      <c r="E543" t="s">
        <v>49</v>
      </c>
      <c r="F543" t="s">
        <v>125</v>
      </c>
      <c r="G543" s="3">
        <v>9000</v>
      </c>
    </row>
    <row r="544" spans="1:7" x14ac:dyDescent="0.3">
      <c r="A544" s="39">
        <v>44877</v>
      </c>
      <c r="B544" s="1" t="str">
        <f>TEXT(Outs[[#This Row],[Date]],"mmmm")</f>
        <v>November</v>
      </c>
      <c r="C544" t="s">
        <v>25</v>
      </c>
      <c r="D544" t="s">
        <v>124</v>
      </c>
      <c r="E544" t="s">
        <v>46</v>
      </c>
      <c r="F544" t="s">
        <v>124</v>
      </c>
      <c r="G544" s="3">
        <v>75000</v>
      </c>
    </row>
    <row r="545" spans="1:7" x14ac:dyDescent="0.3">
      <c r="A545" s="39">
        <v>44877</v>
      </c>
      <c r="B545" s="1" t="str">
        <f>TEXT(Outs[[#This Row],[Date]],"mmmm")</f>
        <v>November</v>
      </c>
      <c r="C545" t="s">
        <v>7</v>
      </c>
      <c r="D545" t="s">
        <v>13</v>
      </c>
      <c r="E545" t="s">
        <v>46</v>
      </c>
      <c r="F545" t="s">
        <v>310</v>
      </c>
      <c r="G545" s="3">
        <v>27900</v>
      </c>
    </row>
    <row r="546" spans="1:7" x14ac:dyDescent="0.3">
      <c r="A546" s="39">
        <v>44877</v>
      </c>
      <c r="B546" s="1" t="str">
        <f>TEXT(Outs[[#This Row],[Date]],"mmmm")</f>
        <v>November</v>
      </c>
      <c r="C546" t="s">
        <v>6</v>
      </c>
      <c r="D546" t="s">
        <v>11</v>
      </c>
      <c r="E546" t="s">
        <v>49</v>
      </c>
      <c r="F546" t="s">
        <v>311</v>
      </c>
      <c r="G546" s="3">
        <v>2000</v>
      </c>
    </row>
    <row r="547" spans="1:7" x14ac:dyDescent="0.3">
      <c r="A547" s="39">
        <v>44878</v>
      </c>
      <c r="B547" s="1" t="str">
        <f>TEXT(Outs[[#This Row],[Date]],"mmmm")</f>
        <v>November</v>
      </c>
      <c r="C547" t="s">
        <v>25</v>
      </c>
      <c r="D547" t="s">
        <v>125</v>
      </c>
      <c r="E547" t="s">
        <v>49</v>
      </c>
      <c r="F547" t="s">
        <v>125</v>
      </c>
      <c r="G547" s="3">
        <v>8000</v>
      </c>
    </row>
    <row r="548" spans="1:7" x14ac:dyDescent="0.3">
      <c r="A548" s="39">
        <v>44878</v>
      </c>
      <c r="B548" s="1" t="str">
        <f>TEXT(Outs[[#This Row],[Date]],"mmmm")</f>
        <v>November</v>
      </c>
      <c r="C548" t="s">
        <v>5</v>
      </c>
      <c r="D548" t="s">
        <v>293</v>
      </c>
      <c r="E548" t="s">
        <v>49</v>
      </c>
      <c r="F548" t="s">
        <v>293</v>
      </c>
      <c r="G548" s="3">
        <v>500</v>
      </c>
    </row>
    <row r="549" spans="1:7" x14ac:dyDescent="0.3">
      <c r="A549" s="39">
        <v>44878</v>
      </c>
      <c r="B549" s="1" t="str">
        <f>TEXT(Outs[[#This Row],[Date]],"mmmm")</f>
        <v>November</v>
      </c>
      <c r="C549" t="s">
        <v>25</v>
      </c>
      <c r="D549" t="s">
        <v>125</v>
      </c>
      <c r="E549" t="s">
        <v>49</v>
      </c>
      <c r="F549" t="s">
        <v>125</v>
      </c>
      <c r="G549" s="3">
        <v>7000</v>
      </c>
    </row>
    <row r="550" spans="1:7" x14ac:dyDescent="0.3">
      <c r="A550" s="39">
        <v>44881</v>
      </c>
      <c r="B550" s="1" t="str">
        <f>TEXT(Outs[[#This Row],[Date]],"mmmm")</f>
        <v>November</v>
      </c>
      <c r="C550" t="s">
        <v>5</v>
      </c>
      <c r="D550" t="s">
        <v>85</v>
      </c>
      <c r="E550" t="s">
        <v>46</v>
      </c>
      <c r="F550" t="s">
        <v>213</v>
      </c>
      <c r="G550" s="3">
        <v>8900</v>
      </c>
    </row>
    <row r="551" spans="1:7" x14ac:dyDescent="0.3">
      <c r="A551" s="39">
        <v>44882</v>
      </c>
      <c r="B551" s="1" t="str">
        <f>TEXT(Outs[[#This Row],[Date]],"mmmm")</f>
        <v>November</v>
      </c>
      <c r="C551" t="s">
        <v>7</v>
      </c>
      <c r="D551" t="s">
        <v>15</v>
      </c>
      <c r="E551" t="s">
        <v>50</v>
      </c>
      <c r="F551" t="s">
        <v>312</v>
      </c>
      <c r="G551" s="3">
        <v>31825</v>
      </c>
    </row>
    <row r="552" spans="1:7" x14ac:dyDescent="0.3">
      <c r="A552" s="39">
        <v>44883</v>
      </c>
      <c r="B552" s="1" t="str">
        <f>TEXT(Outs[[#This Row],[Date]],"mmmm")</f>
        <v>November</v>
      </c>
      <c r="C552" t="s">
        <v>25</v>
      </c>
      <c r="D552" t="s">
        <v>125</v>
      </c>
      <c r="E552" t="s">
        <v>49</v>
      </c>
      <c r="F552" t="s">
        <v>125</v>
      </c>
      <c r="G552" s="3">
        <v>10000</v>
      </c>
    </row>
    <row r="553" spans="1:7" x14ac:dyDescent="0.3">
      <c r="A553" s="39">
        <v>44885</v>
      </c>
      <c r="B553" s="1" t="str">
        <f>TEXT(Outs[[#This Row],[Date]],"mmmm")</f>
        <v>November</v>
      </c>
      <c r="C553" t="s">
        <v>25</v>
      </c>
      <c r="D553" t="s">
        <v>125</v>
      </c>
      <c r="E553" t="s">
        <v>49</v>
      </c>
      <c r="F553" t="s">
        <v>125</v>
      </c>
      <c r="G553" s="3">
        <v>7000</v>
      </c>
    </row>
    <row r="554" spans="1:7" x14ac:dyDescent="0.3">
      <c r="A554" s="39">
        <v>44886</v>
      </c>
      <c r="B554" s="1" t="str">
        <f>TEXT(Outs[[#This Row],[Date]],"mmmm")</f>
        <v>November</v>
      </c>
      <c r="C554" t="s">
        <v>305</v>
      </c>
      <c r="D554" t="s">
        <v>30</v>
      </c>
      <c r="E554" t="s">
        <v>46</v>
      </c>
      <c r="F554" t="s">
        <v>30</v>
      </c>
      <c r="G554" s="3">
        <v>31825</v>
      </c>
    </row>
    <row r="555" spans="1:7" x14ac:dyDescent="0.3">
      <c r="A555" s="39">
        <v>44887</v>
      </c>
      <c r="B555" s="1" t="str">
        <f>TEXT(Outs[[#This Row],[Date]],"mmmm")</f>
        <v>November</v>
      </c>
      <c r="C555" t="s">
        <v>5</v>
      </c>
      <c r="D555" t="s">
        <v>9</v>
      </c>
      <c r="E555" t="s">
        <v>49</v>
      </c>
      <c r="F555" t="s">
        <v>9</v>
      </c>
      <c r="G555" s="3">
        <v>10000</v>
      </c>
    </row>
    <row r="556" spans="1:7" x14ac:dyDescent="0.3">
      <c r="A556" s="39">
        <v>44888</v>
      </c>
      <c r="B556" s="1" t="str">
        <f>TEXT(Outs[[#This Row],[Date]],"mmmm")</f>
        <v>November</v>
      </c>
      <c r="C556" t="s">
        <v>7</v>
      </c>
      <c r="D556" t="s">
        <v>17</v>
      </c>
      <c r="E556" t="s">
        <v>49</v>
      </c>
      <c r="F556" t="s">
        <v>314</v>
      </c>
      <c r="G556" s="3">
        <v>6000</v>
      </c>
    </row>
    <row r="557" spans="1:7" x14ac:dyDescent="0.3">
      <c r="A557" s="39">
        <v>44889</v>
      </c>
      <c r="B557" s="1" t="str">
        <f>TEXT(Outs[[#This Row],[Date]],"mmmm")</f>
        <v>November</v>
      </c>
      <c r="C557" t="s">
        <v>25</v>
      </c>
      <c r="D557" t="s">
        <v>125</v>
      </c>
      <c r="E557" t="s">
        <v>49</v>
      </c>
      <c r="F557" t="s">
        <v>125</v>
      </c>
      <c r="G557" s="3">
        <v>7000</v>
      </c>
    </row>
    <row r="558" spans="1:7" x14ac:dyDescent="0.3">
      <c r="A558" s="39">
        <v>44890</v>
      </c>
      <c r="B558" s="1" t="str">
        <f>TEXT(Outs[[#This Row],[Date]],"mmmm")</f>
        <v>November</v>
      </c>
      <c r="C558" t="s">
        <v>25</v>
      </c>
      <c r="D558" t="s">
        <v>125</v>
      </c>
      <c r="E558" t="s">
        <v>49</v>
      </c>
      <c r="F558" t="s">
        <v>125</v>
      </c>
      <c r="G558" s="3">
        <v>10000</v>
      </c>
    </row>
    <row r="559" spans="1:7" x14ac:dyDescent="0.3">
      <c r="A559" s="39">
        <v>44891</v>
      </c>
      <c r="B559" s="1" t="str">
        <f>TEXT(Outs[[#This Row],[Date]],"mmmm")</f>
        <v>November</v>
      </c>
      <c r="C559" t="s">
        <v>25</v>
      </c>
      <c r="D559" t="s">
        <v>125</v>
      </c>
      <c r="E559" t="s">
        <v>49</v>
      </c>
      <c r="F559" t="s">
        <v>125</v>
      </c>
      <c r="G559" s="3">
        <v>7000</v>
      </c>
    </row>
    <row r="560" spans="1:7" x14ac:dyDescent="0.3">
      <c r="A560" s="39">
        <v>44891</v>
      </c>
      <c r="B560" s="1" t="str">
        <f>TEXT(Outs[[#This Row],[Date]],"mmmm")</f>
        <v>November</v>
      </c>
      <c r="C560" t="s">
        <v>25</v>
      </c>
      <c r="D560" t="s">
        <v>26</v>
      </c>
      <c r="E560" t="s">
        <v>49</v>
      </c>
      <c r="F560" t="s">
        <v>315</v>
      </c>
      <c r="G560" s="3">
        <v>7000</v>
      </c>
    </row>
    <row r="561" spans="1:7" x14ac:dyDescent="0.3">
      <c r="A561" s="39">
        <v>44891</v>
      </c>
      <c r="B561" s="1" t="str">
        <f>TEXT(Outs[[#This Row],[Date]],"mmmm")</f>
        <v>November</v>
      </c>
      <c r="C561" t="s">
        <v>7</v>
      </c>
      <c r="D561" t="s">
        <v>17</v>
      </c>
      <c r="E561" t="s">
        <v>49</v>
      </c>
      <c r="F561" t="s">
        <v>316</v>
      </c>
      <c r="G561" s="3">
        <v>2000</v>
      </c>
    </row>
    <row r="562" spans="1:7" x14ac:dyDescent="0.3">
      <c r="A562" s="39">
        <v>44891</v>
      </c>
      <c r="B562" s="1" t="str">
        <f>TEXT(Outs[[#This Row],[Date]],"mmmm")</f>
        <v>November</v>
      </c>
      <c r="C562" t="s">
        <v>7</v>
      </c>
      <c r="D562" t="s">
        <v>14</v>
      </c>
      <c r="E562" t="s">
        <v>49</v>
      </c>
      <c r="F562" t="s">
        <v>84</v>
      </c>
      <c r="G562" s="3">
        <v>1500</v>
      </c>
    </row>
    <row r="563" spans="1:7" x14ac:dyDescent="0.3">
      <c r="A563" s="39">
        <v>44891</v>
      </c>
      <c r="B563" s="1" t="str">
        <f>TEXT(Outs[[#This Row],[Date]],"mmmm")</f>
        <v>November</v>
      </c>
      <c r="C563" t="s">
        <v>5</v>
      </c>
      <c r="D563" t="s">
        <v>9</v>
      </c>
      <c r="E563" t="s">
        <v>49</v>
      </c>
      <c r="F563" t="s">
        <v>9</v>
      </c>
      <c r="G563" s="3">
        <v>10000</v>
      </c>
    </row>
    <row r="564" spans="1:7" x14ac:dyDescent="0.3">
      <c r="A564" s="39">
        <v>44891</v>
      </c>
      <c r="B564" s="1" t="str">
        <f>TEXT(Outs[[#This Row],[Date]],"mmmm")</f>
        <v>November</v>
      </c>
      <c r="C564" t="s">
        <v>7</v>
      </c>
      <c r="D564" t="s">
        <v>17</v>
      </c>
      <c r="E564" t="s">
        <v>49</v>
      </c>
      <c r="F564" t="s">
        <v>233</v>
      </c>
      <c r="G564" s="3">
        <v>500</v>
      </c>
    </row>
    <row r="565" spans="1:7" x14ac:dyDescent="0.3">
      <c r="A565" s="39">
        <v>44891</v>
      </c>
      <c r="B565" s="1" t="str">
        <f>TEXT(Outs[[#This Row],[Date]],"mmmm")</f>
        <v>November</v>
      </c>
      <c r="C565" t="s">
        <v>35</v>
      </c>
      <c r="D565" t="s">
        <v>39</v>
      </c>
      <c r="E565" t="s">
        <v>49</v>
      </c>
      <c r="F565" t="s">
        <v>317</v>
      </c>
      <c r="G565" s="3">
        <v>4800</v>
      </c>
    </row>
    <row r="566" spans="1:7" x14ac:dyDescent="0.3">
      <c r="A566" s="39">
        <v>44892</v>
      </c>
      <c r="B566" s="1" t="str">
        <f>TEXT(Outs[[#This Row],[Date]],"mmmm")</f>
        <v>November</v>
      </c>
      <c r="C566" t="s">
        <v>25</v>
      </c>
      <c r="D566" t="s">
        <v>125</v>
      </c>
      <c r="E566" t="s">
        <v>46</v>
      </c>
      <c r="F566" t="s">
        <v>125</v>
      </c>
      <c r="G566" s="3">
        <v>8000</v>
      </c>
    </row>
    <row r="567" spans="1:7" x14ac:dyDescent="0.3">
      <c r="A567" s="39">
        <v>44892</v>
      </c>
      <c r="B567" s="1" t="str">
        <f>TEXT(Outs[[#This Row],[Date]],"mmmm")</f>
        <v>November</v>
      </c>
      <c r="C567" t="s">
        <v>5</v>
      </c>
      <c r="D567" t="s">
        <v>85</v>
      </c>
      <c r="E567" t="s">
        <v>46</v>
      </c>
      <c r="F567" t="s">
        <v>139</v>
      </c>
      <c r="G567" s="3">
        <v>4600</v>
      </c>
    </row>
    <row r="568" spans="1:7" x14ac:dyDescent="0.3">
      <c r="A568" s="39">
        <v>44893</v>
      </c>
      <c r="B568" s="1" t="str">
        <f>TEXT(Outs[[#This Row],[Date]],"mmmm")</f>
        <v>November</v>
      </c>
      <c r="C568" t="s">
        <v>5</v>
      </c>
      <c r="D568" t="s">
        <v>85</v>
      </c>
      <c r="E568" t="s">
        <v>46</v>
      </c>
      <c r="F568" t="s">
        <v>213</v>
      </c>
      <c r="G568" s="3">
        <v>15900</v>
      </c>
    </row>
    <row r="569" spans="1:7" x14ac:dyDescent="0.3">
      <c r="A569" s="39">
        <v>44894</v>
      </c>
      <c r="B569" s="1" t="str">
        <f>TEXT(Outs[[#This Row],[Date]],"mmmm")</f>
        <v>November</v>
      </c>
      <c r="C569" t="s">
        <v>35</v>
      </c>
      <c r="D569" t="s">
        <v>39</v>
      </c>
      <c r="E569" t="s">
        <v>49</v>
      </c>
      <c r="F569" t="s">
        <v>318</v>
      </c>
      <c r="G569" s="3">
        <v>24300</v>
      </c>
    </row>
    <row r="570" spans="1:7" x14ac:dyDescent="0.3">
      <c r="A570" s="39">
        <v>44895</v>
      </c>
      <c r="B570" s="1" t="str">
        <f>TEXT(Outs[[#This Row],[Date]],"mmmm")</f>
        <v>November</v>
      </c>
      <c r="C570" t="s">
        <v>7</v>
      </c>
      <c r="D570" t="s">
        <v>17</v>
      </c>
      <c r="E570" t="s">
        <v>49</v>
      </c>
      <c r="F570" t="s">
        <v>319</v>
      </c>
      <c r="G570" s="3">
        <v>2500</v>
      </c>
    </row>
    <row r="571" spans="1:7" x14ac:dyDescent="0.3">
      <c r="A571" s="39">
        <v>44896</v>
      </c>
      <c r="B571" s="1" t="str">
        <f>TEXT(Outs[[#This Row],[Date]],"mmmm")</f>
        <v>December</v>
      </c>
      <c r="C571" t="s">
        <v>45</v>
      </c>
      <c r="D571" t="s">
        <v>118</v>
      </c>
      <c r="E571" t="s">
        <v>48</v>
      </c>
      <c r="F571" t="s">
        <v>320</v>
      </c>
      <c r="G571" s="3">
        <v>1000000</v>
      </c>
    </row>
    <row r="572" spans="1:7" x14ac:dyDescent="0.3">
      <c r="A572" s="39">
        <v>44896</v>
      </c>
      <c r="B572" s="1" t="str">
        <f>TEXT(Outs[[#This Row],[Date]],"mmmm")</f>
        <v>December</v>
      </c>
      <c r="C572" t="s">
        <v>7</v>
      </c>
      <c r="D572" t="s">
        <v>17</v>
      </c>
      <c r="E572" t="s">
        <v>49</v>
      </c>
      <c r="F572" t="s">
        <v>208</v>
      </c>
      <c r="G572" s="3">
        <v>2000</v>
      </c>
    </row>
    <row r="573" spans="1:7" x14ac:dyDescent="0.3">
      <c r="A573" s="39">
        <v>44896</v>
      </c>
      <c r="B573" s="1" t="str">
        <f>TEXT(Outs[[#This Row],[Date]],"mmmm")</f>
        <v>December</v>
      </c>
      <c r="C573" t="s">
        <v>7</v>
      </c>
      <c r="D573" t="s">
        <v>17</v>
      </c>
      <c r="E573" t="s">
        <v>49</v>
      </c>
      <c r="F573" t="s">
        <v>321</v>
      </c>
      <c r="G573" s="3">
        <v>2000</v>
      </c>
    </row>
    <row r="574" spans="1:7" x14ac:dyDescent="0.3">
      <c r="A574" s="39">
        <v>44898</v>
      </c>
      <c r="B574" s="1" t="str">
        <f>TEXT(Outs[[#This Row],[Date]],"mmmm")</f>
        <v>December</v>
      </c>
      <c r="C574" t="s">
        <v>25</v>
      </c>
      <c r="D574" t="s">
        <v>125</v>
      </c>
      <c r="E574" t="s">
        <v>49</v>
      </c>
      <c r="F574" t="s">
        <v>125</v>
      </c>
      <c r="G574" s="3">
        <v>10000</v>
      </c>
    </row>
    <row r="575" spans="1:7" x14ac:dyDescent="0.3">
      <c r="A575" s="39">
        <v>44898</v>
      </c>
      <c r="B575" s="1" t="str">
        <f>TEXT(Outs[[#This Row],[Date]],"mmmm")</f>
        <v>December</v>
      </c>
      <c r="C575" t="s">
        <v>7</v>
      </c>
      <c r="D575" t="s">
        <v>17</v>
      </c>
      <c r="E575" t="s">
        <v>49</v>
      </c>
      <c r="F575" t="s">
        <v>319</v>
      </c>
      <c r="G575" s="3">
        <v>5000</v>
      </c>
    </row>
    <row r="576" spans="1:7" x14ac:dyDescent="0.3">
      <c r="A576" s="39">
        <v>44899</v>
      </c>
      <c r="B576" s="1" t="str">
        <f>TEXT(Outs[[#This Row],[Date]],"mmmm")</f>
        <v>December</v>
      </c>
      <c r="C576" t="s">
        <v>25</v>
      </c>
      <c r="D576" t="s">
        <v>125</v>
      </c>
      <c r="E576" t="s">
        <v>49</v>
      </c>
      <c r="F576" t="s">
        <v>125</v>
      </c>
      <c r="G576" s="3">
        <v>8000</v>
      </c>
    </row>
    <row r="577" spans="1:7" x14ac:dyDescent="0.3">
      <c r="A577" s="39">
        <v>44899</v>
      </c>
      <c r="B577" s="1" t="str">
        <f>TEXT(Outs[[#This Row],[Date]],"mmmm")</f>
        <v>December</v>
      </c>
      <c r="C577" t="s">
        <v>5</v>
      </c>
      <c r="D577" t="s">
        <v>293</v>
      </c>
      <c r="E577" t="s">
        <v>49</v>
      </c>
      <c r="F577" t="s">
        <v>293</v>
      </c>
      <c r="G577" s="3">
        <v>500</v>
      </c>
    </row>
    <row r="578" spans="1:7" x14ac:dyDescent="0.3">
      <c r="A578" s="39">
        <v>44899</v>
      </c>
      <c r="B578" s="1" t="str">
        <f>TEXT(Outs[[#This Row],[Date]],"mmmm")</f>
        <v>December</v>
      </c>
      <c r="C578" t="s">
        <v>25</v>
      </c>
      <c r="D578" t="s">
        <v>125</v>
      </c>
      <c r="E578" t="s">
        <v>49</v>
      </c>
      <c r="F578" t="s">
        <v>125</v>
      </c>
      <c r="G578" s="3">
        <v>8000</v>
      </c>
    </row>
    <row r="579" spans="1:7" x14ac:dyDescent="0.3">
      <c r="A579" s="39">
        <v>44899</v>
      </c>
      <c r="B579" s="1" t="str">
        <f>TEXT(Outs[[#This Row],[Date]],"mmmm")</f>
        <v>December</v>
      </c>
      <c r="C579" t="s">
        <v>25</v>
      </c>
      <c r="D579" t="s">
        <v>81</v>
      </c>
      <c r="E579" t="s">
        <v>49</v>
      </c>
      <c r="F579" t="s">
        <v>135</v>
      </c>
      <c r="G579" s="3">
        <v>10000</v>
      </c>
    </row>
    <row r="580" spans="1:7" x14ac:dyDescent="0.3">
      <c r="A580" s="39">
        <v>44899</v>
      </c>
      <c r="B580" s="1" t="str">
        <f>TEXT(Outs[[#This Row],[Date]],"mmmm")</f>
        <v>December</v>
      </c>
      <c r="C580" t="s">
        <v>6</v>
      </c>
      <c r="D580" t="s">
        <v>16</v>
      </c>
      <c r="E580" t="s">
        <v>46</v>
      </c>
      <c r="F580" t="s">
        <v>322</v>
      </c>
      <c r="G580" s="3">
        <v>3633</v>
      </c>
    </row>
    <row r="581" spans="1:7" x14ac:dyDescent="0.3">
      <c r="A581" s="39">
        <v>44901</v>
      </c>
      <c r="B581" s="1" t="str">
        <f>TEXT(Outs[[#This Row],[Date]],"mmmm")</f>
        <v>December</v>
      </c>
      <c r="C581" t="s">
        <v>7</v>
      </c>
      <c r="D581" t="s">
        <v>127</v>
      </c>
      <c r="E581" t="s">
        <v>50</v>
      </c>
      <c r="F581" t="s">
        <v>323</v>
      </c>
      <c r="G581" s="3">
        <v>52400</v>
      </c>
    </row>
    <row r="582" spans="1:7" x14ac:dyDescent="0.3">
      <c r="A582" s="39">
        <v>44901</v>
      </c>
      <c r="B582" s="1" t="str">
        <f>TEXT(Outs[[#This Row],[Date]],"mmmm")</f>
        <v>December</v>
      </c>
      <c r="C582" t="s">
        <v>5</v>
      </c>
      <c r="D582" t="s">
        <v>8</v>
      </c>
      <c r="E582" t="s">
        <v>49</v>
      </c>
      <c r="F582" t="s">
        <v>8</v>
      </c>
      <c r="G582" s="3">
        <v>12000</v>
      </c>
    </row>
    <row r="583" spans="1:7" x14ac:dyDescent="0.3">
      <c r="A583" s="39">
        <v>44901</v>
      </c>
      <c r="B583" s="1" t="str">
        <f>TEXT(Outs[[#This Row],[Date]],"mmmm")</f>
        <v>December</v>
      </c>
      <c r="C583" t="s">
        <v>7</v>
      </c>
      <c r="D583" t="s">
        <v>17</v>
      </c>
      <c r="E583" t="s">
        <v>49</v>
      </c>
      <c r="F583" t="s">
        <v>249</v>
      </c>
      <c r="G583" s="3">
        <v>300</v>
      </c>
    </row>
    <row r="584" spans="1:7" x14ac:dyDescent="0.3">
      <c r="A584" s="39">
        <v>44901</v>
      </c>
      <c r="B584" s="1" t="str">
        <f>TEXT(Outs[[#This Row],[Date]],"mmmm")</f>
        <v>December</v>
      </c>
      <c r="C584" t="s">
        <v>7</v>
      </c>
      <c r="D584" t="s">
        <v>17</v>
      </c>
      <c r="E584" t="s">
        <v>49</v>
      </c>
      <c r="F584" t="s">
        <v>249</v>
      </c>
      <c r="G584" s="3">
        <v>300</v>
      </c>
    </row>
    <row r="585" spans="1:7" x14ac:dyDescent="0.3">
      <c r="A585" s="39">
        <v>44901</v>
      </c>
      <c r="B585" s="1" t="str">
        <f>TEXT(Outs[[#This Row],[Date]],"mmmm")</f>
        <v>December</v>
      </c>
      <c r="C585" t="s">
        <v>7</v>
      </c>
      <c r="D585" t="s">
        <v>17</v>
      </c>
      <c r="E585" t="s">
        <v>49</v>
      </c>
      <c r="F585" t="s">
        <v>249</v>
      </c>
      <c r="G585" s="3">
        <v>300</v>
      </c>
    </row>
    <row r="586" spans="1:7" x14ac:dyDescent="0.3">
      <c r="A586" s="39">
        <v>44902</v>
      </c>
      <c r="B586" s="1" t="str">
        <f>TEXT(Outs[[#This Row],[Date]],"mmmm")</f>
        <v>December</v>
      </c>
      <c r="C586" t="s">
        <v>7</v>
      </c>
      <c r="D586" t="s">
        <v>17</v>
      </c>
      <c r="E586" t="s">
        <v>49</v>
      </c>
      <c r="F586" t="s">
        <v>208</v>
      </c>
      <c r="G586" s="3">
        <v>2000</v>
      </c>
    </row>
    <row r="587" spans="1:7" x14ac:dyDescent="0.3">
      <c r="A587" s="39">
        <v>44903</v>
      </c>
      <c r="B587" s="1" t="str">
        <f>TEXT(Outs[[#This Row],[Date]],"mmmm")</f>
        <v>December</v>
      </c>
      <c r="C587" t="s">
        <v>305</v>
      </c>
      <c r="D587" t="s">
        <v>30</v>
      </c>
      <c r="E587" t="s">
        <v>46</v>
      </c>
      <c r="F587" t="s">
        <v>30</v>
      </c>
      <c r="G587" s="3">
        <v>52400</v>
      </c>
    </row>
    <row r="588" spans="1:7" x14ac:dyDescent="0.3">
      <c r="A588" s="39">
        <v>44903</v>
      </c>
      <c r="B588" s="1" t="str">
        <f>TEXT(Outs[[#This Row],[Date]],"mmmm")</f>
        <v>December</v>
      </c>
      <c r="C588" t="s">
        <v>25</v>
      </c>
      <c r="D588" t="s">
        <v>125</v>
      </c>
      <c r="E588" t="s">
        <v>49</v>
      </c>
      <c r="F588" t="s">
        <v>125</v>
      </c>
      <c r="G588" s="3">
        <v>8000</v>
      </c>
    </row>
    <row r="589" spans="1:7" x14ac:dyDescent="0.3">
      <c r="A589" s="39">
        <v>44903</v>
      </c>
      <c r="B589" s="1" t="str">
        <f>TEXT(Outs[[#This Row],[Date]],"mmmm")</f>
        <v>December</v>
      </c>
      <c r="C589" t="s">
        <v>45</v>
      </c>
      <c r="D589" t="s">
        <v>118</v>
      </c>
      <c r="E589" t="s">
        <v>49</v>
      </c>
      <c r="F589" t="s">
        <v>324</v>
      </c>
      <c r="G589" s="3">
        <v>6000</v>
      </c>
    </row>
    <row r="590" spans="1:7" x14ac:dyDescent="0.3">
      <c r="A590" s="39">
        <v>44905</v>
      </c>
      <c r="B590" s="1" t="str">
        <f>TEXT(Outs[[#This Row],[Date]],"mmmm")</f>
        <v>December</v>
      </c>
      <c r="C590" t="s">
        <v>25</v>
      </c>
      <c r="D590" t="s">
        <v>26</v>
      </c>
      <c r="E590" t="s">
        <v>49</v>
      </c>
      <c r="F590" t="s">
        <v>326</v>
      </c>
      <c r="G590" s="3">
        <v>2000</v>
      </c>
    </row>
    <row r="591" spans="1:7" x14ac:dyDescent="0.3">
      <c r="A591" s="39">
        <v>44906</v>
      </c>
      <c r="B591" s="1" t="str">
        <f>TEXT(Outs[[#This Row],[Date]],"mmmm")</f>
        <v>December</v>
      </c>
      <c r="C591" t="s">
        <v>5</v>
      </c>
      <c r="D591" t="s">
        <v>293</v>
      </c>
      <c r="E591" t="s">
        <v>49</v>
      </c>
      <c r="F591" t="s">
        <v>293</v>
      </c>
      <c r="G591" s="3">
        <v>500</v>
      </c>
    </row>
    <row r="592" spans="1:7" x14ac:dyDescent="0.3">
      <c r="A592" s="39">
        <v>44906</v>
      </c>
      <c r="B592" s="1" t="str">
        <f>TEXT(Outs[[#This Row],[Date]],"mmmm")</f>
        <v>December</v>
      </c>
      <c r="C592" t="s">
        <v>25</v>
      </c>
      <c r="D592" t="s">
        <v>125</v>
      </c>
      <c r="E592" t="s">
        <v>49</v>
      </c>
      <c r="F592" t="s">
        <v>125</v>
      </c>
      <c r="G592" s="3">
        <v>8000</v>
      </c>
    </row>
    <row r="593" spans="1:7" x14ac:dyDescent="0.3">
      <c r="A593" s="39">
        <v>44906</v>
      </c>
      <c r="B593" s="1" t="str">
        <f>TEXT(Outs[[#This Row],[Date]],"mmmm")</f>
        <v>December</v>
      </c>
      <c r="C593" t="s">
        <v>7</v>
      </c>
      <c r="D593" t="s">
        <v>17</v>
      </c>
      <c r="E593" t="s">
        <v>49</v>
      </c>
      <c r="F593" t="s">
        <v>316</v>
      </c>
      <c r="G593" s="3">
        <v>2000</v>
      </c>
    </row>
    <row r="594" spans="1:7" x14ac:dyDescent="0.3">
      <c r="A594" s="39">
        <v>44906</v>
      </c>
      <c r="B594" s="1" t="str">
        <f>TEXT(Outs[[#This Row],[Date]],"mmmm")</f>
        <v>December</v>
      </c>
      <c r="C594" t="s">
        <v>7</v>
      </c>
      <c r="D594" t="s">
        <v>15</v>
      </c>
      <c r="E594" t="s">
        <v>49</v>
      </c>
      <c r="F594" t="s">
        <v>327</v>
      </c>
      <c r="G594" s="3">
        <v>20000</v>
      </c>
    </row>
    <row r="595" spans="1:7" x14ac:dyDescent="0.3">
      <c r="A595" s="39">
        <v>44906</v>
      </c>
      <c r="B595" s="1" t="str">
        <f>TEXT(Outs[[#This Row],[Date]],"mmmm")</f>
        <v>December</v>
      </c>
      <c r="C595" t="s">
        <v>27</v>
      </c>
      <c r="D595" t="s">
        <v>29</v>
      </c>
      <c r="E595" t="s">
        <v>46</v>
      </c>
      <c r="F595" t="s">
        <v>29</v>
      </c>
      <c r="G595" s="3">
        <v>33000</v>
      </c>
    </row>
    <row r="596" spans="1:7" x14ac:dyDescent="0.3">
      <c r="A596" s="39">
        <v>44906</v>
      </c>
      <c r="B596" s="1" t="str">
        <f>TEXT(Outs[[#This Row],[Date]],"mmmm")</f>
        <v>December</v>
      </c>
      <c r="C596" t="s">
        <v>25</v>
      </c>
      <c r="D596" t="s">
        <v>125</v>
      </c>
      <c r="E596" t="s">
        <v>49</v>
      </c>
      <c r="F596" t="s">
        <v>125</v>
      </c>
      <c r="G596" s="3">
        <v>8000</v>
      </c>
    </row>
    <row r="597" spans="1:7" x14ac:dyDescent="0.3">
      <c r="A597" s="39">
        <v>44907</v>
      </c>
      <c r="B597" s="1" t="str">
        <f>TEXT(Outs[[#This Row],[Date]],"mmmm")</f>
        <v>December</v>
      </c>
      <c r="C597" t="s">
        <v>5</v>
      </c>
      <c r="D597" t="s">
        <v>9</v>
      </c>
      <c r="E597" t="s">
        <v>49</v>
      </c>
      <c r="F597" t="s">
        <v>9</v>
      </c>
      <c r="G597" s="3">
        <v>10000</v>
      </c>
    </row>
    <row r="598" spans="1:7" x14ac:dyDescent="0.3">
      <c r="A598" s="39">
        <v>44909</v>
      </c>
      <c r="B598" s="1" t="str">
        <f>TEXT(Outs[[#This Row],[Date]],"mmmm")</f>
        <v>December</v>
      </c>
      <c r="C598" t="s">
        <v>27</v>
      </c>
      <c r="D598" t="s">
        <v>28</v>
      </c>
      <c r="E598" t="s">
        <v>48</v>
      </c>
      <c r="F598" t="s">
        <v>28</v>
      </c>
      <c r="G598" s="3">
        <v>9742.5</v>
      </c>
    </row>
    <row r="599" spans="1:7" x14ac:dyDescent="0.3">
      <c r="A599" s="39">
        <v>44909</v>
      </c>
      <c r="B599" s="1" t="str">
        <f>TEXT(Outs[[#This Row],[Date]],"mmmm")</f>
        <v>December</v>
      </c>
      <c r="C599" t="s">
        <v>25</v>
      </c>
      <c r="D599" t="s">
        <v>125</v>
      </c>
      <c r="E599" t="s">
        <v>49</v>
      </c>
      <c r="F599" t="s">
        <v>125</v>
      </c>
      <c r="G599" s="3">
        <v>7000</v>
      </c>
    </row>
    <row r="600" spans="1:7" x14ac:dyDescent="0.3">
      <c r="A600" s="39">
        <v>44910</v>
      </c>
      <c r="B600" s="1" t="str">
        <f>TEXT(Outs[[#This Row],[Date]],"mmmm")</f>
        <v>December</v>
      </c>
      <c r="C600" t="s">
        <v>25</v>
      </c>
      <c r="D600" t="s">
        <v>125</v>
      </c>
      <c r="E600" t="s">
        <v>49</v>
      </c>
      <c r="F600" t="s">
        <v>125</v>
      </c>
      <c r="G600" s="3">
        <v>10000</v>
      </c>
    </row>
    <row r="601" spans="1:7" x14ac:dyDescent="0.3">
      <c r="A601" s="39">
        <v>44911</v>
      </c>
      <c r="B601" s="1" t="str">
        <f>TEXT(Outs[[#This Row],[Date]],"mmmm")</f>
        <v>December</v>
      </c>
      <c r="C601" t="s">
        <v>35</v>
      </c>
      <c r="D601" t="s">
        <v>39</v>
      </c>
      <c r="E601" t="s">
        <v>49</v>
      </c>
      <c r="F601" t="s">
        <v>328</v>
      </c>
      <c r="G601" s="3">
        <v>10000</v>
      </c>
    </row>
    <row r="602" spans="1:7" x14ac:dyDescent="0.3">
      <c r="A602" s="39">
        <v>44912</v>
      </c>
      <c r="B602" s="1" t="str">
        <f>TEXT(Outs[[#This Row],[Date]],"mmmm")</f>
        <v>December</v>
      </c>
      <c r="C602" t="s">
        <v>25</v>
      </c>
      <c r="D602" t="s">
        <v>124</v>
      </c>
      <c r="E602" t="s">
        <v>49</v>
      </c>
      <c r="F602" t="s">
        <v>124</v>
      </c>
      <c r="G602" s="3">
        <v>75000</v>
      </c>
    </row>
    <row r="603" spans="1:7" x14ac:dyDescent="0.3">
      <c r="A603" s="39">
        <v>44912</v>
      </c>
      <c r="B603" s="1" t="str">
        <f>TEXT(Outs[[#This Row],[Date]],"mmmm")</f>
        <v>December</v>
      </c>
      <c r="C603" t="s">
        <v>7</v>
      </c>
      <c r="D603" t="s">
        <v>14</v>
      </c>
      <c r="E603" t="s">
        <v>49</v>
      </c>
      <c r="F603" t="s">
        <v>204</v>
      </c>
      <c r="G603" s="3">
        <v>1000</v>
      </c>
    </row>
    <row r="604" spans="1:7" x14ac:dyDescent="0.3">
      <c r="A604" s="39">
        <v>44912</v>
      </c>
      <c r="B604" s="1" t="str">
        <f>TEXT(Outs[[#This Row],[Date]],"mmmm")</f>
        <v>December</v>
      </c>
      <c r="C604" t="s">
        <v>35</v>
      </c>
      <c r="D604" t="s">
        <v>39</v>
      </c>
      <c r="E604" t="s">
        <v>49</v>
      </c>
      <c r="F604" t="s">
        <v>329</v>
      </c>
      <c r="G604" s="3">
        <v>2000</v>
      </c>
    </row>
    <row r="605" spans="1:7" x14ac:dyDescent="0.3">
      <c r="A605" s="39">
        <v>44912</v>
      </c>
      <c r="B605" s="1" t="str">
        <f>TEXT(Outs[[#This Row],[Date]],"mmmm")</f>
        <v>December</v>
      </c>
      <c r="C605" t="s">
        <v>25</v>
      </c>
      <c r="D605" t="s">
        <v>125</v>
      </c>
      <c r="E605" t="s">
        <v>49</v>
      </c>
      <c r="F605" t="s">
        <v>125</v>
      </c>
      <c r="G605" s="3">
        <v>10000</v>
      </c>
    </row>
    <row r="606" spans="1:7" x14ac:dyDescent="0.3">
      <c r="A606" s="39">
        <v>44912</v>
      </c>
      <c r="B606" s="1" t="str">
        <f>TEXT(Outs[[#This Row],[Date]],"mmmm")</f>
        <v>December</v>
      </c>
      <c r="C606" t="s">
        <v>7</v>
      </c>
      <c r="D606" t="s">
        <v>17</v>
      </c>
      <c r="E606" t="s">
        <v>49</v>
      </c>
      <c r="F606" t="s">
        <v>330</v>
      </c>
      <c r="G606" s="3">
        <v>4000</v>
      </c>
    </row>
    <row r="607" spans="1:7" x14ac:dyDescent="0.3">
      <c r="A607" s="39">
        <v>44913</v>
      </c>
      <c r="B607" s="1" t="str">
        <f>TEXT(Outs[[#This Row],[Date]],"mmmm")</f>
        <v>December</v>
      </c>
      <c r="C607" t="s">
        <v>25</v>
      </c>
      <c r="D607" t="s">
        <v>125</v>
      </c>
      <c r="E607" t="s">
        <v>49</v>
      </c>
      <c r="F607" t="s">
        <v>125</v>
      </c>
      <c r="G607" s="3">
        <v>10000</v>
      </c>
    </row>
    <row r="608" spans="1:7" x14ac:dyDescent="0.3">
      <c r="A608" s="39">
        <v>44913</v>
      </c>
      <c r="B608" s="1" t="str">
        <f>TEXT(Outs[[#This Row],[Date]],"mmmm")</f>
        <v>December</v>
      </c>
      <c r="C608" t="s">
        <v>5</v>
      </c>
      <c r="D608" t="s">
        <v>293</v>
      </c>
      <c r="E608" t="s">
        <v>49</v>
      </c>
      <c r="F608" t="s">
        <v>293</v>
      </c>
      <c r="G608" s="3">
        <v>500</v>
      </c>
    </row>
    <row r="609" spans="1:7" x14ac:dyDescent="0.3">
      <c r="A609" s="39">
        <v>44916</v>
      </c>
      <c r="B609" s="1" t="str">
        <f>TEXT(Outs[[#This Row],[Date]],"mmmm")</f>
        <v>December</v>
      </c>
      <c r="C609" t="s">
        <v>7</v>
      </c>
      <c r="D609" t="s">
        <v>17</v>
      </c>
      <c r="E609" t="s">
        <v>49</v>
      </c>
      <c r="F609" t="s">
        <v>249</v>
      </c>
      <c r="G609" s="3">
        <v>2000</v>
      </c>
    </row>
    <row r="610" spans="1:7" x14ac:dyDescent="0.3">
      <c r="A610" s="39">
        <v>44917</v>
      </c>
      <c r="B610" s="1" t="str">
        <f>TEXT(Outs[[#This Row],[Date]],"mmmm")</f>
        <v>December</v>
      </c>
      <c r="C610" t="s">
        <v>5</v>
      </c>
      <c r="D610" t="s">
        <v>9</v>
      </c>
      <c r="E610" t="s">
        <v>49</v>
      </c>
      <c r="F610" t="s">
        <v>9</v>
      </c>
      <c r="G610" s="3">
        <v>20000</v>
      </c>
    </row>
    <row r="611" spans="1:7" x14ac:dyDescent="0.3">
      <c r="A611" s="39">
        <v>44917</v>
      </c>
      <c r="B611" s="1" t="str">
        <f>TEXT(Outs[[#This Row],[Date]],"mmmm")</f>
        <v>December</v>
      </c>
      <c r="C611" t="s">
        <v>7</v>
      </c>
      <c r="D611" t="s">
        <v>17</v>
      </c>
      <c r="E611" t="s">
        <v>49</v>
      </c>
      <c r="F611" t="s">
        <v>249</v>
      </c>
      <c r="G611" s="3">
        <v>2000</v>
      </c>
    </row>
    <row r="612" spans="1:7" x14ac:dyDescent="0.3">
      <c r="A612" s="39">
        <v>44918</v>
      </c>
      <c r="B612" s="1" t="str">
        <f>TEXT(Outs[[#This Row],[Date]],"mmmm")</f>
        <v>December</v>
      </c>
      <c r="C612" t="s">
        <v>45</v>
      </c>
      <c r="D612" t="s">
        <v>42</v>
      </c>
      <c r="E612" t="s">
        <v>46</v>
      </c>
      <c r="F612" t="s">
        <v>324</v>
      </c>
      <c r="G612" s="3">
        <v>50000</v>
      </c>
    </row>
    <row r="613" spans="1:7" x14ac:dyDescent="0.3">
      <c r="A613" s="39">
        <v>44919</v>
      </c>
      <c r="B613" s="1" t="str">
        <f>TEXT(Outs[[#This Row],[Date]],"mmmm")</f>
        <v>December</v>
      </c>
      <c r="C613" t="s">
        <v>25</v>
      </c>
      <c r="D613" t="s">
        <v>26</v>
      </c>
      <c r="E613" t="s">
        <v>49</v>
      </c>
      <c r="F613" t="s">
        <v>226</v>
      </c>
      <c r="G613" s="3">
        <v>2000</v>
      </c>
    </row>
    <row r="614" spans="1:7" x14ac:dyDescent="0.3">
      <c r="A614" s="39">
        <v>44919</v>
      </c>
      <c r="B614" s="1" t="str">
        <f>TEXT(Outs[[#This Row],[Date]],"mmmm")</f>
        <v>December</v>
      </c>
      <c r="C614" t="s">
        <v>7</v>
      </c>
      <c r="D614" t="s">
        <v>17</v>
      </c>
      <c r="E614" t="s">
        <v>49</v>
      </c>
      <c r="F614" t="s">
        <v>331</v>
      </c>
      <c r="G614" s="3">
        <v>4400</v>
      </c>
    </row>
    <row r="615" spans="1:7" x14ac:dyDescent="0.3">
      <c r="A615" s="39">
        <v>44919</v>
      </c>
      <c r="B615" s="1" t="str">
        <f>TEXT(Outs[[#This Row],[Date]],"mmmm")</f>
        <v>December</v>
      </c>
      <c r="C615" t="s">
        <v>45</v>
      </c>
      <c r="D615" t="s">
        <v>42</v>
      </c>
      <c r="E615" t="s">
        <v>46</v>
      </c>
      <c r="F615" t="s">
        <v>324</v>
      </c>
      <c r="G615" s="3">
        <v>20000</v>
      </c>
    </row>
    <row r="616" spans="1:7" x14ac:dyDescent="0.3">
      <c r="A616" s="39">
        <v>44921</v>
      </c>
      <c r="B616" s="1" t="str">
        <f>TEXT(Outs[[#This Row],[Date]],"mmmm")</f>
        <v>December</v>
      </c>
      <c r="C616" t="s">
        <v>7</v>
      </c>
      <c r="D616" t="s">
        <v>17</v>
      </c>
      <c r="E616" t="s">
        <v>49</v>
      </c>
      <c r="F616" t="s">
        <v>332</v>
      </c>
      <c r="G616" s="3">
        <v>2000</v>
      </c>
    </row>
    <row r="617" spans="1:7" x14ac:dyDescent="0.3">
      <c r="A617" s="39">
        <v>44921</v>
      </c>
      <c r="B617" s="1" t="str">
        <f>TEXT(Outs[[#This Row],[Date]],"mmmm")</f>
        <v>December</v>
      </c>
      <c r="C617" t="s">
        <v>35</v>
      </c>
      <c r="D617" t="s">
        <v>147</v>
      </c>
      <c r="E617" t="s">
        <v>49</v>
      </c>
      <c r="F617" t="s">
        <v>147</v>
      </c>
      <c r="G617" s="3">
        <v>15000</v>
      </c>
    </row>
    <row r="618" spans="1:7" x14ac:dyDescent="0.3">
      <c r="A618" s="39">
        <v>44922</v>
      </c>
      <c r="B618" s="1" t="str">
        <f>TEXT(Outs[[#This Row],[Date]],"mmmm")</f>
        <v>December</v>
      </c>
      <c r="C618" t="s">
        <v>7</v>
      </c>
      <c r="D618" t="s">
        <v>14</v>
      </c>
      <c r="E618" t="s">
        <v>46</v>
      </c>
      <c r="F618" t="s">
        <v>333</v>
      </c>
      <c r="G618" s="3">
        <v>5500</v>
      </c>
    </row>
    <row r="619" spans="1:7" x14ac:dyDescent="0.3">
      <c r="A619" s="39">
        <v>44922</v>
      </c>
      <c r="B619" s="1" t="str">
        <f>TEXT(Outs[[#This Row],[Date]],"mmmm")</f>
        <v>December</v>
      </c>
      <c r="C619" t="s">
        <v>7</v>
      </c>
      <c r="D619" t="s">
        <v>17</v>
      </c>
      <c r="E619" t="s">
        <v>49</v>
      </c>
      <c r="F619" t="s">
        <v>249</v>
      </c>
      <c r="G619" s="3">
        <v>4000</v>
      </c>
    </row>
    <row r="620" spans="1:7" x14ac:dyDescent="0.3">
      <c r="A620" s="39">
        <v>44925</v>
      </c>
      <c r="B620" s="1" t="str">
        <f>TEXT(Outs[[#This Row],[Date]],"mmmm")</f>
        <v>December</v>
      </c>
      <c r="C620" t="s">
        <v>45</v>
      </c>
      <c r="D620" t="s">
        <v>118</v>
      </c>
      <c r="E620" t="s">
        <v>48</v>
      </c>
      <c r="F620" t="s">
        <v>334</v>
      </c>
      <c r="G620" s="3">
        <v>232000</v>
      </c>
    </row>
  </sheetData>
  <phoneticPr fontId="4" type="noConversion"/>
  <dataValidations count="1">
    <dataValidation type="list" allowBlank="1" showInputMessage="1" showErrorMessage="1" sqref="D2:D620" xr:uid="{9B98D9BD-9AED-4E9B-B12B-D1BF8810EC92}">
      <formula1>INDIRECT($C2)</formula1>
    </dataValidation>
  </dataValidations>
  <pageMargins left="0.7" right="0.7" top="0.75" bottom="0.75" header="0.3" footer="0.3"/>
  <pageSetup orientation="portrait" horizontalDpi="4294967293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BB9E2EE7-930D-4A8B-828B-E0D8CD184760}">
          <x14:formula1>
            <xm:f>'Expenses by Category'!$J$6:$J$15</xm:f>
          </x14:formula1>
          <xm:sqref>C2:C620</xm:sqref>
        </x14:dataValidation>
        <x14:dataValidation type="list" allowBlank="1" showInputMessage="1" showErrorMessage="1" xr:uid="{B13077E1-F4BD-4F32-89F2-481C1C4EEF1E}">
          <x14:formula1>
            <xm:f>'Expenses by Category'!$L$6:$L$10</xm:f>
          </x14:formula1>
          <xm:sqref>E2:E620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2CB789-FD11-427B-AC23-F1CFF630C18D}">
  <dimension ref="B2:AE65"/>
  <sheetViews>
    <sheetView topLeftCell="A3" zoomScale="70" zoomScaleNormal="70" workbookViewId="0">
      <selection activeCell="H28" sqref="H28"/>
    </sheetView>
  </sheetViews>
  <sheetFormatPr defaultRowHeight="14.4" x14ac:dyDescent="0.3"/>
  <cols>
    <col min="2" max="2" width="11.109375" bestFit="1" customWidth="1"/>
    <col min="3" max="3" width="16.109375" bestFit="1" customWidth="1"/>
    <col min="4" max="4" width="14.109375" bestFit="1" customWidth="1"/>
    <col min="5" max="5" width="12.44140625" bestFit="1" customWidth="1"/>
    <col min="6" max="6" width="14.88671875" bestFit="1" customWidth="1"/>
    <col min="7" max="7" width="16.77734375" bestFit="1" customWidth="1"/>
    <col min="8" max="9" width="15" bestFit="1" customWidth="1"/>
    <col min="10" max="10" width="12.21875" bestFit="1" customWidth="1"/>
    <col min="11" max="11" width="15" bestFit="1" customWidth="1"/>
    <col min="12" max="12" width="16.109375" bestFit="1" customWidth="1"/>
    <col min="13" max="18" width="14.109375" bestFit="1" customWidth="1"/>
    <col min="19" max="19" width="15.109375" bestFit="1" customWidth="1"/>
    <col min="20" max="21" width="14.109375" bestFit="1" customWidth="1"/>
    <col min="22" max="22" width="15.109375" bestFit="1" customWidth="1"/>
    <col min="25" max="25" width="14.44140625" bestFit="1" customWidth="1"/>
    <col min="26" max="26" width="15.77734375" bestFit="1" customWidth="1"/>
    <col min="27" max="28" width="14.109375" bestFit="1" customWidth="1"/>
    <col min="29" max="30" width="15.109375" bestFit="1" customWidth="1"/>
    <col min="31" max="31" width="14.77734375" bestFit="1" customWidth="1"/>
  </cols>
  <sheetData>
    <row r="2" spans="2:28" x14ac:dyDescent="0.3">
      <c r="B2" s="84" t="s">
        <v>351</v>
      </c>
      <c r="C2" s="84"/>
      <c r="D2" s="84"/>
      <c r="E2" s="84"/>
      <c r="F2" s="84"/>
      <c r="G2" s="84"/>
      <c r="H2" s="84"/>
      <c r="I2" s="84"/>
      <c r="J2" s="84"/>
      <c r="K2" s="84"/>
      <c r="L2" s="84"/>
      <c r="M2" s="84"/>
      <c r="N2" s="84"/>
      <c r="O2" s="84"/>
      <c r="P2" s="84"/>
      <c r="Q2" s="84"/>
      <c r="R2" s="84"/>
      <c r="S2" s="84"/>
    </row>
    <row r="3" spans="2:28" x14ac:dyDescent="0.3">
      <c r="B3" s="84"/>
      <c r="C3" s="84"/>
      <c r="D3" s="84"/>
      <c r="E3" s="84"/>
      <c r="F3" s="84"/>
      <c r="G3" s="84"/>
      <c r="H3" s="84"/>
      <c r="I3" s="84"/>
      <c r="J3" s="84"/>
      <c r="K3" s="84"/>
      <c r="L3" s="84"/>
      <c r="M3" s="84"/>
      <c r="N3" s="84"/>
      <c r="O3" s="84"/>
      <c r="P3" s="84"/>
      <c r="Q3" s="84"/>
      <c r="R3" s="84"/>
      <c r="S3" s="84"/>
    </row>
    <row r="4" spans="2:28" x14ac:dyDescent="0.3">
      <c r="B4" s="84"/>
      <c r="C4" s="84"/>
      <c r="D4" s="84"/>
      <c r="E4" s="84"/>
      <c r="F4" s="84"/>
      <c r="G4" s="84"/>
      <c r="H4" s="84"/>
      <c r="I4" s="84"/>
      <c r="J4" s="84"/>
      <c r="K4" s="84"/>
      <c r="L4" s="84"/>
      <c r="M4" s="84"/>
      <c r="N4" s="84"/>
      <c r="O4" s="84"/>
      <c r="P4" s="84"/>
      <c r="Q4" s="84"/>
      <c r="R4" s="84"/>
      <c r="S4" s="84"/>
    </row>
    <row r="5" spans="2:28" x14ac:dyDescent="0.3">
      <c r="B5" s="84"/>
      <c r="C5" s="84"/>
      <c r="D5" s="84"/>
      <c r="E5" s="84"/>
      <c r="F5" s="84"/>
      <c r="G5" s="84"/>
      <c r="H5" s="84"/>
      <c r="I5" s="84"/>
      <c r="J5" s="84"/>
      <c r="K5" s="84"/>
      <c r="L5" s="84"/>
      <c r="M5" s="84"/>
      <c r="N5" s="84"/>
      <c r="O5" s="84"/>
      <c r="P5" s="84"/>
      <c r="Q5" s="84"/>
      <c r="R5" s="84"/>
      <c r="S5" s="84"/>
    </row>
    <row r="6" spans="2:28" x14ac:dyDescent="0.3">
      <c r="B6" s="84"/>
      <c r="C6" s="84"/>
      <c r="D6" s="84"/>
      <c r="E6" s="84"/>
      <c r="F6" s="84"/>
      <c r="G6" s="84"/>
      <c r="H6" s="84"/>
      <c r="I6" s="84"/>
      <c r="J6" s="84"/>
      <c r="K6" s="84"/>
      <c r="L6" s="84"/>
      <c r="M6" s="84"/>
      <c r="N6" s="84"/>
      <c r="O6" s="84"/>
      <c r="P6" s="84"/>
      <c r="Q6" s="84"/>
      <c r="R6" s="84"/>
      <c r="S6" s="84"/>
    </row>
    <row r="8" spans="2:28" ht="14.4" customHeight="1" x14ac:dyDescent="0.3">
      <c r="B8" s="85" t="s">
        <v>352</v>
      </c>
      <c r="C8" s="85"/>
      <c r="D8" s="85"/>
      <c r="E8" s="85"/>
      <c r="F8" s="85"/>
    </row>
    <row r="9" spans="2:28" ht="14.4" customHeight="1" x14ac:dyDescent="0.3">
      <c r="B9" s="85"/>
      <c r="C9" s="85"/>
      <c r="D9" s="85"/>
      <c r="E9" s="85"/>
      <c r="F9" s="85"/>
    </row>
    <row r="10" spans="2:28" ht="14.4" customHeight="1" x14ac:dyDescent="0.3">
      <c r="B10" s="85"/>
      <c r="C10" s="85"/>
      <c r="D10" s="85"/>
      <c r="E10" s="85"/>
      <c r="F10" s="85"/>
    </row>
    <row r="11" spans="2:28" ht="14.4" customHeight="1" x14ac:dyDescent="0.3">
      <c r="B11" s="85"/>
      <c r="C11" s="85"/>
      <c r="D11" s="85"/>
      <c r="E11" s="85"/>
      <c r="F11" s="85"/>
    </row>
    <row r="12" spans="2:28" ht="14.4" customHeight="1" x14ac:dyDescent="0.3">
      <c r="B12" s="85"/>
      <c r="C12" s="85"/>
      <c r="D12" s="85"/>
      <c r="E12" s="85"/>
      <c r="F12" s="85"/>
      <c r="P12" s="83" t="s">
        <v>123</v>
      </c>
      <c r="Q12" s="83"/>
      <c r="R12" s="83"/>
    </row>
    <row r="13" spans="2:28" ht="14.4" customHeight="1" x14ac:dyDescent="0.3">
      <c r="B13" s="85"/>
      <c r="C13" s="85"/>
      <c r="D13" s="85"/>
      <c r="E13" s="85"/>
      <c r="F13" s="85"/>
      <c r="P13" s="83"/>
      <c r="Q13" s="83"/>
      <c r="R13" s="83"/>
      <c r="Z13" s="36"/>
      <c r="AA13" s="36"/>
      <c r="AB13" s="36"/>
    </row>
    <row r="14" spans="2:28" ht="14.4" customHeight="1" x14ac:dyDescent="0.3">
      <c r="B14" s="85"/>
      <c r="C14" s="85"/>
      <c r="D14" s="85"/>
      <c r="E14" s="85"/>
      <c r="F14" s="85"/>
      <c r="P14" s="83"/>
      <c r="Q14" s="83"/>
      <c r="R14" s="83"/>
      <c r="Z14" s="36"/>
      <c r="AA14" s="36"/>
      <c r="AB14" s="36"/>
    </row>
    <row r="15" spans="2:28" ht="14.4" customHeight="1" x14ac:dyDescent="0.3">
      <c r="B15" s="85"/>
      <c r="C15" s="85"/>
      <c r="D15" s="85"/>
      <c r="E15" s="85"/>
      <c r="F15" s="85"/>
      <c r="P15" s="83"/>
      <c r="Q15" s="83"/>
      <c r="R15" s="83"/>
      <c r="Z15" s="36"/>
      <c r="AA15" s="36"/>
      <c r="AB15" s="36"/>
    </row>
    <row r="16" spans="2:28" ht="14.4" customHeight="1" x14ac:dyDescent="0.3">
      <c r="B16" s="85"/>
      <c r="C16" s="85"/>
      <c r="D16" s="85"/>
      <c r="E16" s="85"/>
      <c r="F16" s="85"/>
      <c r="P16" s="83"/>
      <c r="Q16" s="83"/>
      <c r="R16" s="83"/>
      <c r="Z16" s="36"/>
      <c r="AA16" s="36"/>
      <c r="AB16" s="36"/>
    </row>
    <row r="17" spans="2:31" ht="40.200000000000003" x14ac:dyDescent="0.3">
      <c r="B17" s="85"/>
      <c r="C17" s="85"/>
      <c r="D17" s="85"/>
      <c r="E17" s="85"/>
      <c r="F17" s="85"/>
      <c r="Z17" s="36"/>
      <c r="AA17" s="36"/>
      <c r="AB17" s="36"/>
    </row>
    <row r="19" spans="2:31" x14ac:dyDescent="0.3">
      <c r="F19" s="4" t="s">
        <v>3</v>
      </c>
      <c r="G19" t="s">
        <v>313</v>
      </c>
      <c r="Y19" s="4" t="s">
        <v>3</v>
      </c>
      <c r="Z19" t="s">
        <v>106</v>
      </c>
    </row>
    <row r="21" spans="2:31" x14ac:dyDescent="0.3">
      <c r="B21" s="4" t="s">
        <v>77</v>
      </c>
      <c r="C21" t="s">
        <v>79</v>
      </c>
      <c r="F21" s="4" t="s">
        <v>79</v>
      </c>
      <c r="G21" s="4" t="s">
        <v>107</v>
      </c>
      <c r="Y21" s="4" t="s">
        <v>79</v>
      </c>
      <c r="Z21" s="4" t="s">
        <v>107</v>
      </c>
    </row>
    <row r="22" spans="2:31" x14ac:dyDescent="0.3">
      <c r="B22" s="5" t="s">
        <v>337</v>
      </c>
      <c r="C22" s="3">
        <v>721600</v>
      </c>
      <c r="F22" s="4" t="s">
        <v>77</v>
      </c>
      <c r="G22" t="s">
        <v>48</v>
      </c>
      <c r="H22" t="s">
        <v>49</v>
      </c>
      <c r="I22" t="s">
        <v>50</v>
      </c>
      <c r="J22" t="s">
        <v>47</v>
      </c>
      <c r="K22" t="s">
        <v>46</v>
      </c>
      <c r="L22" t="s">
        <v>78</v>
      </c>
      <c r="Y22" s="4" t="s">
        <v>77</v>
      </c>
      <c r="Z22" t="s">
        <v>48</v>
      </c>
      <c r="AA22" t="s">
        <v>49</v>
      </c>
      <c r="AB22" t="s">
        <v>46</v>
      </c>
      <c r="AC22" t="s">
        <v>78</v>
      </c>
    </row>
    <row r="23" spans="2:31" x14ac:dyDescent="0.3">
      <c r="B23" s="5" t="s">
        <v>338</v>
      </c>
      <c r="C23" s="3">
        <v>2398842.5</v>
      </c>
      <c r="F23" s="5" t="s">
        <v>337</v>
      </c>
      <c r="G23" s="3"/>
      <c r="H23" s="3">
        <v>408500</v>
      </c>
      <c r="I23" s="3"/>
      <c r="J23" s="3"/>
      <c r="K23" s="3">
        <v>313100</v>
      </c>
      <c r="L23" s="3">
        <v>721600</v>
      </c>
      <c r="Y23" s="5" t="s">
        <v>335</v>
      </c>
      <c r="Z23" s="3">
        <v>7315067.8599999994</v>
      </c>
      <c r="AA23" s="3">
        <v>1365300</v>
      </c>
      <c r="AB23" s="3">
        <v>4427540.41</v>
      </c>
      <c r="AC23" s="3">
        <v>13107908.27</v>
      </c>
      <c r="AE23" s="3"/>
    </row>
    <row r="24" spans="2:31" x14ac:dyDescent="0.3">
      <c r="B24" s="5" t="s">
        <v>339</v>
      </c>
      <c r="C24" s="3">
        <v>892042.49</v>
      </c>
      <c r="F24" s="5" t="s">
        <v>338</v>
      </c>
      <c r="G24" s="3">
        <v>1379742.5</v>
      </c>
      <c r="H24" s="3">
        <v>483100</v>
      </c>
      <c r="I24" s="3">
        <v>67100</v>
      </c>
      <c r="J24" s="3"/>
      <c r="K24" s="3">
        <v>468900</v>
      </c>
      <c r="L24" s="3">
        <v>2398842.5</v>
      </c>
      <c r="Y24" s="37" t="s">
        <v>336</v>
      </c>
      <c r="Z24" s="3">
        <v>1088582.4699999997</v>
      </c>
      <c r="AA24" s="3">
        <v>278800</v>
      </c>
      <c r="AB24" s="3">
        <v>1030160.1699999999</v>
      </c>
      <c r="AC24" s="3">
        <v>2397542.64</v>
      </c>
      <c r="AE24" s="3"/>
    </row>
    <row r="25" spans="2:31" x14ac:dyDescent="0.3">
      <c r="B25" s="5" t="s">
        <v>341</v>
      </c>
      <c r="C25" s="3">
        <v>1163361.42</v>
      </c>
      <c r="F25" s="5" t="s">
        <v>339</v>
      </c>
      <c r="G25" s="3">
        <v>9742.5</v>
      </c>
      <c r="H25" s="3">
        <v>342000</v>
      </c>
      <c r="I25" s="3">
        <v>71900</v>
      </c>
      <c r="J25" s="3"/>
      <c r="K25" s="3">
        <v>468399.99</v>
      </c>
      <c r="L25" s="3">
        <v>892042.49</v>
      </c>
      <c r="Y25" s="38" t="s">
        <v>337</v>
      </c>
      <c r="Z25" s="3">
        <v>971605.89</v>
      </c>
      <c r="AA25" s="3">
        <v>207400</v>
      </c>
      <c r="AB25" s="3">
        <v>560046.6</v>
      </c>
      <c r="AC25" s="3">
        <v>1739052.4900000002</v>
      </c>
    </row>
    <row r="26" spans="2:31" x14ac:dyDescent="0.3">
      <c r="B26" s="5" t="s">
        <v>57</v>
      </c>
      <c r="C26" s="3">
        <v>2714736.5</v>
      </c>
      <c r="F26" s="5" t="s">
        <v>341</v>
      </c>
      <c r="G26" s="3">
        <v>125000</v>
      </c>
      <c r="H26" s="3">
        <v>212800</v>
      </c>
      <c r="I26" s="3">
        <v>145677</v>
      </c>
      <c r="J26" s="3">
        <v>1800</v>
      </c>
      <c r="K26" s="3">
        <v>678084.42</v>
      </c>
      <c r="L26" s="3">
        <v>1163361.42</v>
      </c>
      <c r="Y26" s="38" t="s">
        <v>338</v>
      </c>
      <c r="Z26" s="3">
        <v>116606.94999999995</v>
      </c>
      <c r="AA26" s="3">
        <v>64400</v>
      </c>
      <c r="AB26" s="3">
        <v>200057.1</v>
      </c>
      <c r="AC26" s="3">
        <v>381064.04999999993</v>
      </c>
    </row>
    <row r="27" spans="2:31" x14ac:dyDescent="0.3">
      <c r="B27" s="5" t="s">
        <v>342</v>
      </c>
      <c r="C27" s="3">
        <v>2324200.4399999995</v>
      </c>
      <c r="F27" s="5" t="s">
        <v>57</v>
      </c>
      <c r="G27" s="3">
        <v>1190442.5</v>
      </c>
      <c r="H27" s="3">
        <v>381800</v>
      </c>
      <c r="I27" s="3">
        <v>187597</v>
      </c>
      <c r="J27" s="3"/>
      <c r="K27" s="3">
        <v>954897</v>
      </c>
      <c r="L27" s="3">
        <v>2714736.5</v>
      </c>
      <c r="Y27" s="38" t="s">
        <v>339</v>
      </c>
      <c r="Z27" s="3">
        <v>369.63000000000005</v>
      </c>
      <c r="AA27" s="3">
        <v>7000</v>
      </c>
      <c r="AB27" s="3">
        <v>270056.46999999997</v>
      </c>
      <c r="AC27" s="3">
        <v>277426.09999999998</v>
      </c>
    </row>
    <row r="28" spans="2:31" ht="14.4" customHeight="1" x14ac:dyDescent="0.3">
      <c r="B28" s="5" t="s">
        <v>344</v>
      </c>
      <c r="C28" s="3">
        <v>3027299.5</v>
      </c>
      <c r="F28" s="5" t="s">
        <v>342</v>
      </c>
      <c r="G28" s="3">
        <v>363480.5</v>
      </c>
      <c r="H28" s="3">
        <v>634200</v>
      </c>
      <c r="I28" s="3"/>
      <c r="J28" s="3"/>
      <c r="K28" s="3">
        <v>1326519.94</v>
      </c>
      <c r="L28" s="3">
        <v>2324200.44</v>
      </c>
      <c r="Y28" s="37" t="s">
        <v>340</v>
      </c>
      <c r="Z28" s="3">
        <v>1709639.3600000003</v>
      </c>
      <c r="AA28" s="3">
        <v>335000</v>
      </c>
      <c r="AB28" s="3">
        <v>1959082.34</v>
      </c>
      <c r="AC28" s="3">
        <v>4003721.7000000007</v>
      </c>
    </row>
    <row r="29" spans="2:31" ht="14.4" customHeight="1" x14ac:dyDescent="0.3">
      <c r="B29" s="5" t="s">
        <v>345</v>
      </c>
      <c r="C29" s="3">
        <v>1285822.5</v>
      </c>
      <c r="F29" s="5" t="s">
        <v>344</v>
      </c>
      <c r="G29" s="3">
        <v>1047584.5</v>
      </c>
      <c r="H29" s="3">
        <v>500750</v>
      </c>
      <c r="I29" s="3">
        <v>212000</v>
      </c>
      <c r="J29" s="3"/>
      <c r="K29" s="3">
        <v>1266965</v>
      </c>
      <c r="L29" s="3">
        <v>3027299.5</v>
      </c>
      <c r="Y29" s="38" t="s">
        <v>341</v>
      </c>
      <c r="Z29" s="3">
        <v>171686.62000000017</v>
      </c>
      <c r="AA29" s="3"/>
      <c r="AB29" s="3">
        <v>445052.53</v>
      </c>
      <c r="AC29" s="3">
        <v>616739.15000000014</v>
      </c>
    </row>
    <row r="30" spans="2:31" ht="14.4" customHeight="1" x14ac:dyDescent="0.3">
      <c r="B30" s="5" t="s">
        <v>346</v>
      </c>
      <c r="C30" s="3">
        <v>2331592.5</v>
      </c>
      <c r="F30" s="5" t="s">
        <v>345</v>
      </c>
      <c r="G30" s="3">
        <v>286742.5</v>
      </c>
      <c r="H30" s="3">
        <v>98400</v>
      </c>
      <c r="I30" s="3"/>
      <c r="J30" s="3"/>
      <c r="K30" s="3">
        <v>900680</v>
      </c>
      <c r="L30" s="3">
        <v>1285822.5</v>
      </c>
      <c r="Y30" s="38" t="s">
        <v>57</v>
      </c>
      <c r="Z30" s="3">
        <v>1183855.7999999998</v>
      </c>
      <c r="AA30" s="3">
        <v>115000</v>
      </c>
      <c r="AB30" s="3">
        <v>382000</v>
      </c>
      <c r="AC30" s="3">
        <v>1680855.7999999998</v>
      </c>
    </row>
    <row r="31" spans="2:31" x14ac:dyDescent="0.3">
      <c r="B31" s="5" t="s">
        <v>348</v>
      </c>
      <c r="C31" s="3">
        <v>1302711.5</v>
      </c>
      <c r="F31" s="5" t="s">
        <v>346</v>
      </c>
      <c r="G31" s="3">
        <v>1401742.5</v>
      </c>
      <c r="H31" s="3">
        <v>196500</v>
      </c>
      <c r="I31" s="3">
        <v>36950</v>
      </c>
      <c r="J31" s="3">
        <v>11900</v>
      </c>
      <c r="K31" s="3">
        <v>684500</v>
      </c>
      <c r="L31" s="3">
        <v>2331592.5</v>
      </c>
      <c r="Y31" s="38" t="s">
        <v>342</v>
      </c>
      <c r="Z31" s="3">
        <v>354096.94000000035</v>
      </c>
      <c r="AA31" s="3">
        <v>220000</v>
      </c>
      <c r="AB31" s="3">
        <v>1132029.81</v>
      </c>
      <c r="AC31" s="3">
        <v>1706126.7500000005</v>
      </c>
    </row>
    <row r="32" spans="2:31" ht="14.4" customHeight="1" x14ac:dyDescent="0.3">
      <c r="B32" s="5" t="s">
        <v>349</v>
      </c>
      <c r="C32" s="3">
        <v>2325172.5</v>
      </c>
      <c r="F32" s="5" t="s">
        <v>348</v>
      </c>
      <c r="G32" s="3">
        <v>458454.5</v>
      </c>
      <c r="H32" s="3">
        <v>213600</v>
      </c>
      <c r="I32" s="3">
        <v>65800</v>
      </c>
      <c r="J32" s="3"/>
      <c r="K32" s="3">
        <v>564857</v>
      </c>
      <c r="L32" s="3">
        <v>1302711.5</v>
      </c>
      <c r="Y32" s="37" t="s">
        <v>343</v>
      </c>
      <c r="Z32" s="3">
        <v>2886949.6099999985</v>
      </c>
      <c r="AA32" s="3">
        <v>238500</v>
      </c>
      <c r="AB32" s="3">
        <v>990000</v>
      </c>
      <c r="AC32" s="3">
        <v>4115449.6099999985</v>
      </c>
    </row>
    <row r="33" spans="2:30" ht="14.4" customHeight="1" x14ac:dyDescent="0.3">
      <c r="B33" s="5" t="s">
        <v>350</v>
      </c>
      <c r="C33" s="3">
        <v>1764475.5</v>
      </c>
      <c r="F33" s="5" t="s">
        <v>349</v>
      </c>
      <c r="G33" s="3">
        <v>709742.5</v>
      </c>
      <c r="H33" s="3">
        <v>196100</v>
      </c>
      <c r="I33" s="3">
        <v>553615</v>
      </c>
      <c r="J33" s="3"/>
      <c r="K33" s="3">
        <v>865715</v>
      </c>
      <c r="L33" s="3">
        <v>2325172.5</v>
      </c>
      <c r="Y33" s="38" t="s">
        <v>344</v>
      </c>
      <c r="Z33" s="3">
        <v>1214564.3699999994</v>
      </c>
      <c r="AA33" s="3">
        <v>50000</v>
      </c>
      <c r="AB33" s="3">
        <v>490000</v>
      </c>
      <c r="AC33" s="3">
        <v>1754564.3699999994</v>
      </c>
    </row>
    <row r="34" spans="2:30" ht="14.4" customHeight="1" x14ac:dyDescent="0.3">
      <c r="B34" s="5" t="s">
        <v>78</v>
      </c>
      <c r="C34" s="3">
        <v>22251857.350000001</v>
      </c>
      <c r="F34" s="5" t="s">
        <v>350</v>
      </c>
      <c r="G34" s="3">
        <v>1241742.5</v>
      </c>
      <c r="H34" s="3">
        <v>305800</v>
      </c>
      <c r="I34" s="3">
        <v>52400</v>
      </c>
      <c r="J34" s="3"/>
      <c r="K34" s="3">
        <v>164533</v>
      </c>
      <c r="L34" s="3">
        <v>1764475.5</v>
      </c>
      <c r="Y34" s="38" t="s">
        <v>345</v>
      </c>
      <c r="Z34" s="3">
        <v>274144.84999999986</v>
      </c>
      <c r="AA34" s="3">
        <v>23500</v>
      </c>
      <c r="AB34" s="3">
        <v>250000</v>
      </c>
      <c r="AC34" s="3">
        <v>547644.84999999986</v>
      </c>
    </row>
    <row r="35" spans="2:30" x14ac:dyDescent="0.3">
      <c r="F35" s="5" t="s">
        <v>78</v>
      </c>
      <c r="G35" s="3">
        <v>8214417</v>
      </c>
      <c r="H35" s="3">
        <v>3973550</v>
      </c>
      <c r="I35" s="3">
        <v>1393039</v>
      </c>
      <c r="J35" s="3">
        <v>13700</v>
      </c>
      <c r="K35" s="3">
        <v>8657151.3499999996</v>
      </c>
      <c r="L35" s="3">
        <v>22251857.350000001</v>
      </c>
      <c r="Y35" s="38" t="s">
        <v>346</v>
      </c>
      <c r="Z35" s="3">
        <v>1398240.3899999994</v>
      </c>
      <c r="AA35" s="3">
        <v>165000</v>
      </c>
      <c r="AB35" s="3">
        <v>250000</v>
      </c>
      <c r="AC35" s="3">
        <v>1813240.3899999994</v>
      </c>
    </row>
    <row r="36" spans="2:30" x14ac:dyDescent="0.3">
      <c r="Y36" s="37" t="s">
        <v>347</v>
      </c>
      <c r="Z36" s="3">
        <v>1629896.4200000013</v>
      </c>
      <c r="AA36" s="3">
        <v>513000</v>
      </c>
      <c r="AB36" s="3">
        <v>448297.9</v>
      </c>
      <c r="AC36" s="3">
        <v>2591194.3200000012</v>
      </c>
    </row>
    <row r="37" spans="2:30" x14ac:dyDescent="0.3">
      <c r="Y37" s="38" t="s">
        <v>348</v>
      </c>
      <c r="Z37" s="3">
        <v>450015.91000000027</v>
      </c>
      <c r="AA37" s="3">
        <v>36000</v>
      </c>
      <c r="AB37" s="3">
        <v>145197.9</v>
      </c>
      <c r="AC37" s="3">
        <v>631213.81000000029</v>
      </c>
    </row>
    <row r="38" spans="2:30" x14ac:dyDescent="0.3">
      <c r="Y38" s="38" t="s">
        <v>349</v>
      </c>
      <c r="Z38" s="3">
        <v>714281.87000000104</v>
      </c>
      <c r="AA38" s="3">
        <v>220000</v>
      </c>
      <c r="AB38" s="3">
        <v>58000</v>
      </c>
      <c r="AC38" s="3">
        <v>992281.87000000104</v>
      </c>
    </row>
    <row r="39" spans="2:30" x14ac:dyDescent="0.3">
      <c r="Y39" s="38" t="s">
        <v>350</v>
      </c>
      <c r="Z39" s="3">
        <v>465598.64000000013</v>
      </c>
      <c r="AA39" s="3">
        <v>257000</v>
      </c>
      <c r="AB39" s="3">
        <v>245100</v>
      </c>
      <c r="AC39" s="3">
        <v>967698.64000000013</v>
      </c>
    </row>
    <row r="40" spans="2:30" x14ac:dyDescent="0.3">
      <c r="Y40" s="5" t="s">
        <v>78</v>
      </c>
      <c r="Z40" s="3">
        <v>7315067.8599999994</v>
      </c>
      <c r="AA40" s="3">
        <v>1365300</v>
      </c>
      <c r="AB40" s="3">
        <v>4427540.41</v>
      </c>
      <c r="AC40" s="3">
        <v>13107908.27</v>
      </c>
    </row>
    <row r="46" spans="2:30" x14ac:dyDescent="0.3">
      <c r="Y46" s="4" t="s">
        <v>79</v>
      </c>
      <c r="Z46" s="4" t="s">
        <v>107</v>
      </c>
    </row>
    <row r="47" spans="2:30" x14ac:dyDescent="0.3">
      <c r="Y47" s="4" t="s">
        <v>77</v>
      </c>
      <c r="Z47" t="s">
        <v>48</v>
      </c>
      <c r="AA47" t="s">
        <v>49</v>
      </c>
      <c r="AB47" t="s">
        <v>47</v>
      </c>
      <c r="AC47" t="s">
        <v>46</v>
      </c>
      <c r="AD47" t="s">
        <v>78</v>
      </c>
    </row>
    <row r="48" spans="2:30" x14ac:dyDescent="0.3">
      <c r="Y48" s="5" t="s">
        <v>335</v>
      </c>
      <c r="Z48" s="3">
        <v>16318453.690000001</v>
      </c>
      <c r="AA48" s="3">
        <v>4036750</v>
      </c>
      <c r="AB48" s="3">
        <v>18813</v>
      </c>
      <c r="AC48" s="3">
        <v>8946729.75</v>
      </c>
      <c r="AD48" s="3">
        <v>29320746.440000005</v>
      </c>
    </row>
    <row r="49" spans="25:30" x14ac:dyDescent="0.3">
      <c r="Y49" s="37" t="s">
        <v>336</v>
      </c>
      <c r="Z49" s="3">
        <v>10091968.300000003</v>
      </c>
      <c r="AA49" s="3">
        <v>1299250</v>
      </c>
      <c r="AB49" s="3">
        <v>13813</v>
      </c>
      <c r="AC49" s="3">
        <v>1674457.51</v>
      </c>
      <c r="AD49" s="3">
        <v>13079488.810000002</v>
      </c>
    </row>
    <row r="50" spans="25:30" x14ac:dyDescent="0.3">
      <c r="Y50" s="38" t="s">
        <v>337</v>
      </c>
      <c r="Z50" s="3">
        <v>9974991.7200000025</v>
      </c>
      <c r="AA50" s="3">
        <v>777850</v>
      </c>
      <c r="AB50" s="3">
        <v>13813</v>
      </c>
      <c r="AC50" s="3">
        <v>984343.94000000006</v>
      </c>
      <c r="AD50" s="3">
        <v>11750998.660000002</v>
      </c>
    </row>
    <row r="51" spans="25:30" x14ac:dyDescent="0.3">
      <c r="Y51" s="38" t="s">
        <v>338</v>
      </c>
      <c r="Z51" s="3">
        <v>116606.94999999995</v>
      </c>
      <c r="AA51" s="3">
        <v>314400</v>
      </c>
      <c r="AB51" s="3"/>
      <c r="AC51" s="3">
        <v>420057.1</v>
      </c>
      <c r="AD51" s="3">
        <v>851064.04999999993</v>
      </c>
    </row>
    <row r="52" spans="25:30" x14ac:dyDescent="0.3">
      <c r="Y52" s="38" t="s">
        <v>339</v>
      </c>
      <c r="Z52" s="3">
        <v>369.63000000000005</v>
      </c>
      <c r="AA52" s="3">
        <v>207000</v>
      </c>
      <c r="AB52" s="3"/>
      <c r="AC52" s="3">
        <v>270056.46999999997</v>
      </c>
      <c r="AD52" s="3">
        <v>477426.1</v>
      </c>
    </row>
    <row r="53" spans="25:30" x14ac:dyDescent="0.3">
      <c r="Y53" s="37" t="s">
        <v>340</v>
      </c>
      <c r="Z53" s="3">
        <v>1709639.3600000003</v>
      </c>
      <c r="AA53" s="3">
        <v>1285000</v>
      </c>
      <c r="AB53" s="3"/>
      <c r="AC53" s="3">
        <v>2980420.34</v>
      </c>
      <c r="AD53" s="3">
        <v>5975059.7000000011</v>
      </c>
    </row>
    <row r="54" spans="25:30" x14ac:dyDescent="0.3">
      <c r="Y54" s="38" t="s">
        <v>341</v>
      </c>
      <c r="Z54" s="3">
        <v>171686.62000000017</v>
      </c>
      <c r="AA54" s="3">
        <v>200000</v>
      </c>
      <c r="AB54" s="3"/>
      <c r="AC54" s="3">
        <v>445052.53</v>
      </c>
      <c r="AD54" s="3">
        <v>816739.15000000014</v>
      </c>
    </row>
    <row r="55" spans="25:30" x14ac:dyDescent="0.3">
      <c r="Y55" s="38" t="s">
        <v>57</v>
      </c>
      <c r="Z55" s="3">
        <v>1183855.7999999998</v>
      </c>
      <c r="AA55" s="3">
        <v>365000</v>
      </c>
      <c r="AB55" s="3"/>
      <c r="AC55" s="3">
        <v>1019600</v>
      </c>
      <c r="AD55" s="3">
        <v>2568455.7999999998</v>
      </c>
    </row>
    <row r="56" spans="25:30" x14ac:dyDescent="0.3">
      <c r="Y56" s="38" t="s">
        <v>342</v>
      </c>
      <c r="Z56" s="3">
        <v>354096.94000000035</v>
      </c>
      <c r="AA56" s="3">
        <v>720000</v>
      </c>
      <c r="AB56" s="3"/>
      <c r="AC56" s="3">
        <v>1515767.81</v>
      </c>
      <c r="AD56" s="3">
        <v>2589864.7500000005</v>
      </c>
    </row>
    <row r="57" spans="25:30" x14ac:dyDescent="0.3">
      <c r="Y57" s="37" t="s">
        <v>343</v>
      </c>
      <c r="Z57" s="3">
        <v>2886949.6099999985</v>
      </c>
      <c r="AA57" s="3">
        <v>738500</v>
      </c>
      <c r="AB57" s="3">
        <v>5000</v>
      </c>
      <c r="AC57" s="3">
        <v>2817842</v>
      </c>
      <c r="AD57" s="3">
        <v>6448291.6099999985</v>
      </c>
    </row>
    <row r="58" spans="25:30" x14ac:dyDescent="0.3">
      <c r="Y58" s="38" t="s">
        <v>344</v>
      </c>
      <c r="Z58" s="3">
        <v>1214564.3699999994</v>
      </c>
      <c r="AA58" s="3">
        <v>450000</v>
      </c>
      <c r="AB58" s="3"/>
      <c r="AC58" s="3">
        <v>1527842</v>
      </c>
      <c r="AD58" s="3">
        <v>3192406.3699999992</v>
      </c>
    </row>
    <row r="59" spans="25:30" x14ac:dyDescent="0.3">
      <c r="Y59" s="38" t="s">
        <v>345</v>
      </c>
      <c r="Z59" s="3">
        <v>274144.84999999986</v>
      </c>
      <c r="AA59" s="3">
        <v>123500</v>
      </c>
      <c r="AB59" s="3"/>
      <c r="AC59" s="3">
        <v>520000</v>
      </c>
      <c r="AD59" s="3">
        <v>917644.84999999986</v>
      </c>
    </row>
    <row r="60" spans="25:30" x14ac:dyDescent="0.3">
      <c r="Y60" s="38" t="s">
        <v>346</v>
      </c>
      <c r="Z60" s="3">
        <v>1398240.3899999994</v>
      </c>
      <c r="AA60" s="3">
        <v>165000</v>
      </c>
      <c r="AB60" s="3">
        <v>5000</v>
      </c>
      <c r="AC60" s="3">
        <v>770000</v>
      </c>
      <c r="AD60" s="3">
        <v>2338240.3899999997</v>
      </c>
    </row>
    <row r="61" spans="25:30" x14ac:dyDescent="0.3">
      <c r="Y61" s="37" t="s">
        <v>347</v>
      </c>
      <c r="Z61" s="3">
        <v>1629896.4200000011</v>
      </c>
      <c r="AA61" s="3">
        <v>714000</v>
      </c>
      <c r="AB61" s="3"/>
      <c r="AC61" s="3">
        <v>1474009.9</v>
      </c>
      <c r="AD61" s="3">
        <v>3817906.3200000012</v>
      </c>
    </row>
    <row r="62" spans="25:30" x14ac:dyDescent="0.3">
      <c r="Y62" s="38" t="s">
        <v>348</v>
      </c>
      <c r="Z62" s="3">
        <v>450015.91000000027</v>
      </c>
      <c r="AA62" s="3">
        <v>166000</v>
      </c>
      <c r="AB62" s="3"/>
      <c r="AC62" s="3">
        <v>465909.9</v>
      </c>
      <c r="AD62" s="3">
        <v>1081925.8100000003</v>
      </c>
    </row>
    <row r="63" spans="25:30" x14ac:dyDescent="0.3">
      <c r="Y63" s="38" t="s">
        <v>349</v>
      </c>
      <c r="Z63" s="3">
        <v>714281.87000000104</v>
      </c>
      <c r="AA63" s="3">
        <v>220000</v>
      </c>
      <c r="AB63" s="3"/>
      <c r="AC63" s="3">
        <v>758000</v>
      </c>
      <c r="AD63" s="3">
        <v>1692281.870000001</v>
      </c>
    </row>
    <row r="64" spans="25:30" x14ac:dyDescent="0.3">
      <c r="Y64" s="38" t="s">
        <v>350</v>
      </c>
      <c r="Z64" s="3">
        <v>465598.63999999996</v>
      </c>
      <c r="AA64" s="3">
        <v>328000</v>
      </c>
      <c r="AB64" s="3"/>
      <c r="AC64" s="3">
        <v>250100</v>
      </c>
      <c r="AD64" s="3">
        <v>1043698.6399999999</v>
      </c>
    </row>
    <row r="65" spans="25:30" x14ac:dyDescent="0.3">
      <c r="Y65" s="5" t="s">
        <v>78</v>
      </c>
      <c r="Z65" s="3">
        <v>16318453.690000001</v>
      </c>
      <c r="AA65" s="3">
        <v>4036750</v>
      </c>
      <c r="AB65" s="3">
        <v>18813</v>
      </c>
      <c r="AC65" s="3">
        <v>8946729.75</v>
      </c>
      <c r="AD65" s="3">
        <v>29320746.440000005</v>
      </c>
    </row>
  </sheetData>
  <mergeCells count="3">
    <mergeCell ref="P12:R16"/>
    <mergeCell ref="B2:S6"/>
    <mergeCell ref="B8:F17"/>
  </mergeCells>
  <pageMargins left="0.7" right="0.7" top="0.75" bottom="0.75" header="0.3" footer="0.3"/>
  <pageSetup paperSize="9" orientation="portrait" r:id="rId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2A26BF-7D6B-4454-947A-72AF39DEDCD1}">
  <dimension ref="B2:F40"/>
  <sheetViews>
    <sheetView workbookViewId="0">
      <selection activeCell="F16" sqref="F16"/>
    </sheetView>
  </sheetViews>
  <sheetFormatPr defaultColWidth="8.88671875" defaultRowHeight="15.6" x14ac:dyDescent="0.3"/>
  <cols>
    <col min="1" max="1" width="2.109375" style="20" customWidth="1"/>
    <col min="2" max="2" width="11.33203125" style="20" bestFit="1" customWidth="1"/>
    <col min="3" max="3" width="15.5546875" style="20" bestFit="1" customWidth="1"/>
    <col min="4" max="4" width="3.33203125" style="20" customWidth="1"/>
    <col min="5" max="5" width="11.33203125" style="20" bestFit="1" customWidth="1"/>
    <col min="6" max="6" width="14.44140625" style="20" bestFit="1" customWidth="1"/>
    <col min="7" max="7" width="8.88671875" style="20"/>
    <col min="8" max="8" width="11.33203125" style="20" bestFit="1" customWidth="1"/>
    <col min="9" max="16384" width="8.88671875" style="20"/>
  </cols>
  <sheetData>
    <row r="2" spans="2:6" x14ac:dyDescent="0.3">
      <c r="B2" s="86" t="s">
        <v>219</v>
      </c>
      <c r="C2" s="86"/>
      <c r="E2" s="87" t="s">
        <v>220</v>
      </c>
      <c r="F2" s="87"/>
    </row>
    <row r="3" spans="2:6" x14ac:dyDescent="0.3">
      <c r="B3" s="86"/>
      <c r="C3" s="86"/>
      <c r="E3" s="87"/>
      <c r="F3" s="87"/>
    </row>
    <row r="4" spans="2:6" x14ac:dyDescent="0.3">
      <c r="B4" s="88">
        <f>SUM(Table4[Ingresos])-E4</f>
        <v>25870</v>
      </c>
      <c r="C4" s="88"/>
      <c r="E4" s="88">
        <f>SUM(Table2[Uber])</f>
        <v>441300</v>
      </c>
      <c r="F4" s="88"/>
    </row>
    <row r="5" spans="2:6" x14ac:dyDescent="0.3">
      <c r="B5" s="88"/>
      <c r="C5" s="88"/>
      <c r="E5" s="88"/>
      <c r="F5" s="88"/>
    </row>
    <row r="6" spans="2:6" x14ac:dyDescent="0.3">
      <c r="D6" s="21"/>
    </row>
    <row r="7" spans="2:6" x14ac:dyDescent="0.3">
      <c r="B7" s="20" t="s">
        <v>211</v>
      </c>
      <c r="C7" s="20" t="s">
        <v>215</v>
      </c>
      <c r="E7" s="20" t="s">
        <v>211</v>
      </c>
      <c r="F7" s="20" t="s">
        <v>139</v>
      </c>
    </row>
    <row r="8" spans="2:6" x14ac:dyDescent="0.3">
      <c r="B8" s="22">
        <v>44720</v>
      </c>
      <c r="C8" s="21">
        <v>73775</v>
      </c>
      <c r="E8" s="22">
        <v>44725</v>
      </c>
      <c r="F8" s="21">
        <v>12500</v>
      </c>
    </row>
    <row r="9" spans="2:6" x14ac:dyDescent="0.3">
      <c r="B9" s="22">
        <v>44728</v>
      </c>
      <c r="C9" s="21">
        <v>100000</v>
      </c>
      <c r="E9" s="22">
        <v>44725</v>
      </c>
      <c r="F9" s="21">
        <v>12900</v>
      </c>
    </row>
    <row r="10" spans="2:6" x14ac:dyDescent="0.3">
      <c r="B10" s="22">
        <v>44745</v>
      </c>
      <c r="C10" s="21">
        <v>27683</v>
      </c>
      <c r="E10" s="22">
        <v>44727</v>
      </c>
      <c r="F10" s="21">
        <v>18400</v>
      </c>
    </row>
    <row r="11" spans="2:6" x14ac:dyDescent="0.3">
      <c r="B11" s="22">
        <v>44757</v>
      </c>
      <c r="C11" s="21">
        <v>75000</v>
      </c>
      <c r="E11" s="22">
        <v>44727</v>
      </c>
      <c r="F11" s="21">
        <v>13100</v>
      </c>
    </row>
    <row r="12" spans="2:6" x14ac:dyDescent="0.3">
      <c r="B12" s="22">
        <v>44816</v>
      </c>
      <c r="C12" s="21">
        <v>70000</v>
      </c>
      <c r="E12" s="22">
        <v>44736</v>
      </c>
      <c r="F12" s="21">
        <v>17100</v>
      </c>
    </row>
    <row r="13" spans="2:6" x14ac:dyDescent="0.3">
      <c r="B13" s="22">
        <v>44860</v>
      </c>
      <c r="C13" s="21">
        <v>120712</v>
      </c>
      <c r="E13" s="22">
        <v>44736</v>
      </c>
      <c r="F13" s="21">
        <v>12300</v>
      </c>
    </row>
    <row r="14" spans="2:6" x14ac:dyDescent="0.3">
      <c r="E14" s="22">
        <v>44740</v>
      </c>
      <c r="F14" s="21">
        <v>11600</v>
      </c>
    </row>
    <row r="15" spans="2:6" x14ac:dyDescent="0.3">
      <c r="E15" s="22">
        <v>44742</v>
      </c>
      <c r="F15" s="21">
        <v>16700</v>
      </c>
    </row>
    <row r="16" spans="2:6" x14ac:dyDescent="0.3">
      <c r="E16" s="22">
        <v>44754</v>
      </c>
      <c r="F16" s="21">
        <v>19400</v>
      </c>
    </row>
    <row r="17" spans="5:6" x14ac:dyDescent="0.3">
      <c r="E17" s="22">
        <v>44754</v>
      </c>
      <c r="F17" s="21">
        <v>13000</v>
      </c>
    </row>
    <row r="18" spans="5:6" x14ac:dyDescent="0.3">
      <c r="E18" s="22">
        <v>44760</v>
      </c>
      <c r="F18" s="21">
        <v>18500</v>
      </c>
    </row>
    <row r="19" spans="5:6" x14ac:dyDescent="0.3">
      <c r="E19" s="22">
        <v>44783</v>
      </c>
      <c r="F19" s="21">
        <v>13900</v>
      </c>
    </row>
    <row r="20" spans="5:6" x14ac:dyDescent="0.3">
      <c r="E20" s="22">
        <v>44797</v>
      </c>
      <c r="F20" s="21">
        <v>19100</v>
      </c>
    </row>
    <row r="21" spans="5:6" x14ac:dyDescent="0.3">
      <c r="E21" s="22">
        <v>44797</v>
      </c>
      <c r="F21" s="21">
        <v>16200</v>
      </c>
    </row>
    <row r="22" spans="5:6" x14ac:dyDescent="0.3">
      <c r="E22" s="22">
        <v>44799</v>
      </c>
      <c r="F22" s="21">
        <v>16900</v>
      </c>
    </row>
    <row r="23" spans="5:6" x14ac:dyDescent="0.3">
      <c r="E23" s="22">
        <v>44799</v>
      </c>
      <c r="F23" s="21">
        <v>17000</v>
      </c>
    </row>
    <row r="24" spans="5:6" x14ac:dyDescent="0.3">
      <c r="E24" s="22">
        <v>44802</v>
      </c>
      <c r="F24" s="21">
        <v>19700</v>
      </c>
    </row>
    <row r="25" spans="5:6" x14ac:dyDescent="0.3">
      <c r="E25" s="22">
        <v>44833</v>
      </c>
      <c r="F25" s="21">
        <v>12600</v>
      </c>
    </row>
    <row r="26" spans="5:6" x14ac:dyDescent="0.3">
      <c r="E26" s="22">
        <v>44833</v>
      </c>
      <c r="F26" s="21">
        <v>12600</v>
      </c>
    </row>
    <row r="27" spans="5:6" x14ac:dyDescent="0.3">
      <c r="E27" s="22">
        <v>44837</v>
      </c>
      <c r="F27" s="21">
        <v>11800</v>
      </c>
    </row>
    <row r="28" spans="5:6" x14ac:dyDescent="0.3">
      <c r="E28" s="22">
        <v>44837</v>
      </c>
      <c r="F28" s="21">
        <v>12300</v>
      </c>
    </row>
    <row r="29" spans="5:6" x14ac:dyDescent="0.3">
      <c r="E29" s="22">
        <v>44846</v>
      </c>
      <c r="F29" s="21">
        <v>14300</v>
      </c>
    </row>
    <row r="30" spans="5:6" x14ac:dyDescent="0.3">
      <c r="E30" s="22">
        <v>44853</v>
      </c>
      <c r="F30" s="21">
        <v>5800</v>
      </c>
    </row>
    <row r="31" spans="5:6" x14ac:dyDescent="0.3">
      <c r="E31" s="22">
        <v>44853</v>
      </c>
      <c r="F31" s="21">
        <v>6100</v>
      </c>
    </row>
    <row r="32" spans="5:6" x14ac:dyDescent="0.3">
      <c r="E32" s="22">
        <v>44860</v>
      </c>
      <c r="F32" s="21">
        <v>11700</v>
      </c>
    </row>
    <row r="33" spans="5:6" x14ac:dyDescent="0.3">
      <c r="E33" s="22">
        <v>44860</v>
      </c>
      <c r="F33" s="21">
        <v>8700</v>
      </c>
    </row>
    <row r="34" spans="5:6" x14ac:dyDescent="0.3">
      <c r="E34" s="22">
        <v>44865</v>
      </c>
      <c r="F34" s="21">
        <v>11400</v>
      </c>
    </row>
    <row r="35" spans="5:6" x14ac:dyDescent="0.3">
      <c r="E35" s="22">
        <v>44867</v>
      </c>
      <c r="F35" s="21">
        <v>10500</v>
      </c>
    </row>
    <row r="36" spans="5:6" x14ac:dyDescent="0.3">
      <c r="E36" s="22">
        <v>44868</v>
      </c>
      <c r="F36" s="21">
        <v>6300</v>
      </c>
    </row>
    <row r="37" spans="5:6" x14ac:dyDescent="0.3">
      <c r="E37" s="22">
        <v>44868</v>
      </c>
      <c r="F37" s="21">
        <v>15000</v>
      </c>
    </row>
    <row r="38" spans="5:6" x14ac:dyDescent="0.3">
      <c r="E38" s="22">
        <v>44874</v>
      </c>
      <c r="F38" s="21">
        <v>9100</v>
      </c>
    </row>
    <row r="39" spans="5:6" x14ac:dyDescent="0.3">
      <c r="E39" s="22">
        <v>44881</v>
      </c>
      <c r="F39" s="21">
        <v>8900</v>
      </c>
    </row>
    <row r="40" spans="5:6" x14ac:dyDescent="0.3">
      <c r="E40" s="22">
        <v>44893</v>
      </c>
      <c r="F40" s="21">
        <v>15900</v>
      </c>
    </row>
  </sheetData>
  <mergeCells count="4">
    <mergeCell ref="B2:C3"/>
    <mergeCell ref="E2:F3"/>
    <mergeCell ref="B4:C5"/>
    <mergeCell ref="E4:F5"/>
  </mergeCells>
  <pageMargins left="0.7" right="0.7" top="0.75" bottom="0.75" header="0.3" footer="0.3"/>
  <pageSetup paperSize="9" orientation="portrait" r:id="rId1"/>
  <tableParts count="2">
    <tablePart r:id="rId2"/>
    <tablePart r:id="rId3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C84D45-9E2E-440D-86B3-B97368077535}">
  <sheetPr>
    <tabColor theme="1"/>
  </sheetPr>
  <dimension ref="B1:H19"/>
  <sheetViews>
    <sheetView workbookViewId="0">
      <selection activeCell="G12" sqref="G12"/>
    </sheetView>
  </sheetViews>
  <sheetFormatPr defaultRowHeight="14.4" x14ac:dyDescent="0.3"/>
  <cols>
    <col min="1" max="1" width="3.33203125" customWidth="1"/>
    <col min="2" max="2" width="11.109375" bestFit="1" customWidth="1"/>
    <col min="3" max="3" width="24" bestFit="1" customWidth="1"/>
    <col min="4" max="4" width="13" bestFit="1" customWidth="1"/>
    <col min="5" max="5" width="6.44140625" customWidth="1"/>
    <col min="6" max="6" width="10.77734375" bestFit="1" customWidth="1"/>
    <col min="7" max="7" width="14.44140625" bestFit="1" customWidth="1"/>
    <col min="8" max="8" width="12.21875" bestFit="1" customWidth="1"/>
  </cols>
  <sheetData>
    <row r="1" spans="2:8" ht="6" customHeight="1" x14ac:dyDescent="0.3"/>
    <row r="2" spans="2:8" x14ac:dyDescent="0.3">
      <c r="B2" s="89" t="s">
        <v>51</v>
      </c>
      <c r="C2" s="89"/>
      <c r="D2" s="89"/>
      <c r="F2" s="90" t="s">
        <v>294</v>
      </c>
      <c r="G2" s="90"/>
      <c r="H2" s="90"/>
    </row>
    <row r="3" spans="2:8" x14ac:dyDescent="0.3">
      <c r="B3" s="89"/>
      <c r="C3" s="89"/>
      <c r="D3" s="89"/>
      <c r="F3" s="90"/>
      <c r="G3" s="90"/>
      <c r="H3" s="90"/>
    </row>
    <row r="4" spans="2:8" ht="4.95" customHeight="1" x14ac:dyDescent="0.3"/>
    <row r="5" spans="2:8" x14ac:dyDescent="0.3">
      <c r="B5" t="s">
        <v>0</v>
      </c>
      <c r="C5" t="s">
        <v>3</v>
      </c>
      <c r="D5" t="s">
        <v>4</v>
      </c>
      <c r="F5" t="s">
        <v>0</v>
      </c>
      <c r="G5" t="s">
        <v>3</v>
      </c>
      <c r="H5" t="s">
        <v>4</v>
      </c>
    </row>
    <row r="6" spans="2:8" x14ac:dyDescent="0.3">
      <c r="B6" s="6">
        <v>44600</v>
      </c>
      <c r="C6" s="25" t="s">
        <v>7</v>
      </c>
      <c r="D6" s="30">
        <v>-67100</v>
      </c>
      <c r="F6" s="6">
        <v>44603</v>
      </c>
      <c r="G6" s="25" t="s">
        <v>130</v>
      </c>
      <c r="H6" s="31">
        <v>67100</v>
      </c>
    </row>
    <row r="7" spans="2:8" x14ac:dyDescent="0.3">
      <c r="B7" s="6">
        <v>44637</v>
      </c>
      <c r="C7" s="26" t="s">
        <v>7</v>
      </c>
      <c r="D7" s="30">
        <v>-71900</v>
      </c>
      <c r="F7" s="6">
        <v>44643</v>
      </c>
      <c r="G7" s="26" t="s">
        <v>130</v>
      </c>
      <c r="H7" s="32">
        <v>71900</v>
      </c>
    </row>
    <row r="8" spans="2:8" x14ac:dyDescent="0.3">
      <c r="B8" s="6">
        <v>44674</v>
      </c>
      <c r="C8" s="25" t="s">
        <v>171</v>
      </c>
      <c r="D8" s="30">
        <v>-64024</v>
      </c>
      <c r="F8" s="6">
        <v>44679</v>
      </c>
      <c r="G8" s="25" t="s">
        <v>130</v>
      </c>
      <c r="H8" s="31">
        <v>145677</v>
      </c>
    </row>
    <row r="9" spans="2:8" x14ac:dyDescent="0.3">
      <c r="B9" s="6">
        <v>44674</v>
      </c>
      <c r="C9" s="26" t="s">
        <v>172</v>
      </c>
      <c r="D9" s="30">
        <v>-61208</v>
      </c>
      <c r="F9" s="6">
        <v>44708</v>
      </c>
      <c r="G9" s="26" t="s">
        <v>203</v>
      </c>
      <c r="H9" s="32">
        <v>187597</v>
      </c>
    </row>
    <row r="10" spans="2:8" x14ac:dyDescent="0.3">
      <c r="B10" s="6">
        <v>44674</v>
      </c>
      <c r="C10" s="25" t="s">
        <v>173</v>
      </c>
      <c r="D10" s="30">
        <v>-20445</v>
      </c>
      <c r="F10" s="6">
        <v>44755</v>
      </c>
      <c r="G10" s="25" t="s">
        <v>203</v>
      </c>
      <c r="H10" s="31">
        <v>212000</v>
      </c>
    </row>
    <row r="11" spans="2:8" x14ac:dyDescent="0.3">
      <c r="B11" s="6">
        <v>44704</v>
      </c>
      <c r="C11" s="26" t="s">
        <v>201</v>
      </c>
      <c r="D11" s="30">
        <v>-187597</v>
      </c>
      <c r="F11" s="6">
        <v>44811</v>
      </c>
      <c r="G11" s="26" t="s">
        <v>203</v>
      </c>
      <c r="H11" s="32">
        <v>36950</v>
      </c>
    </row>
    <row r="12" spans="2:8" x14ac:dyDescent="0.3">
      <c r="B12" s="6">
        <v>44746</v>
      </c>
      <c r="C12" s="25" t="s">
        <v>201</v>
      </c>
      <c r="D12" s="30">
        <v>-212000</v>
      </c>
      <c r="F12" s="7">
        <v>44832</v>
      </c>
      <c r="G12" s="27" t="s">
        <v>203</v>
      </c>
      <c r="H12" s="33">
        <v>49200</v>
      </c>
    </row>
    <row r="13" spans="2:8" x14ac:dyDescent="0.3">
      <c r="B13" s="6">
        <v>44808</v>
      </c>
      <c r="C13" s="26" t="s">
        <v>7</v>
      </c>
      <c r="D13" s="30">
        <v>-36950</v>
      </c>
      <c r="F13" s="7">
        <v>44860</v>
      </c>
      <c r="G13" s="27" t="s">
        <v>130</v>
      </c>
      <c r="H13" s="33">
        <v>65800</v>
      </c>
    </row>
    <row r="14" spans="2:8" x14ac:dyDescent="0.3">
      <c r="B14" s="6">
        <v>44824</v>
      </c>
      <c r="C14" s="25" t="s">
        <v>7</v>
      </c>
      <c r="D14" s="30">
        <v>-49200</v>
      </c>
      <c r="F14" s="7">
        <v>44870</v>
      </c>
      <c r="G14" s="27" t="s">
        <v>203</v>
      </c>
      <c r="H14" s="33">
        <v>521790</v>
      </c>
    </row>
    <row r="15" spans="2:8" x14ac:dyDescent="0.3">
      <c r="B15" s="6">
        <v>44849</v>
      </c>
      <c r="C15" s="26" t="s">
        <v>7</v>
      </c>
      <c r="D15" s="30">
        <v>-65800</v>
      </c>
      <c r="F15" s="7">
        <v>44886</v>
      </c>
      <c r="G15" s="27" t="s">
        <v>203</v>
      </c>
      <c r="H15" s="33">
        <v>31825</v>
      </c>
    </row>
    <row r="16" spans="2:8" x14ac:dyDescent="0.3">
      <c r="B16" s="7">
        <v>44868</v>
      </c>
      <c r="C16" s="29" t="s">
        <v>304</v>
      </c>
      <c r="D16" s="30">
        <v>-449990</v>
      </c>
      <c r="F16" s="7">
        <v>44903</v>
      </c>
      <c r="G16" s="27" t="s">
        <v>203</v>
      </c>
      <c r="H16" s="33">
        <v>52400</v>
      </c>
    </row>
    <row r="17" spans="2:4" x14ac:dyDescent="0.3">
      <c r="B17" s="7">
        <v>44868</v>
      </c>
      <c r="C17" s="26" t="s">
        <v>7</v>
      </c>
      <c r="D17" s="30">
        <f>-71800</f>
        <v>-71800</v>
      </c>
    </row>
    <row r="18" spans="2:4" x14ac:dyDescent="0.3">
      <c r="B18" s="7">
        <v>44882</v>
      </c>
      <c r="C18" s="29" t="s">
        <v>7</v>
      </c>
      <c r="D18" s="30">
        <v>-31825</v>
      </c>
    </row>
    <row r="19" spans="2:4" x14ac:dyDescent="0.3">
      <c r="B19" s="7">
        <v>44901</v>
      </c>
      <c r="C19" s="29" t="s">
        <v>7</v>
      </c>
      <c r="D19" s="30">
        <f>-52400</f>
        <v>-52400</v>
      </c>
    </row>
  </sheetData>
  <mergeCells count="2">
    <mergeCell ref="B2:D3"/>
    <mergeCell ref="F2:H3"/>
  </mergeCells>
  <pageMargins left="0.7" right="0.7" top="0.75" bottom="0.75" header="0.3" footer="0.3"/>
  <pageSetup paperSize="9" orientation="portrait" r:id="rId1"/>
  <tableParts count="2">
    <tablePart r:id="rId2"/>
    <tablePart r:id="rId3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FB9676-FA29-4D83-992D-FDEAF0087E15}">
  <dimension ref="A2:N24"/>
  <sheetViews>
    <sheetView workbookViewId="0">
      <selection activeCell="H22" sqref="H22"/>
    </sheetView>
  </sheetViews>
  <sheetFormatPr defaultRowHeight="14.4" x14ac:dyDescent="0.3"/>
  <cols>
    <col min="1" max="2" width="19.5546875" bestFit="1" customWidth="1"/>
    <col min="3" max="3" width="10.21875" bestFit="1" customWidth="1"/>
    <col min="4" max="4" width="8.44140625" bestFit="1" customWidth="1"/>
    <col min="5" max="5" width="17" bestFit="1" customWidth="1"/>
    <col min="6" max="6" width="16.5546875" bestFit="1" customWidth="1"/>
    <col min="7" max="7" width="20" bestFit="1" customWidth="1"/>
    <col min="8" max="8" width="18.33203125" bestFit="1" customWidth="1"/>
    <col min="9" max="9" width="16.109375" bestFit="1" customWidth="1"/>
    <col min="10" max="10" width="20" bestFit="1" customWidth="1"/>
    <col min="12" max="12" width="12.109375" bestFit="1" customWidth="1"/>
    <col min="14" max="14" width="18.6640625" customWidth="1"/>
  </cols>
  <sheetData>
    <row r="2" spans="1:14" x14ac:dyDescent="0.3">
      <c r="A2" t="s">
        <v>5</v>
      </c>
      <c r="B2" t="s">
        <v>8</v>
      </c>
      <c r="D2" t="s">
        <v>20</v>
      </c>
      <c r="E2" t="s">
        <v>21</v>
      </c>
      <c r="G2" t="s">
        <v>32</v>
      </c>
      <c r="H2" t="s">
        <v>33</v>
      </c>
    </row>
    <row r="3" spans="1:14" x14ac:dyDescent="0.3">
      <c r="B3" t="s">
        <v>85</v>
      </c>
      <c r="E3" t="s">
        <v>23</v>
      </c>
      <c r="H3" t="s">
        <v>34</v>
      </c>
    </row>
    <row r="4" spans="1:14" x14ac:dyDescent="0.3">
      <c r="B4" t="s">
        <v>9</v>
      </c>
      <c r="E4" t="s">
        <v>81</v>
      </c>
      <c r="H4" t="s">
        <v>38</v>
      </c>
    </row>
    <row r="5" spans="1:14" x14ac:dyDescent="0.3">
      <c r="B5" t="s">
        <v>94</v>
      </c>
      <c r="E5" t="s">
        <v>24</v>
      </c>
      <c r="J5" t="s">
        <v>44</v>
      </c>
      <c r="L5" t="s">
        <v>68</v>
      </c>
      <c r="N5" t="s">
        <v>74</v>
      </c>
    </row>
    <row r="6" spans="1:14" x14ac:dyDescent="0.3">
      <c r="B6" t="s">
        <v>95</v>
      </c>
      <c r="J6" t="s">
        <v>5</v>
      </c>
      <c r="L6" t="s">
        <v>46</v>
      </c>
      <c r="N6" t="s">
        <v>70</v>
      </c>
    </row>
    <row r="7" spans="1:14" x14ac:dyDescent="0.3">
      <c r="B7" t="s">
        <v>293</v>
      </c>
      <c r="J7" t="s">
        <v>6</v>
      </c>
      <c r="L7" t="s">
        <v>47</v>
      </c>
      <c r="N7" t="s">
        <v>69</v>
      </c>
    </row>
    <row r="8" spans="1:14" x14ac:dyDescent="0.3">
      <c r="B8" t="s">
        <v>10</v>
      </c>
      <c r="J8" t="s">
        <v>7</v>
      </c>
      <c r="L8" t="s">
        <v>48</v>
      </c>
      <c r="N8" t="s">
        <v>71</v>
      </c>
    </row>
    <row r="9" spans="1:14" x14ac:dyDescent="0.3">
      <c r="J9" t="s">
        <v>20</v>
      </c>
      <c r="L9" t="s">
        <v>49</v>
      </c>
      <c r="N9" t="s">
        <v>72</v>
      </c>
    </row>
    <row r="10" spans="1:14" x14ac:dyDescent="0.3">
      <c r="A10" t="s">
        <v>6</v>
      </c>
      <c r="B10" t="s">
        <v>11</v>
      </c>
      <c r="J10" t="s">
        <v>25</v>
      </c>
      <c r="L10" t="s">
        <v>50</v>
      </c>
      <c r="N10" t="s">
        <v>73</v>
      </c>
    </row>
    <row r="11" spans="1:14" x14ac:dyDescent="0.3">
      <c r="B11" t="s">
        <v>12</v>
      </c>
      <c r="J11" t="s">
        <v>27</v>
      </c>
      <c r="N11" t="s">
        <v>75</v>
      </c>
    </row>
    <row r="12" spans="1:14" x14ac:dyDescent="0.3">
      <c r="B12" t="s">
        <v>22</v>
      </c>
      <c r="D12" t="s">
        <v>25</v>
      </c>
      <c r="E12" t="s">
        <v>124</v>
      </c>
      <c r="G12" t="s">
        <v>35</v>
      </c>
      <c r="H12" t="s">
        <v>147</v>
      </c>
      <c r="J12" t="s">
        <v>32</v>
      </c>
      <c r="N12" t="s">
        <v>6</v>
      </c>
    </row>
    <row r="13" spans="1:14" x14ac:dyDescent="0.3">
      <c r="B13" t="s">
        <v>96</v>
      </c>
      <c r="E13" t="s">
        <v>125</v>
      </c>
      <c r="H13" t="s">
        <v>36</v>
      </c>
      <c r="J13" t="s">
        <v>35</v>
      </c>
      <c r="N13" t="s">
        <v>96</v>
      </c>
    </row>
    <row r="14" spans="1:14" x14ac:dyDescent="0.3">
      <c r="B14" t="s">
        <v>41</v>
      </c>
      <c r="E14" t="s">
        <v>151</v>
      </c>
      <c r="H14" t="s">
        <v>37</v>
      </c>
      <c r="J14" t="s">
        <v>45</v>
      </c>
      <c r="N14" t="s">
        <v>110</v>
      </c>
    </row>
    <row r="15" spans="1:14" x14ac:dyDescent="0.3">
      <c r="B15" t="s">
        <v>16</v>
      </c>
      <c r="E15" t="s">
        <v>81</v>
      </c>
      <c r="H15" t="s">
        <v>39</v>
      </c>
      <c r="J15" t="s">
        <v>305</v>
      </c>
      <c r="N15" t="s">
        <v>45</v>
      </c>
    </row>
    <row r="16" spans="1:14" x14ac:dyDescent="0.3">
      <c r="E16" t="s">
        <v>26</v>
      </c>
      <c r="N16" t="s">
        <v>133</v>
      </c>
    </row>
    <row r="18" spans="1:8" x14ac:dyDescent="0.3">
      <c r="A18" t="s">
        <v>7</v>
      </c>
      <c r="B18" t="s">
        <v>13</v>
      </c>
      <c r="D18" t="s">
        <v>27</v>
      </c>
      <c r="E18" t="s">
        <v>28</v>
      </c>
      <c r="G18" t="s">
        <v>40</v>
      </c>
      <c r="H18" t="s">
        <v>42</v>
      </c>
    </row>
    <row r="19" spans="1:8" x14ac:dyDescent="0.3">
      <c r="B19" t="s">
        <v>14</v>
      </c>
      <c r="E19" t="s">
        <v>29</v>
      </c>
      <c r="H19" t="s">
        <v>118</v>
      </c>
    </row>
    <row r="20" spans="1:8" x14ac:dyDescent="0.3">
      <c r="B20" t="s">
        <v>15</v>
      </c>
      <c r="E20" t="s">
        <v>31</v>
      </c>
      <c r="H20" t="s">
        <v>43</v>
      </c>
    </row>
    <row r="21" spans="1:8" x14ac:dyDescent="0.3">
      <c r="B21" t="s">
        <v>17</v>
      </c>
    </row>
    <row r="22" spans="1:8" x14ac:dyDescent="0.3">
      <c r="B22" t="s">
        <v>18</v>
      </c>
      <c r="G22" t="s">
        <v>30</v>
      </c>
      <c r="H22" t="s">
        <v>30</v>
      </c>
    </row>
    <row r="23" spans="1:8" x14ac:dyDescent="0.3">
      <c r="B23" t="s">
        <v>127</v>
      </c>
    </row>
    <row r="24" spans="1:8" x14ac:dyDescent="0.3">
      <c r="B24" t="s">
        <v>19</v>
      </c>
    </row>
  </sheetData>
  <pageMargins left="0.7" right="0.7" top="0.75" bottom="0.75" header="0.3" footer="0.3"/>
  <pageSetup paperSize="9" orientation="portrait" r:id="rId1"/>
  <tableParts count="3">
    <tablePart r:id="rId2"/>
    <tablePart r:id="rId3"/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10</vt:i4>
      </vt:variant>
    </vt:vector>
  </HeadingPairs>
  <TitlesOfParts>
    <vt:vector size="17" baseType="lpstr">
      <vt:lpstr>DH</vt:lpstr>
      <vt:lpstr>Income</vt:lpstr>
      <vt:lpstr>Expenses</vt:lpstr>
      <vt:lpstr>Behind the scenes</vt:lpstr>
      <vt:lpstr>GrUber</vt:lpstr>
      <vt:lpstr>Credit Card</vt:lpstr>
      <vt:lpstr>Expenses by Category</vt:lpstr>
      <vt:lpstr>CreditCardPayment</vt:lpstr>
      <vt:lpstr>Duties</vt:lpstr>
      <vt:lpstr>Food</vt:lpstr>
      <vt:lpstr>Football</vt:lpstr>
      <vt:lpstr>Indulge</vt:lpstr>
      <vt:lpstr>InternalTransactions</vt:lpstr>
      <vt:lpstr>Maintenance</vt:lpstr>
      <vt:lpstr>Medical</vt:lpstr>
      <vt:lpstr>Others</vt:lpstr>
      <vt:lpstr>Transport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ARIAS</dc:creator>
  <cp:lastModifiedBy>Andres Arias</cp:lastModifiedBy>
  <dcterms:created xsi:type="dcterms:W3CDTF">2021-12-28T15:44:11Z</dcterms:created>
  <dcterms:modified xsi:type="dcterms:W3CDTF">2023-02-20T03:18:53Z</dcterms:modified>
</cp:coreProperties>
</file>