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dre\Documents\UW\Winter 2019\PUBPOL 523 A - Advanced Budgeting in the Public Sector\Homework 2\"/>
    </mc:Choice>
  </mc:AlternateContent>
  <bookViews>
    <workbookView xWindow="240" yWindow="30" windowWidth="20118" windowHeight="7488"/>
  </bookViews>
  <sheets>
    <sheet name="Rate Setting" sheetId="8" r:id="rId1"/>
    <sheet name="Sheet2" sheetId="26" r:id="rId2"/>
    <sheet name="Sheet3" sheetId="27" r:id="rId3"/>
  </sheets>
  <calcPr calcId="152511"/>
</workbook>
</file>

<file path=xl/calcChain.xml><?xml version="1.0" encoding="utf-8"?>
<calcChain xmlns="http://schemas.openxmlformats.org/spreadsheetml/2006/main">
  <c r="G23" i="8" l="1"/>
  <c r="H23" i="8" s="1"/>
  <c r="E22" i="8"/>
  <c r="F22" i="8" s="1"/>
  <c r="G22" i="8" s="1"/>
  <c r="H22" i="8" s="1"/>
  <c r="C26" i="8" l="1"/>
  <c r="C22" i="8"/>
  <c r="F37" i="8" l="1"/>
  <c r="C11" i="8"/>
  <c r="C29" i="8"/>
  <c r="D29" i="8"/>
  <c r="D24" i="8"/>
  <c r="C24" i="8"/>
  <c r="G28" i="8"/>
  <c r="H28" i="8" s="1"/>
  <c r="F27" i="8"/>
  <c r="G27" i="8" s="1"/>
  <c r="H27" i="8" s="1"/>
  <c r="D16" i="8"/>
  <c r="E16" i="8" s="1"/>
  <c r="F16" i="8" s="1"/>
  <c r="G16" i="8" s="1"/>
  <c r="H16" i="8" s="1"/>
  <c r="B2" i="8"/>
  <c r="D31" i="8" l="1"/>
  <c r="D20" i="8" s="1"/>
  <c r="C31" i="8"/>
  <c r="C20" i="8" s="1"/>
  <c r="G37" i="8"/>
  <c r="E26" i="8"/>
  <c r="E29" i="8" s="1"/>
  <c r="B2" i="27"/>
  <c r="B2" i="26"/>
  <c r="F26" i="8" l="1"/>
  <c r="D18" i="8"/>
  <c r="D19" i="8" s="1"/>
  <c r="E39" i="8" s="1"/>
  <c r="H37" i="8"/>
  <c r="E24" i="8"/>
  <c r="E31" i="8" s="1"/>
  <c r="F29" i="8"/>
  <c r="G26" i="8"/>
  <c r="G29" i="8" l="1"/>
  <c r="H26" i="8"/>
  <c r="H29" i="8" s="1"/>
  <c r="G24" i="8"/>
  <c r="H24" i="8"/>
  <c r="F24" i="8"/>
  <c r="F31" i="8" s="1"/>
  <c r="F20" i="8" s="1"/>
  <c r="H31" i="8" l="1"/>
  <c r="G31" i="8"/>
  <c r="G20" i="8" s="1"/>
  <c r="C34" i="8"/>
  <c r="C35" i="8"/>
  <c r="H20" i="8" l="1"/>
  <c r="E18" i="8"/>
  <c r="D34" i="8" l="1"/>
  <c r="D35" i="8"/>
  <c r="G18" i="8" l="1"/>
  <c r="G19" i="8" s="1"/>
  <c r="H39" i="8" l="1"/>
  <c r="F34" i="8"/>
  <c r="F35" i="8"/>
  <c r="H18" i="8" l="1"/>
  <c r="H19" i="8" s="1"/>
  <c r="H40" i="8" s="1"/>
  <c r="H41" i="8" s="1"/>
  <c r="G34" i="8" l="1"/>
  <c r="G35" i="8"/>
  <c r="H34" i="8" l="1"/>
  <c r="H35" i="8"/>
  <c r="C33" i="8"/>
  <c r="D33" i="8" l="1"/>
  <c r="F33" i="8" l="1"/>
  <c r="H33" i="8" l="1"/>
  <c r="G33" i="8"/>
  <c r="E34" i="8"/>
  <c r="E33" i="8"/>
  <c r="E35" i="8"/>
  <c r="E20" i="8"/>
  <c r="E19" i="8"/>
  <c r="F18" i="8"/>
  <c r="F19" i="8" l="1"/>
  <c r="F39" i="8"/>
  <c r="E40" i="8"/>
  <c r="E41" i="8" s="1"/>
  <c r="F40" i="8" l="1"/>
  <c r="F41" i="8" s="1"/>
  <c r="G39" i="8"/>
  <c r="G40" i="8" s="1"/>
  <c r="G41" i="8" s="1"/>
</calcChain>
</file>

<file path=xl/sharedStrings.xml><?xml version="1.0" encoding="utf-8"?>
<sst xmlns="http://schemas.openxmlformats.org/spreadsheetml/2006/main" count="28" uniqueCount="28">
  <si>
    <t>Net Income</t>
  </si>
  <si>
    <t>Debt Service Coverage</t>
  </si>
  <si>
    <t>Operating Costs</t>
  </si>
  <si>
    <t>Bond Issue #1</t>
  </si>
  <si>
    <t>Bond Issue #2</t>
  </si>
  <si>
    <t>Existing Debt Service</t>
  </si>
  <si>
    <t>Current Operating Costs</t>
  </si>
  <si>
    <t>New Operating Costs</t>
  </si>
  <si>
    <t>Existing Debt Service Annual Reduction</t>
  </si>
  <si>
    <t>Net Income Policy #1</t>
  </si>
  <si>
    <t>Net Income Policy #2</t>
  </si>
  <si>
    <t>Income transfered as revenue</t>
  </si>
  <si>
    <t>Total Debt Service</t>
  </si>
  <si>
    <t>Transfer to Reserve Fund</t>
  </si>
  <si>
    <t>Income transfered to reserve fund</t>
  </si>
  <si>
    <t>Revenues From Previous Year Net Income</t>
  </si>
  <si>
    <t>Revenues From Water Sales</t>
  </si>
  <si>
    <t>Total Revenues</t>
  </si>
  <si>
    <t>Water Volume Growth #1</t>
  </si>
  <si>
    <t>Water Volume Growth #2</t>
  </si>
  <si>
    <t>Net Income / Op Cost + Debt Serv</t>
  </si>
  <si>
    <t>(1) Operating costs do not change with the increases in water volume (at least in those ranges)</t>
  </si>
  <si>
    <t>Financial Forecast (US$)</t>
  </si>
  <si>
    <t>Revenue with Water Volume Growth</t>
  </si>
  <si>
    <t>Extra Revenue Needed</t>
  </si>
  <si>
    <t>Operating Costs Growth</t>
  </si>
  <si>
    <t>Rate Increase Needed</t>
  </si>
  <si>
    <t>Figure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</si>
</sst>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 x14ac:knownFonts="1">
    <font>
      <sz val="10"/>
      <color theme="1"/>
      <name val="Arial Narrow"/>
      <family val="2"/>
      <scheme val="major"/>
    </font>
    <font>
      <sz val="11"/>
      <color theme="1"/>
      <name val="Arial Narrow"/>
      <family val="2"/>
      <scheme val="minor"/>
    </font>
    <font>
      <sz val="11"/>
      <color theme="1"/>
      <name val="Arial Narrow"/>
      <family val="2"/>
      <scheme val="minor"/>
    </font>
    <font>
      <sz val="11"/>
      <color theme="1"/>
      <name val="Arial Narrow"/>
      <family val="2"/>
      <scheme val="minor"/>
    </font>
    <font>
      <sz val="11"/>
      <color theme="1"/>
      <name val="Arial Narrow"/>
      <family val="2"/>
      <scheme val="minor"/>
    </font>
    <font>
      <sz val="10"/>
      <color theme="1"/>
      <name val="Arial Narrow"/>
      <family val="2"/>
      <scheme val="major"/>
    </font>
    <font>
      <sz val="10"/>
      <color theme="0"/>
      <name val="Arial Narrow"/>
      <family val="2"/>
      <scheme val="major"/>
    </font>
    <font>
      <b/>
      <sz val="18"/>
      <color theme="0"/>
      <name val="Arial Narrow"/>
      <family val="2"/>
      <scheme val="major"/>
    </font>
    <font>
      <b/>
      <sz val="11"/>
      <color theme="0"/>
      <name val="Arial Narrow"/>
      <family val="2"/>
      <scheme val="major"/>
    </font>
    <font>
      <sz val="11"/>
      <color theme="1"/>
      <name val="Arial Narrow"/>
      <family val="2"/>
      <scheme val="major"/>
    </font>
    <font>
      <b/>
      <sz val="11"/>
      <color theme="1"/>
      <name val="Arial Narrow"/>
      <family val="2"/>
      <scheme val="minor"/>
    </font>
    <font>
      <sz val="11"/>
      <name val="Arial Narrow"/>
      <family val="2"/>
      <scheme val="minor"/>
    </font>
    <font>
      <sz val="11"/>
      <color rgb="FF0000FF"/>
      <name val="Arial Narrow"/>
      <family val="2"/>
      <scheme val="minor"/>
    </font>
    <font>
      <sz val="11"/>
      <color rgb="FF0000FF"/>
      <name val="Arial Narrow"/>
      <family val="2"/>
      <scheme val="major"/>
    </font>
    <font>
      <b/>
      <sz val="11"/>
      <color theme="1"/>
      <name val="Arial Narrow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 applyAlignment="0"/>
    <xf numFmtId="9" fontId="5" fillId="0" borderId="0" applyFont="0" applyFill="0" applyBorder="0" applyAlignment="0" applyProtection="0"/>
    <xf numFmtId="0" fontId="4" fillId="0" borderId="0"/>
    <xf numFmtId="0" fontId="2" fillId="0" borderId="0"/>
    <xf numFmtId="0" fontId="1" fillId="0" borderId="0"/>
  </cellStyleXfs>
  <cellXfs count="66">
    <xf numFmtId="0" fontId="0" fillId="0" borderId="0" xfId="0"/>
    <xf numFmtId="0" fontId="6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7" fillId="2" borderId="0" xfId="0" applyNumberFormat="1" applyFont="1" applyFill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8" fillId="2" borderId="0" xfId="0" applyNumberFormat="1" applyFont="1" applyFill="1" applyAlignment="1">
      <alignment horizontal="left" vertical="center"/>
    </xf>
    <xf numFmtId="0" fontId="9" fillId="3" borderId="0" xfId="0" applyNumberFormat="1" applyFont="1" applyFill="1" applyAlignment="1">
      <alignment horizontal="left" vertical="center"/>
    </xf>
    <xf numFmtId="0" fontId="9" fillId="0" borderId="0" xfId="0" applyNumberFormat="1" applyFont="1" applyAlignment="1">
      <alignment horizontal="left" vertical="center"/>
    </xf>
    <xf numFmtId="37" fontId="4" fillId="3" borderId="0" xfId="2" applyNumberFormat="1" applyFont="1" applyFill="1" applyAlignment="1">
      <alignment horizontal="center" vertical="center"/>
    </xf>
    <xf numFmtId="37" fontId="4" fillId="3" borderId="0" xfId="2" applyNumberFormat="1" applyFill="1" applyAlignment="1">
      <alignment horizontal="center" vertical="center"/>
    </xf>
    <xf numFmtId="37" fontId="9" fillId="3" borderId="0" xfId="1" applyNumberFormat="1" applyFont="1" applyFill="1" applyAlignment="1">
      <alignment horizontal="center" vertical="center"/>
    </xf>
    <xf numFmtId="37" fontId="0" fillId="0" borderId="0" xfId="0" applyNumberFormat="1" applyFont="1" applyAlignment="1">
      <alignment horizontal="center" vertical="center"/>
    </xf>
    <xf numFmtId="37" fontId="4" fillId="0" borderId="0" xfId="2" applyNumberFormat="1" applyFont="1" applyAlignment="1">
      <alignment horizontal="center" vertical="center"/>
    </xf>
    <xf numFmtId="37" fontId="4" fillId="0" borderId="0" xfId="2" applyNumberFormat="1" applyAlignment="1">
      <alignment horizontal="center" vertical="center"/>
    </xf>
    <xf numFmtId="37" fontId="9" fillId="0" borderId="0" xfId="1" applyNumberFormat="1" applyFont="1" applyAlignment="1">
      <alignment horizontal="center" vertical="center"/>
    </xf>
    <xf numFmtId="37" fontId="3" fillId="0" borderId="0" xfId="2" applyNumberFormat="1" applyFont="1" applyAlignment="1">
      <alignment horizontal="center" vertical="center"/>
    </xf>
    <xf numFmtId="0" fontId="0" fillId="4" borderId="0" xfId="0" applyNumberFormat="1" applyFont="1" applyFill="1" applyAlignment="1">
      <alignment horizontal="left" vertical="center"/>
    </xf>
    <xf numFmtId="0" fontId="0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0" borderId="0" xfId="0" applyNumberFormat="1" applyFont="1" applyAlignment="1">
      <alignment horizontal="left" vertical="center" indent="1"/>
    </xf>
    <xf numFmtId="37" fontId="12" fillId="0" borderId="0" xfId="2" applyNumberFormat="1" applyFont="1" applyAlignment="1">
      <alignment horizontal="center" vertical="center"/>
    </xf>
    <xf numFmtId="10" fontId="9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 vertical="center"/>
    </xf>
    <xf numFmtId="0" fontId="9" fillId="3" borderId="0" xfId="0" applyNumberFormat="1" applyFont="1" applyFill="1" applyAlignment="1">
      <alignment horizontal="left" vertical="center" indent="1"/>
    </xf>
    <xf numFmtId="0" fontId="14" fillId="0" borderId="0" xfId="0" applyNumberFormat="1" applyFont="1" applyAlignment="1">
      <alignment horizontal="left" vertical="center"/>
    </xf>
    <xf numFmtId="37" fontId="10" fillId="0" borderId="0" xfId="2" applyNumberFormat="1" applyFont="1" applyAlignment="1">
      <alignment horizontal="center" vertical="center"/>
    </xf>
    <xf numFmtId="9" fontId="4" fillId="0" borderId="0" xfId="2" applyNumberFormat="1" applyFont="1" applyAlignment="1">
      <alignment horizontal="center" vertical="center"/>
    </xf>
    <xf numFmtId="9" fontId="12" fillId="0" borderId="0" xfId="2" applyNumberFormat="1" applyFont="1" applyAlignment="1">
      <alignment horizontal="center" vertical="center"/>
    </xf>
    <xf numFmtId="4" fontId="12" fillId="0" borderId="0" xfId="2" applyNumberFormat="1" applyFont="1" applyAlignment="1">
      <alignment horizontal="center" vertical="center"/>
    </xf>
    <xf numFmtId="3" fontId="11" fillId="0" borderId="0" xfId="2" applyNumberFormat="1" applyFont="1" applyAlignment="1">
      <alignment horizontal="center" vertical="center"/>
    </xf>
    <xf numFmtId="0" fontId="9" fillId="0" borderId="1" xfId="0" applyNumberFormat="1" applyFont="1" applyBorder="1" applyAlignment="1">
      <alignment horizontal="left" vertical="center"/>
    </xf>
    <xf numFmtId="0" fontId="9" fillId="0" borderId="4" xfId="0" applyNumberFormat="1" applyFont="1" applyBorder="1" applyAlignment="1">
      <alignment horizontal="left" vertical="center"/>
    </xf>
    <xf numFmtId="37" fontId="4" fillId="0" borderId="0" xfId="2" applyNumberFormat="1" applyFont="1" applyBorder="1" applyAlignment="1">
      <alignment horizontal="center" vertical="center"/>
    </xf>
    <xf numFmtId="37" fontId="4" fillId="0" borderId="0" xfId="2" applyNumberFormat="1" applyBorder="1" applyAlignment="1">
      <alignment horizontal="center" vertical="center"/>
    </xf>
    <xf numFmtId="37" fontId="4" fillId="0" borderId="5" xfId="2" applyNumberFormat="1" applyBorder="1" applyAlignment="1">
      <alignment horizontal="center" vertical="center"/>
    </xf>
    <xf numFmtId="0" fontId="9" fillId="0" borderId="6" xfId="0" applyNumberFormat="1" applyFont="1" applyBorder="1" applyAlignment="1">
      <alignment horizontal="left" vertical="center"/>
    </xf>
    <xf numFmtId="37" fontId="4" fillId="0" borderId="7" xfId="2" applyNumberFormat="1" applyFont="1" applyBorder="1" applyAlignment="1">
      <alignment horizontal="center" vertical="center"/>
    </xf>
    <xf numFmtId="37" fontId="4" fillId="0" borderId="7" xfId="2" applyNumberFormat="1" applyBorder="1" applyAlignment="1">
      <alignment horizontal="center" vertical="center"/>
    </xf>
    <xf numFmtId="164" fontId="4" fillId="0" borderId="7" xfId="2" applyNumberFormat="1" applyBorder="1" applyAlignment="1">
      <alignment horizontal="center" vertical="center"/>
    </xf>
    <xf numFmtId="164" fontId="4" fillId="0" borderId="8" xfId="2" applyNumberFormat="1" applyBorder="1" applyAlignment="1">
      <alignment horizontal="center" vertical="center"/>
    </xf>
    <xf numFmtId="0" fontId="9" fillId="5" borderId="0" xfId="0" applyNumberFormat="1" applyFont="1" applyFill="1" applyAlignment="1">
      <alignment horizontal="left" vertical="center" indent="1"/>
    </xf>
    <xf numFmtId="37" fontId="4" fillId="5" borderId="0" xfId="2" applyNumberFormat="1" applyFont="1" applyFill="1" applyAlignment="1">
      <alignment horizontal="center" vertical="center"/>
    </xf>
    <xf numFmtId="37" fontId="9" fillId="5" borderId="0" xfId="1" applyNumberFormat="1" applyFont="1" applyFill="1" applyAlignment="1">
      <alignment horizontal="center" vertical="center"/>
    </xf>
    <xf numFmtId="0" fontId="14" fillId="5" borderId="0" xfId="0" applyNumberFormat="1" applyFont="1" applyFill="1" applyAlignment="1">
      <alignment horizontal="left" vertical="center"/>
    </xf>
    <xf numFmtId="37" fontId="10" fillId="5" borderId="0" xfId="2" applyNumberFormat="1" applyFont="1" applyFill="1" applyAlignment="1">
      <alignment horizontal="center" vertical="center"/>
    </xf>
    <xf numFmtId="37" fontId="12" fillId="5" borderId="0" xfId="2" applyNumberFormat="1" applyFont="1" applyFill="1" applyAlignment="1">
      <alignment horizontal="center" vertical="center"/>
    </xf>
    <xf numFmtId="37" fontId="14" fillId="5" borderId="0" xfId="1" applyNumberFormat="1" applyFont="1" applyFill="1" applyAlignment="1">
      <alignment horizontal="center" vertical="center"/>
    </xf>
    <xf numFmtId="37" fontId="4" fillId="5" borderId="0" xfId="2" applyNumberFormat="1" applyFill="1" applyAlignment="1">
      <alignment horizontal="center" vertical="center"/>
    </xf>
    <xf numFmtId="0" fontId="14" fillId="5" borderId="9" xfId="0" applyNumberFormat="1" applyFont="1" applyFill="1" applyBorder="1" applyAlignment="1">
      <alignment horizontal="left" vertical="center"/>
    </xf>
    <xf numFmtId="37" fontId="10" fillId="5" borderId="9" xfId="2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37" fontId="9" fillId="0" borderId="0" xfId="1" applyNumberFormat="1" applyFont="1" applyBorder="1" applyAlignment="1">
      <alignment horizontal="center" vertical="center"/>
    </xf>
    <xf numFmtId="37" fontId="12" fillId="0" borderId="2" xfId="2" applyNumberFormat="1" applyFont="1" applyBorder="1" applyAlignment="1">
      <alignment horizontal="center" vertical="center"/>
    </xf>
    <xf numFmtId="164" fontId="13" fillId="0" borderId="2" xfId="1" applyNumberFormat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9" fillId="0" borderId="5" xfId="1" applyNumberFormat="1" applyFont="1" applyBorder="1" applyAlignment="1">
      <alignment horizontal="center" vertical="center"/>
    </xf>
    <xf numFmtId="39" fontId="9" fillId="0" borderId="2" xfId="1" applyNumberFormat="1" applyFont="1" applyBorder="1" applyAlignment="1">
      <alignment horizontal="center" vertical="center"/>
    </xf>
    <xf numFmtId="39" fontId="9" fillId="0" borderId="3" xfId="1" applyNumberFormat="1" applyFont="1" applyBorder="1" applyAlignment="1">
      <alignment horizontal="center" vertical="center"/>
    </xf>
    <xf numFmtId="3" fontId="11" fillId="0" borderId="7" xfId="2" applyNumberFormat="1" applyFont="1" applyBorder="1" applyAlignment="1">
      <alignment horizontal="center" vertical="center"/>
    </xf>
    <xf numFmtId="3" fontId="11" fillId="0" borderId="8" xfId="2" applyNumberFormat="1" applyFont="1" applyBorder="1" applyAlignment="1">
      <alignment horizontal="center" vertical="center"/>
    </xf>
    <xf numFmtId="164" fontId="9" fillId="3" borderId="0" xfId="1" applyNumberFormat="1" applyFont="1" applyFill="1" applyAlignment="1">
      <alignment horizontal="center" vertical="center"/>
    </xf>
  </cellXfs>
  <cellStyles count="5">
    <cellStyle name="Normal" xfId="0" builtinId="0" customBuiltin="1"/>
    <cellStyle name="Normal 2" xfId="2"/>
    <cellStyle name="Normal 2 2" xfId="3"/>
    <cellStyle name="Normal 2 3" xfId="4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TG">
  <a:themeElements>
    <a:clrScheme name="Celfin BTG">
      <a:dk1>
        <a:srgbClr val="000000"/>
      </a:dk1>
      <a:lt1>
        <a:srgbClr val="FFFFFF"/>
      </a:lt1>
      <a:dk2>
        <a:srgbClr val="696A6C"/>
      </a:dk2>
      <a:lt2>
        <a:srgbClr val="00447C"/>
      </a:lt2>
      <a:accent1>
        <a:srgbClr val="00447C"/>
      </a:accent1>
      <a:accent2>
        <a:srgbClr val="0088C1"/>
      </a:accent2>
      <a:accent3>
        <a:srgbClr val="696A6C"/>
      </a:accent3>
      <a:accent4>
        <a:srgbClr val="BFBFBF"/>
      </a:accent4>
      <a:accent5>
        <a:srgbClr val="FAA100"/>
      </a:accent5>
      <a:accent6>
        <a:srgbClr val="FFE8C0"/>
      </a:accent6>
      <a:hlink>
        <a:srgbClr val="7A822E"/>
      </a:hlink>
      <a:folHlink>
        <a:srgbClr val="EC6400"/>
      </a:folHlink>
    </a:clrScheme>
    <a:fontScheme name="BTG Pactual">
      <a:majorFont>
        <a:latin typeface="Arial Narrow"/>
        <a:ea typeface=""/>
        <a:cs typeface=""/>
      </a:majorFont>
      <a:minorFont>
        <a:latin typeface="Arial Narrow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bg2"/>
        </a:solidFill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0" tIns="0" rIns="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16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 Narrow" pitchFamily="34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bg2"/>
        </a:solidFill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0" tIns="0" rIns="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16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 Narrow" pitchFamily="34" charset="0"/>
          </a:defRPr>
        </a:defPPr>
      </a:lstStyle>
    </a:lnDef>
  </a:objectDefaults>
  <a:extraClrSchemeLst>
    <a:extraClrScheme>
      <a:clrScheme name="BTG Pactual 1">
        <a:dk1>
          <a:srgbClr val="000000"/>
        </a:dk1>
        <a:lt1>
          <a:srgbClr val="FFFFFF"/>
        </a:lt1>
        <a:dk2>
          <a:srgbClr val="696A6C"/>
        </a:dk2>
        <a:lt2>
          <a:srgbClr val="00447C"/>
        </a:lt2>
        <a:accent1>
          <a:srgbClr val="C9CBCC"/>
        </a:accent1>
        <a:accent2>
          <a:srgbClr val="002B55"/>
        </a:accent2>
        <a:accent3>
          <a:srgbClr val="FFFFFF"/>
        </a:accent3>
        <a:accent4>
          <a:srgbClr val="000000"/>
        </a:accent4>
        <a:accent5>
          <a:srgbClr val="E1E2E2"/>
        </a:accent5>
        <a:accent6>
          <a:srgbClr val="00264C"/>
        </a:accent6>
        <a:hlink>
          <a:srgbClr val="7A822E"/>
        </a:hlink>
        <a:folHlink>
          <a:srgbClr val="EC6400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3"/>
  <sheetViews>
    <sheetView showGridLines="0" tabSelected="1" zoomScaleNormal="100" workbookViewId="0">
      <selection activeCell="B5" sqref="B5"/>
    </sheetView>
  </sheetViews>
  <sheetFormatPr defaultColWidth="0" defaultRowHeight="12.6" zeroHeight="1" x14ac:dyDescent="0.45"/>
  <cols>
    <col min="1" max="1" width="2.6640625" style="4" customWidth="1"/>
    <col min="2" max="2" width="39.265625" style="5" customWidth="1"/>
    <col min="3" max="8" width="14.3984375" style="14" customWidth="1"/>
    <col min="9" max="9" width="11" style="14" bestFit="1" customWidth="1"/>
    <col min="10" max="18" width="10.46484375" style="14" customWidth="1"/>
    <col min="19" max="16384" width="10.46484375" style="4" hidden="1"/>
  </cols>
  <sheetData>
    <row r="1" spans="2:17" s="2" customFormat="1" ht="6.4" customHeight="1" x14ac:dyDescent="0.45">
      <c r="B1" s="7"/>
    </row>
    <row r="2" spans="2:17" s="2" customFormat="1" ht="32.25" customHeight="1" x14ac:dyDescent="0.45">
      <c r="B2" s="6" t="str">
        <f ca="1">+"Project Evergreen | "&amp;RIGHT(CELL("filename",C2),LEN(CELL("filename",C2))-FIND("]",CELL("filename",C2)))</f>
        <v>Project Evergreen | Rate Setting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s="2" customFormat="1" ht="6.4" customHeight="1" x14ac:dyDescent="0.45"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2:17" s="2" customFormat="1" ht="6.4" customHeight="1" x14ac:dyDescent="0.45">
      <c r="B4" s="7"/>
    </row>
    <row r="5" spans="2:17" s="2" customFormat="1" ht="16.5" customHeight="1" x14ac:dyDescent="0.45"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ht="12" customHeight="1" x14ac:dyDescent="0.45">
      <c r="B6" s="9"/>
      <c r="C6" s="11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2:17" ht="12" customHeight="1" x14ac:dyDescent="0.45">
      <c r="B7" s="10" t="s">
        <v>8</v>
      </c>
      <c r="C7" s="23">
        <v>4940000</v>
      </c>
      <c r="D7" s="2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2:17" ht="12" customHeight="1" x14ac:dyDescent="0.45">
      <c r="B8" s="10" t="s">
        <v>9</v>
      </c>
      <c r="C8" s="30">
        <v>0.1</v>
      </c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2:17" ht="12" customHeight="1" x14ac:dyDescent="0.45">
      <c r="B9" s="10" t="s">
        <v>10</v>
      </c>
      <c r="C9" s="31">
        <v>1.25</v>
      </c>
      <c r="D9" s="16"/>
      <c r="E9" s="23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2:17" ht="12" customHeight="1" x14ac:dyDescent="0.45">
      <c r="B10" s="10" t="s">
        <v>11</v>
      </c>
      <c r="C10" s="30">
        <v>0.75</v>
      </c>
      <c r="D10" s="16"/>
      <c r="E10" s="17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2:17" ht="12" customHeight="1" x14ac:dyDescent="0.45">
      <c r="B11" s="10" t="s">
        <v>14</v>
      </c>
      <c r="C11" s="29">
        <f>1-C10</f>
        <v>0.25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2:17" ht="12" customHeight="1" x14ac:dyDescent="0.45">
      <c r="B12" s="10" t="s">
        <v>25</v>
      </c>
      <c r="C12" s="25">
        <v>3.7499999999999999E-2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2:17" ht="12" customHeight="1" x14ac:dyDescent="0.45">
      <c r="B13" s="10"/>
      <c r="C13" s="25"/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2:17" ht="12" customHeight="1" x14ac:dyDescent="0.45">
      <c r="B14" s="10" t="s">
        <v>27</v>
      </c>
      <c r="C14" s="15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2:17" s="2" customFormat="1" ht="6.4" customHeight="1" x14ac:dyDescent="0.45">
      <c r="B15" s="7"/>
    </row>
    <row r="16" spans="2:17" s="2" customFormat="1" ht="16.5" customHeight="1" x14ac:dyDescent="0.45">
      <c r="B16" s="8" t="s">
        <v>22</v>
      </c>
      <c r="C16" s="21">
        <v>2018</v>
      </c>
      <c r="D16" s="3">
        <f>+C16+1</f>
        <v>2019</v>
      </c>
      <c r="E16" s="3">
        <f>+D16+1</f>
        <v>2020</v>
      </c>
      <c r="F16" s="3">
        <f>+E16+1</f>
        <v>2021</v>
      </c>
      <c r="G16" s="3">
        <f>+F16+1</f>
        <v>2022</v>
      </c>
      <c r="H16" s="3">
        <f>+G16+1</f>
        <v>2023</v>
      </c>
      <c r="I16" s="3"/>
      <c r="J16" s="3"/>
      <c r="K16" s="3"/>
      <c r="L16" s="3"/>
      <c r="M16" s="3"/>
      <c r="N16" s="3"/>
      <c r="O16" s="3"/>
      <c r="P16" s="3"/>
      <c r="Q16" s="3"/>
    </row>
    <row r="17" spans="2:17" ht="12" customHeight="1" x14ac:dyDescent="0.45">
      <c r="B17" s="9"/>
      <c r="C17" s="11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2:17" ht="12" customHeight="1" x14ac:dyDescent="0.45">
      <c r="B18" s="43" t="s">
        <v>15</v>
      </c>
      <c r="C18" s="44"/>
      <c r="D18" s="45">
        <f>+C31*$C$10</f>
        <v>25064331.325301208</v>
      </c>
      <c r="E18" s="45">
        <f>+D31*$C$10</f>
        <v>25393500</v>
      </c>
      <c r="F18" s="45">
        <f>+E31*$C$10</f>
        <v>27023906.25</v>
      </c>
      <c r="G18" s="45">
        <f>+F31*$C$10</f>
        <v>28512783.984375007</v>
      </c>
      <c r="H18" s="45">
        <f>+G31*$C$10</f>
        <v>28927169.63378907</v>
      </c>
      <c r="I18" s="13"/>
      <c r="J18" s="13"/>
      <c r="K18" s="13"/>
      <c r="L18" s="13"/>
      <c r="M18" s="13"/>
      <c r="N18" s="13"/>
      <c r="O18" s="13"/>
      <c r="P18" s="13"/>
      <c r="Q18" s="13"/>
    </row>
    <row r="19" spans="2:17" ht="12" customHeight="1" x14ac:dyDescent="0.45">
      <c r="B19" s="26" t="s">
        <v>16</v>
      </c>
      <c r="C19" s="12"/>
      <c r="D19" s="12">
        <f t="shared" ref="D19:H19" si="0">+D20-D18</f>
        <v>347373668.67469877</v>
      </c>
      <c r="E19" s="12">
        <f t="shared" si="0"/>
        <v>370957125</v>
      </c>
      <c r="F19" s="12">
        <f t="shared" si="0"/>
        <v>391163592.18750006</v>
      </c>
      <c r="G19" s="12">
        <f t="shared" si="0"/>
        <v>395752370.64453131</v>
      </c>
      <c r="H19" s="12">
        <f t="shared" si="0"/>
        <v>401847328.29370123</v>
      </c>
      <c r="I19" s="65"/>
      <c r="J19" s="65"/>
      <c r="K19" s="65"/>
      <c r="L19" s="65"/>
      <c r="M19" s="65"/>
      <c r="N19" s="13"/>
      <c r="O19" s="13"/>
      <c r="P19" s="13"/>
      <c r="Q19" s="13"/>
    </row>
    <row r="20" spans="2:17" ht="12" customHeight="1" x14ac:dyDescent="0.45">
      <c r="B20" s="46" t="s">
        <v>17</v>
      </c>
      <c r="C20" s="47">
        <f>+C31+C29+C24</f>
        <v>367610192.77108431</v>
      </c>
      <c r="D20" s="47">
        <f>+D31+D29+D24</f>
        <v>372438000</v>
      </c>
      <c r="E20" s="47">
        <f>+E31+E29+E24</f>
        <v>396350625</v>
      </c>
      <c r="F20" s="47">
        <f>+F31+F29+F24</f>
        <v>418187498.43750006</v>
      </c>
      <c r="G20" s="47">
        <f>+G31+G29+G24</f>
        <v>424265154.62890631</v>
      </c>
      <c r="H20" s="47">
        <f>+H31+H29+H24</f>
        <v>430774497.92749029</v>
      </c>
      <c r="I20" s="65"/>
      <c r="J20" s="13"/>
      <c r="K20" s="13"/>
      <c r="L20" s="13"/>
      <c r="M20" s="13"/>
      <c r="N20" s="13"/>
      <c r="O20" s="13"/>
      <c r="P20" s="13"/>
      <c r="Q20" s="13"/>
    </row>
    <row r="21" spans="2:17" ht="12" customHeight="1" x14ac:dyDescent="0.45">
      <c r="B21" s="9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2:17" ht="12" customHeight="1" x14ac:dyDescent="0.45">
      <c r="B22" s="43" t="s">
        <v>6</v>
      </c>
      <c r="C22" s="45">
        <f>+D22/(1+C12)</f>
        <v>248771084.33734939</v>
      </c>
      <c r="D22" s="48">
        <v>258100000</v>
      </c>
      <c r="E22" s="45">
        <f>+D22*(1+$C$12)</f>
        <v>267778750.00000003</v>
      </c>
      <c r="F22" s="45">
        <f>+E22*(1+$C$12)</f>
        <v>277820453.12500006</v>
      </c>
      <c r="G22" s="45">
        <f>+F22*(1+$C$12)</f>
        <v>288238720.11718756</v>
      </c>
      <c r="H22" s="45">
        <f>+G22*(1+$C$12)</f>
        <v>299047672.12158209</v>
      </c>
      <c r="I22" s="13"/>
      <c r="J22" s="13"/>
      <c r="K22" s="13"/>
      <c r="L22" s="13"/>
      <c r="M22" s="13"/>
      <c r="N22" s="13"/>
      <c r="O22" s="13"/>
      <c r="P22" s="13"/>
      <c r="Q22" s="13"/>
    </row>
    <row r="23" spans="2:17" ht="12" customHeight="1" x14ac:dyDescent="0.45">
      <c r="B23" s="26" t="s">
        <v>7</v>
      </c>
      <c r="C23" s="12"/>
      <c r="D23" s="13"/>
      <c r="E23" s="23"/>
      <c r="F23" s="23">
        <v>1250000</v>
      </c>
      <c r="G23" s="17">
        <f>+F23*(1+$C$12)</f>
        <v>1296875</v>
      </c>
      <c r="H23" s="17">
        <f>+G23*(1+$C$12)</f>
        <v>1345507.8125</v>
      </c>
      <c r="I23" s="13"/>
      <c r="J23" s="13"/>
      <c r="K23" s="13"/>
      <c r="L23" s="13"/>
      <c r="M23" s="13"/>
      <c r="N23" s="13"/>
      <c r="O23" s="13"/>
      <c r="P23" s="13"/>
      <c r="Q23" s="13"/>
    </row>
    <row r="24" spans="2:17" ht="12" customHeight="1" x14ac:dyDescent="0.45">
      <c r="B24" s="46" t="s">
        <v>2</v>
      </c>
      <c r="C24" s="49">
        <f t="shared" ref="C24:H24" si="1">SUM(C22:C23)</f>
        <v>248771084.33734939</v>
      </c>
      <c r="D24" s="49">
        <f t="shared" si="1"/>
        <v>258100000</v>
      </c>
      <c r="E24" s="49">
        <f t="shared" si="1"/>
        <v>267778750.00000003</v>
      </c>
      <c r="F24" s="49">
        <f t="shared" si="1"/>
        <v>279070453.12500006</v>
      </c>
      <c r="G24" s="49">
        <f t="shared" si="1"/>
        <v>289535595.11718756</v>
      </c>
      <c r="H24" s="49">
        <f t="shared" si="1"/>
        <v>300393179.93408209</v>
      </c>
      <c r="I24" s="65"/>
      <c r="J24" s="17"/>
      <c r="K24" s="17"/>
      <c r="L24" s="17"/>
      <c r="M24" s="17"/>
      <c r="N24" s="17"/>
      <c r="O24" s="17"/>
      <c r="P24" s="17"/>
      <c r="Q24" s="17"/>
    </row>
    <row r="25" spans="2:17" ht="12" customHeight="1" x14ac:dyDescent="0.45">
      <c r="B25" s="22"/>
      <c r="C25" s="23"/>
      <c r="D25" s="25"/>
      <c r="E25" s="24"/>
      <c r="F25" s="24"/>
      <c r="G25" s="24"/>
      <c r="H25" s="24"/>
      <c r="I25" s="17"/>
      <c r="J25" s="17"/>
      <c r="K25" s="17"/>
      <c r="L25" s="17"/>
      <c r="M25" s="17"/>
      <c r="N25" s="17"/>
      <c r="O25" s="17"/>
      <c r="P25" s="17"/>
      <c r="Q25" s="17"/>
    </row>
    <row r="26" spans="2:17" ht="12" customHeight="1" x14ac:dyDescent="0.45">
      <c r="B26" s="43" t="s">
        <v>5</v>
      </c>
      <c r="C26" s="45">
        <f>+D26+C7</f>
        <v>85420000</v>
      </c>
      <c r="D26" s="48">
        <v>80480000</v>
      </c>
      <c r="E26" s="45">
        <f>+D26-$C$7</f>
        <v>75540000</v>
      </c>
      <c r="F26" s="45">
        <f>+E26-$C$7</f>
        <v>70600000</v>
      </c>
      <c r="G26" s="45">
        <f>+F26-$C$7</f>
        <v>65660000</v>
      </c>
      <c r="H26" s="45">
        <f>+G26-$C$7</f>
        <v>60720000</v>
      </c>
      <c r="I26" s="17"/>
      <c r="J26" s="17"/>
      <c r="K26" s="17"/>
      <c r="L26" s="17"/>
      <c r="M26" s="17"/>
      <c r="N26" s="17"/>
      <c r="O26" s="17"/>
      <c r="P26" s="17"/>
      <c r="Q26" s="17"/>
    </row>
    <row r="27" spans="2:17" ht="12" customHeight="1" x14ac:dyDescent="0.45">
      <c r="B27" s="22" t="s">
        <v>3</v>
      </c>
      <c r="C27" s="16"/>
      <c r="D27" s="23"/>
      <c r="E27" s="23">
        <v>17000000</v>
      </c>
      <c r="F27" s="17">
        <f>+E27</f>
        <v>17000000</v>
      </c>
      <c r="G27" s="17">
        <f>+F27</f>
        <v>17000000</v>
      </c>
      <c r="H27" s="17">
        <f>+G27</f>
        <v>17000000</v>
      </c>
      <c r="I27" s="17"/>
      <c r="J27" s="17"/>
      <c r="K27" s="17"/>
      <c r="L27" s="17"/>
      <c r="M27" s="17"/>
      <c r="N27" s="17"/>
      <c r="O27" s="17"/>
      <c r="P27" s="17"/>
      <c r="Q27" s="17"/>
    </row>
    <row r="28" spans="2:17" ht="12" customHeight="1" x14ac:dyDescent="0.45">
      <c r="B28" s="43" t="s">
        <v>4</v>
      </c>
      <c r="C28" s="50"/>
      <c r="D28" s="45"/>
      <c r="E28" s="48"/>
      <c r="F28" s="48">
        <v>13500000</v>
      </c>
      <c r="G28" s="45">
        <f>+F28</f>
        <v>13500000</v>
      </c>
      <c r="H28" s="45">
        <f>+G28</f>
        <v>13500000</v>
      </c>
      <c r="I28" s="17"/>
      <c r="J28" s="17"/>
      <c r="K28" s="17"/>
      <c r="L28" s="17"/>
      <c r="M28" s="17"/>
      <c r="N28" s="17"/>
      <c r="O28" s="17"/>
      <c r="P28" s="17"/>
      <c r="Q28" s="17"/>
    </row>
    <row r="29" spans="2:17" ht="12" customHeight="1" x14ac:dyDescent="0.45">
      <c r="B29" s="27" t="s">
        <v>12</v>
      </c>
      <c r="C29" s="28">
        <f t="shared" ref="C29:H29" si="2">SUM(C26:C28)</f>
        <v>85420000</v>
      </c>
      <c r="D29" s="28">
        <f t="shared" si="2"/>
        <v>80480000</v>
      </c>
      <c r="E29" s="28">
        <f t="shared" si="2"/>
        <v>92540000</v>
      </c>
      <c r="F29" s="28">
        <f t="shared" si="2"/>
        <v>101100000</v>
      </c>
      <c r="G29" s="28">
        <f t="shared" si="2"/>
        <v>96160000</v>
      </c>
      <c r="H29" s="28">
        <f t="shared" si="2"/>
        <v>91220000</v>
      </c>
      <c r="I29" s="65"/>
      <c r="J29" s="17"/>
      <c r="K29" s="17"/>
      <c r="L29" s="17"/>
      <c r="M29" s="17"/>
      <c r="N29" s="17"/>
      <c r="O29" s="17"/>
      <c r="P29" s="17"/>
      <c r="Q29" s="17"/>
    </row>
    <row r="30" spans="2:17" ht="12" customHeight="1" x14ac:dyDescent="0.45">
      <c r="B30" s="27"/>
      <c r="C30" s="28"/>
      <c r="D30" s="28"/>
      <c r="E30" s="28"/>
      <c r="F30" s="28"/>
      <c r="G30" s="28"/>
      <c r="H30" s="28"/>
      <c r="I30" s="17"/>
      <c r="J30" s="17"/>
      <c r="K30" s="17"/>
      <c r="L30" s="17"/>
      <c r="M30" s="17"/>
      <c r="N30" s="17"/>
      <c r="O30" s="17"/>
      <c r="P30" s="17"/>
      <c r="Q30" s="17"/>
    </row>
    <row r="31" spans="2:17" ht="12" customHeight="1" x14ac:dyDescent="0.45">
      <c r="B31" s="51" t="s">
        <v>0</v>
      </c>
      <c r="C31" s="52">
        <f>+$C$8*(C24+C29)</f>
        <v>33419108.433734942</v>
      </c>
      <c r="D31" s="52">
        <f>+$C$8*(D24+D29)</f>
        <v>33858000</v>
      </c>
      <c r="E31" s="52">
        <f>+$C$8*(E24+E29)</f>
        <v>36031875</v>
      </c>
      <c r="F31" s="52">
        <f>+$C$8*(F24+F29)</f>
        <v>38017045.312500007</v>
      </c>
      <c r="G31" s="52">
        <f>+$C$8*(G24+G29)</f>
        <v>38569559.511718757</v>
      </c>
      <c r="H31" s="52">
        <f>+$C$8*(H24+H29)</f>
        <v>39161317.993408211</v>
      </c>
      <c r="I31" s="65"/>
      <c r="J31" s="17"/>
      <c r="K31" s="17"/>
      <c r="L31" s="17"/>
      <c r="M31" s="17"/>
      <c r="N31" s="17"/>
      <c r="O31" s="17"/>
      <c r="P31" s="17"/>
      <c r="Q31" s="17"/>
    </row>
    <row r="32" spans="2:17" ht="12" customHeight="1" x14ac:dyDescent="0.45">
      <c r="B32" s="10"/>
      <c r="C32" s="16"/>
      <c r="D32" s="17"/>
      <c r="E32" s="17"/>
      <c r="F32" s="17"/>
      <c r="G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2:17" ht="12" customHeight="1" x14ac:dyDescent="0.45">
      <c r="B33" s="33" t="s">
        <v>1</v>
      </c>
      <c r="C33" s="61">
        <f>+(C20-C24)/C29</f>
        <v>1.3912328311137312</v>
      </c>
      <c r="D33" s="61">
        <f>+(D20-D24)/D29</f>
        <v>1.4207007952286281</v>
      </c>
      <c r="E33" s="61">
        <f>+(E20-E24)/E29</f>
        <v>1.3893654095526256</v>
      </c>
      <c r="F33" s="61">
        <f>+(F20-F24)/F29</f>
        <v>1.376034078264095</v>
      </c>
      <c r="G33" s="61">
        <f>+(G20-G24)/G29</f>
        <v>1.4010977486659604</v>
      </c>
      <c r="H33" s="62">
        <f>+(H20-H24)/H29</f>
        <v>1.4293062704824402</v>
      </c>
      <c r="I33" s="17"/>
      <c r="J33" s="17"/>
      <c r="K33" s="17"/>
      <c r="L33" s="17"/>
      <c r="M33" s="17"/>
      <c r="N33" s="17"/>
      <c r="O33" s="17"/>
      <c r="P33" s="17"/>
      <c r="Q33" s="17"/>
    </row>
    <row r="34" spans="2:17" ht="12" customHeight="1" x14ac:dyDescent="0.45">
      <c r="B34" s="34" t="s">
        <v>20</v>
      </c>
      <c r="C34" s="54">
        <f>+C31/(C24+C29)</f>
        <v>0.1</v>
      </c>
      <c r="D34" s="54">
        <f>+D31/(D24+D29)</f>
        <v>0.1</v>
      </c>
      <c r="E34" s="54">
        <f>+E31/(E24+E29)</f>
        <v>0.1</v>
      </c>
      <c r="F34" s="54">
        <f>+F31/(F24+F29)</f>
        <v>0.1</v>
      </c>
      <c r="G34" s="54">
        <f>+G31/(G24+G29)</f>
        <v>0.1</v>
      </c>
      <c r="H34" s="60">
        <f>+H31/(H24+H29)</f>
        <v>0.1</v>
      </c>
      <c r="I34" s="17"/>
      <c r="J34" s="17"/>
      <c r="K34" s="17"/>
      <c r="L34" s="17"/>
      <c r="M34" s="17"/>
      <c r="N34" s="17"/>
      <c r="O34" s="17"/>
      <c r="P34" s="17"/>
      <c r="Q34" s="17"/>
    </row>
    <row r="35" spans="2:17" ht="12" customHeight="1" x14ac:dyDescent="0.45">
      <c r="B35" s="38" t="s">
        <v>13</v>
      </c>
      <c r="C35" s="63">
        <f>+C31*$C$11</f>
        <v>8354777.1084337356</v>
      </c>
      <c r="D35" s="63">
        <f t="shared" ref="D35:H35" si="3">+D31*$C$11</f>
        <v>8464500</v>
      </c>
      <c r="E35" s="63">
        <f t="shared" si="3"/>
        <v>9007968.75</v>
      </c>
      <c r="F35" s="63">
        <f t="shared" si="3"/>
        <v>9504261.3281250019</v>
      </c>
      <c r="G35" s="63">
        <f t="shared" si="3"/>
        <v>9642389.8779296894</v>
      </c>
      <c r="H35" s="64">
        <f t="shared" si="3"/>
        <v>9790329.4983520526</v>
      </c>
      <c r="I35" s="17"/>
      <c r="J35" s="17"/>
      <c r="K35" s="17"/>
      <c r="L35" s="17"/>
      <c r="M35" s="17"/>
      <c r="N35" s="17"/>
      <c r="O35" s="17"/>
      <c r="P35" s="17"/>
      <c r="Q35" s="17"/>
    </row>
    <row r="36" spans="2:17" ht="12" customHeight="1" x14ac:dyDescent="0.45">
      <c r="B36" s="10"/>
      <c r="C36" s="32"/>
      <c r="D36" s="32"/>
      <c r="E36" s="32"/>
      <c r="F36" s="32"/>
      <c r="G36" s="32"/>
      <c r="H36" s="32"/>
      <c r="I36" s="17"/>
      <c r="J36" s="17"/>
      <c r="K36" s="17"/>
      <c r="L36" s="17"/>
      <c r="M36" s="17"/>
      <c r="N36" s="17"/>
      <c r="O36" s="17"/>
      <c r="P36" s="17"/>
      <c r="Q36" s="17"/>
    </row>
    <row r="37" spans="2:17" ht="12" customHeight="1" x14ac:dyDescent="0.45">
      <c r="B37" s="33" t="s">
        <v>18</v>
      </c>
      <c r="C37" s="56"/>
      <c r="D37" s="57"/>
      <c r="E37" s="57">
        <v>8.9999999999999993E-3</v>
      </c>
      <c r="F37" s="58">
        <f>+E37</f>
        <v>8.9999999999999993E-3</v>
      </c>
      <c r="G37" s="58">
        <f>+F37</f>
        <v>8.9999999999999993E-3</v>
      </c>
      <c r="H37" s="59">
        <f>+G37</f>
        <v>8.9999999999999993E-3</v>
      </c>
      <c r="I37" s="17"/>
      <c r="J37" s="17"/>
      <c r="K37" s="17"/>
      <c r="L37" s="17"/>
      <c r="M37" s="17"/>
      <c r="N37" s="17"/>
      <c r="O37" s="17"/>
      <c r="P37" s="17"/>
      <c r="Q37" s="17"/>
    </row>
    <row r="38" spans="2:17" ht="12" customHeight="1" x14ac:dyDescent="0.45">
      <c r="B38" s="34" t="s">
        <v>19</v>
      </c>
      <c r="C38" s="35"/>
      <c r="D38" s="36"/>
      <c r="E38" s="55"/>
      <c r="F38" s="53">
        <v>2.1999999999999999E-2</v>
      </c>
      <c r="G38" s="53"/>
      <c r="H38" s="60"/>
      <c r="I38" s="17"/>
      <c r="J38" s="17"/>
      <c r="K38" s="17"/>
      <c r="L38" s="17"/>
      <c r="M38" s="17"/>
      <c r="N38" s="17"/>
      <c r="O38" s="17"/>
      <c r="P38" s="17"/>
      <c r="Q38" s="17"/>
    </row>
    <row r="39" spans="2:17" ht="12" customHeight="1" x14ac:dyDescent="0.45">
      <c r="B39" s="34" t="s">
        <v>23</v>
      </c>
      <c r="C39" s="35"/>
      <c r="D39" s="36"/>
      <c r="E39" s="36">
        <f>+D19*(1+E37+E38)</f>
        <v>350500031.69277102</v>
      </c>
      <c r="F39" s="36">
        <f>+E19*(1+F37+F38)</f>
        <v>382456795.87499994</v>
      </c>
      <c r="G39" s="36">
        <f>+F19*(1+G37+G38)</f>
        <v>394684064.51718754</v>
      </c>
      <c r="H39" s="37">
        <f>+G19*(1+H37+H38)</f>
        <v>399314141.98033208</v>
      </c>
      <c r="I39" s="17"/>
      <c r="J39" s="17"/>
      <c r="K39" s="17"/>
      <c r="L39" s="17"/>
      <c r="M39" s="17"/>
      <c r="N39" s="17"/>
      <c r="O39" s="17"/>
      <c r="P39" s="17"/>
      <c r="Q39" s="17"/>
    </row>
    <row r="40" spans="2:17" ht="12" customHeight="1" x14ac:dyDescent="0.45">
      <c r="B40" s="34" t="s">
        <v>24</v>
      </c>
      <c r="C40" s="35"/>
      <c r="D40" s="36"/>
      <c r="E40" s="36">
        <f>+E19-E39</f>
        <v>20457093.307228982</v>
      </c>
      <c r="F40" s="36">
        <f>+F19-F39</f>
        <v>8706796.3125001192</v>
      </c>
      <c r="G40" s="36">
        <f>+G19-G39</f>
        <v>1068306.1273437738</v>
      </c>
      <c r="H40" s="37">
        <f>+H19-H39</f>
        <v>2533186.3133691549</v>
      </c>
      <c r="I40" s="17"/>
      <c r="J40" s="17"/>
      <c r="K40" s="17"/>
      <c r="L40" s="17"/>
      <c r="M40" s="17"/>
      <c r="N40" s="17"/>
      <c r="O40" s="17"/>
      <c r="P40" s="17"/>
      <c r="Q40" s="17"/>
    </row>
    <row r="41" spans="2:17" ht="12" customHeight="1" x14ac:dyDescent="0.45">
      <c r="B41" s="38" t="s">
        <v>26</v>
      </c>
      <c r="C41" s="39"/>
      <c r="D41" s="40"/>
      <c r="E41" s="41">
        <f>+E40/E39</f>
        <v>5.8365453516308216E-2</v>
      </c>
      <c r="F41" s="41">
        <f>+F40/F39</f>
        <v>2.276543757728337E-2</v>
      </c>
      <c r="G41" s="41">
        <f>+G40/G39</f>
        <v>2.7067374221217176E-3</v>
      </c>
      <c r="H41" s="42">
        <f>+H40/H39</f>
        <v>6.3438432227975669E-3</v>
      </c>
      <c r="I41" s="17"/>
      <c r="J41" s="17"/>
      <c r="K41" s="17"/>
      <c r="L41" s="17"/>
      <c r="M41" s="17"/>
      <c r="N41" s="17"/>
      <c r="O41" s="17"/>
      <c r="P41" s="17"/>
      <c r="Q41" s="17"/>
    </row>
    <row r="42" spans="2:17" ht="12" customHeight="1" x14ac:dyDescent="0.45">
      <c r="B42" s="10"/>
      <c r="C42" s="15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2:17" ht="12" customHeight="1" x14ac:dyDescent="0.45">
      <c r="B43" s="10" t="s">
        <v>21</v>
      </c>
      <c r="C43" s="15"/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2:17" ht="12" customHeight="1" x14ac:dyDescent="0.45">
      <c r="B44" s="10"/>
      <c r="C44" s="15"/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2:17" ht="12" customHeight="1" x14ac:dyDescent="0.45">
      <c r="B45" s="10"/>
      <c r="C45" s="15"/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2:17" ht="12" customHeight="1" x14ac:dyDescent="0.45">
      <c r="B46" s="10"/>
      <c r="C46" s="15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2:17" ht="12" customHeight="1" x14ac:dyDescent="0.45">
      <c r="B47" s="10"/>
      <c r="C47" s="15"/>
      <c r="D47" s="18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2:17" ht="12" customHeight="1" x14ac:dyDescent="0.45">
      <c r="B48" s="10"/>
      <c r="C48" s="15"/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2:17" ht="12" customHeight="1" x14ac:dyDescent="0.45">
      <c r="B49" s="10"/>
      <c r="C49" s="15"/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2:17" ht="12" customHeight="1" x14ac:dyDescent="0.45">
      <c r="B50" s="10"/>
      <c r="C50" s="15"/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2:17" ht="12" customHeight="1" x14ac:dyDescent="0.45">
      <c r="B51" s="10"/>
      <c r="C51" s="15"/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2:17" ht="12" customHeight="1" x14ac:dyDescent="0.45">
      <c r="B52" s="10"/>
      <c r="C52" s="15"/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2:17" ht="12" customHeight="1" x14ac:dyDescent="0.45">
      <c r="B53" s="10"/>
      <c r="C53" s="15"/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2:17" ht="12" customHeight="1" x14ac:dyDescent="0.45">
      <c r="B54" s="10"/>
      <c r="C54" s="15"/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2:17" ht="12" customHeight="1" x14ac:dyDescent="0.45">
      <c r="B55" s="10"/>
      <c r="C55" s="15"/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2:17" ht="12" customHeight="1" x14ac:dyDescent="0.45">
      <c r="B56" s="10"/>
      <c r="C56" s="15"/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2:17" ht="12" customHeight="1" x14ac:dyDescent="0.45">
      <c r="B57" s="10"/>
      <c r="C57" s="15"/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2:17" ht="12" customHeight="1" x14ac:dyDescent="0.45">
      <c r="B58" s="10"/>
      <c r="C58" s="15"/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2:17" ht="12" customHeight="1" x14ac:dyDescent="0.45">
      <c r="B59" s="10"/>
      <c r="C59" s="15"/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2:17" ht="12" customHeight="1" x14ac:dyDescent="0.45">
      <c r="B60" s="10"/>
      <c r="C60" s="15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2:17" ht="12" customHeight="1" x14ac:dyDescent="0.45">
      <c r="B61" s="10"/>
      <c r="C61" s="15"/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2:17" ht="12" customHeight="1" x14ac:dyDescent="0.45">
      <c r="B62" s="10"/>
      <c r="C62" s="15"/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2:17" ht="12" customHeight="1" x14ac:dyDescent="0.45">
      <c r="B63" s="10"/>
      <c r="C63" s="15"/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2:17" ht="12" customHeight="1" x14ac:dyDescent="0.45">
      <c r="B64" s="10"/>
      <c r="C64" s="15"/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2:17" ht="12" customHeight="1" x14ac:dyDescent="0.45">
      <c r="B65" s="10"/>
      <c r="C65" s="15"/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2:17" ht="12" customHeight="1" x14ac:dyDescent="0.45">
      <c r="B66" s="10"/>
      <c r="C66" s="15"/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2:17" ht="12" customHeight="1" x14ac:dyDescent="0.45">
      <c r="B67" s="10"/>
      <c r="C67" s="15"/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2:17" ht="12" customHeight="1" x14ac:dyDescent="0.45">
      <c r="B68" s="10"/>
      <c r="C68" s="15"/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2:17" ht="12" customHeight="1" x14ac:dyDescent="0.45">
      <c r="B69" s="10"/>
      <c r="C69" s="15"/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2:17" ht="12" customHeight="1" x14ac:dyDescent="0.45">
      <c r="B70" s="10"/>
      <c r="C70" s="15"/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2:17" ht="12" customHeight="1" x14ac:dyDescent="0.45">
      <c r="B71" s="10"/>
      <c r="C71" s="15"/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2:17" ht="12" customHeight="1" x14ac:dyDescent="0.45">
      <c r="B72" s="10"/>
      <c r="C72" s="15"/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2:17" ht="12" customHeight="1" x14ac:dyDescent="0.45">
      <c r="B73" s="10"/>
      <c r="C73" s="15"/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2:17" ht="12" customHeight="1" x14ac:dyDescent="0.45">
      <c r="B74" s="10"/>
      <c r="C74" s="15"/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2:17" ht="12" customHeight="1" x14ac:dyDescent="0.45">
      <c r="B75" s="10"/>
      <c r="C75" s="15"/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2:17" ht="12" customHeight="1" x14ac:dyDescent="0.45">
      <c r="B76" s="10"/>
      <c r="C76" s="15"/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2:17" ht="12" customHeight="1" x14ac:dyDescent="0.45">
      <c r="B77" s="10"/>
      <c r="C77" s="15"/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2:17" ht="12" customHeight="1" x14ac:dyDescent="0.45">
      <c r="B78" s="10"/>
      <c r="C78" s="15"/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2:17" ht="12" customHeight="1" x14ac:dyDescent="0.45">
      <c r="B79" s="10"/>
      <c r="C79" s="15"/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2:17" ht="12" customHeight="1" x14ac:dyDescent="0.45">
      <c r="B80" s="10"/>
      <c r="C80" s="15"/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2:17" ht="12" customHeight="1" x14ac:dyDescent="0.45">
      <c r="B81" s="10"/>
      <c r="C81" s="15"/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2:17" ht="12" customHeight="1" x14ac:dyDescent="0.45">
      <c r="B82" s="10"/>
      <c r="C82" s="15"/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2:17" ht="12" customHeight="1" x14ac:dyDescent="0.45">
      <c r="B83" s="10"/>
      <c r="C83" s="15"/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2:17" ht="12" customHeight="1" x14ac:dyDescent="0.45">
      <c r="B84" s="10"/>
      <c r="C84" s="15"/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2:17" ht="12" customHeight="1" x14ac:dyDescent="0.45">
      <c r="B85" s="10"/>
      <c r="C85" s="15"/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2:17" ht="12" customHeight="1" x14ac:dyDescent="0.45">
      <c r="B86" s="10"/>
      <c r="C86" s="15"/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2:17" ht="12" customHeight="1" x14ac:dyDescent="0.45">
      <c r="B87" s="10"/>
      <c r="C87" s="15"/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2:17" ht="12" customHeight="1" x14ac:dyDescent="0.45">
      <c r="B88" s="10"/>
      <c r="C88" s="15"/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 spans="2:17" ht="12" customHeight="1" x14ac:dyDescent="0.45">
      <c r="B89" s="10"/>
      <c r="C89" s="15"/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 spans="2:17" ht="12" customHeight="1" x14ac:dyDescent="0.45">
      <c r="B90" s="10"/>
      <c r="C90" s="15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 spans="2:17" ht="12" customHeight="1" x14ac:dyDescent="0.45">
      <c r="B91" s="10"/>
      <c r="C91" s="15"/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 spans="2:17" ht="12" customHeight="1" x14ac:dyDescent="0.45">
      <c r="B92" s="10"/>
      <c r="C92" s="15"/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2:17" ht="12" customHeight="1" x14ac:dyDescent="0.45">
      <c r="B93" s="10"/>
      <c r="C93" s="15"/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spans="2:17" ht="12" customHeight="1" x14ac:dyDescent="0.45">
      <c r="B94" s="10"/>
      <c r="C94" s="15"/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 spans="2:17" ht="12" customHeight="1" x14ac:dyDescent="0.45">
      <c r="B95" s="10"/>
      <c r="C95" s="15"/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spans="2:17" ht="12" customHeight="1" x14ac:dyDescent="0.45">
      <c r="B96" s="10"/>
      <c r="C96" s="15"/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 spans="2:17" ht="12" customHeight="1" x14ac:dyDescent="0.45">
      <c r="B97" s="10"/>
      <c r="C97" s="15"/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 spans="2:17" ht="12" customHeight="1" x14ac:dyDescent="0.45">
      <c r="B98" s="10"/>
      <c r="C98" s="15"/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 spans="2:17" ht="12" customHeight="1" x14ac:dyDescent="0.45">
      <c r="B99" s="10"/>
      <c r="C99" s="15"/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2:17" ht="12" customHeight="1" x14ac:dyDescent="0.45">
      <c r="B100" s="10"/>
      <c r="C100" s="15"/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 spans="2:17" ht="12" customHeight="1" x14ac:dyDescent="0.45">
      <c r="B101" s="10"/>
      <c r="C101" s="15"/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 spans="2:17" ht="12" customHeight="1" x14ac:dyDescent="0.45">
      <c r="B102" s="10"/>
      <c r="C102" s="15"/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 spans="2:17" ht="12" customHeight="1" x14ac:dyDescent="0.45">
      <c r="B103" s="10"/>
      <c r="C103" s="15"/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2:17" ht="12" customHeight="1" x14ac:dyDescent="0.45">
      <c r="B104" s="10"/>
      <c r="C104" s="15"/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 spans="2:17" ht="12" customHeight="1" x14ac:dyDescent="0.45">
      <c r="B105" s="10"/>
      <c r="C105" s="15"/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 spans="2:17" ht="12" customHeight="1" x14ac:dyDescent="0.45">
      <c r="B106" s="10"/>
      <c r="C106" s="15"/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2:17" ht="12" customHeight="1" x14ac:dyDescent="0.45">
      <c r="B107" s="10"/>
      <c r="C107" s="15"/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 spans="2:17" ht="12" customHeight="1" x14ac:dyDescent="0.45">
      <c r="B108" s="10"/>
      <c r="C108" s="15"/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2:17" ht="12" customHeight="1" x14ac:dyDescent="0.45">
      <c r="B109" s="10"/>
      <c r="C109" s="15"/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 spans="2:17" ht="12" customHeight="1" x14ac:dyDescent="0.45">
      <c r="B110" s="10"/>
      <c r="C110" s="15"/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  <row r="111" spans="2:17" ht="12" customHeight="1" x14ac:dyDescent="0.45">
      <c r="B111" s="10"/>
      <c r="C111" s="15"/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 spans="2:17" ht="12" customHeight="1" x14ac:dyDescent="0.45">
      <c r="B112" s="10"/>
      <c r="C112" s="15"/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 spans="2:17" ht="12" customHeight="1" x14ac:dyDescent="0.45">
      <c r="B113" s="10"/>
      <c r="C113" s="15"/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2:17" ht="12" customHeight="1" x14ac:dyDescent="0.45">
      <c r="B114" s="10"/>
      <c r="C114" s="15"/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 spans="2:17" ht="12" customHeight="1" x14ac:dyDescent="0.45">
      <c r="B115" s="10"/>
      <c r="C115" s="15"/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 spans="2:17" ht="12" customHeight="1" x14ac:dyDescent="0.45">
      <c r="B116" s="10"/>
      <c r="C116" s="15"/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 spans="2:17" ht="12" customHeight="1" x14ac:dyDescent="0.45">
      <c r="B117" s="10"/>
      <c r="C117" s="15"/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 spans="2:17" ht="12" customHeight="1" x14ac:dyDescent="0.45">
      <c r="B118" s="10"/>
      <c r="C118" s="15"/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 spans="2:17" ht="12" customHeight="1" x14ac:dyDescent="0.45">
      <c r="B119" s="10"/>
      <c r="C119" s="15"/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 spans="2:17" ht="12" customHeight="1" x14ac:dyDescent="0.45">
      <c r="B120" s="10"/>
      <c r="C120" s="15"/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2:17" ht="12" customHeight="1" x14ac:dyDescent="0.45">
      <c r="B121" s="10"/>
      <c r="C121" s="15"/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 spans="2:17" ht="12" customHeight="1" x14ac:dyDescent="0.45">
      <c r="B122" s="10"/>
      <c r="C122" s="15"/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 spans="2:17" ht="12" customHeight="1" x14ac:dyDescent="0.45">
      <c r="B123" s="10"/>
      <c r="C123" s="15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 spans="2:17" ht="12" customHeight="1" x14ac:dyDescent="0.45">
      <c r="B124" s="10"/>
      <c r="C124" s="15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 spans="2:17" ht="12" customHeight="1" x14ac:dyDescent="0.45">
      <c r="B125" s="10"/>
      <c r="C125" s="15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 spans="2:17" ht="12" customHeight="1" x14ac:dyDescent="0.45">
      <c r="B126" s="10"/>
      <c r="C126" s="15"/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 spans="2:17" ht="12" customHeight="1" x14ac:dyDescent="0.45">
      <c r="B127" s="10"/>
      <c r="C127" s="15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2:17" ht="12" customHeight="1" x14ac:dyDescent="0.45">
      <c r="B128" s="10"/>
      <c r="C128" s="15"/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 spans="2:17" ht="12" customHeight="1" x14ac:dyDescent="0.45">
      <c r="B129" s="10"/>
      <c r="C129" s="15"/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 spans="2:17" ht="12" customHeight="1" x14ac:dyDescent="0.45">
      <c r="B130" s="10"/>
      <c r="C130" s="15"/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 spans="2:17" ht="12" customHeight="1" x14ac:dyDescent="0.45">
      <c r="B131" s="10"/>
      <c r="C131" s="15"/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 spans="2:17" ht="12" customHeight="1" x14ac:dyDescent="0.45">
      <c r="B132" s="10"/>
      <c r="C132" s="15"/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 spans="2:17" ht="12" customHeight="1" x14ac:dyDescent="0.45">
      <c r="B133" s="10"/>
      <c r="C133" s="15"/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2:17" ht="12" customHeight="1" x14ac:dyDescent="0.45">
      <c r="B134" s="10"/>
      <c r="C134" s="15"/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2:17" ht="12" customHeight="1" x14ac:dyDescent="0.45">
      <c r="B135" s="10"/>
      <c r="C135" s="15"/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2:17" ht="12" customHeight="1" x14ac:dyDescent="0.45">
      <c r="B136" s="10"/>
      <c r="C136" s="15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2:17" ht="12" customHeight="1" x14ac:dyDescent="0.45">
      <c r="B137" s="10"/>
      <c r="C137" s="15"/>
      <c r="D137" s="16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 spans="2:17" ht="12" customHeight="1" x14ac:dyDescent="0.45">
      <c r="B138" s="10"/>
      <c r="C138" s="15"/>
      <c r="D138" s="16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</row>
    <row r="139" spans="2:17" ht="12" customHeight="1" x14ac:dyDescent="0.45">
      <c r="B139" s="10"/>
      <c r="C139" s="15"/>
      <c r="D139" s="16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</row>
    <row r="140" spans="2:17" ht="12" customHeight="1" x14ac:dyDescent="0.45">
      <c r="B140" s="10"/>
      <c r="C140" s="15"/>
      <c r="D140" s="16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2:17" ht="12" customHeight="1" x14ac:dyDescent="0.45">
      <c r="B141" s="10"/>
      <c r="C141" s="15"/>
      <c r="D141" s="16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</row>
    <row r="142" spans="2:17" ht="12" customHeight="1" x14ac:dyDescent="0.45">
      <c r="B142" s="10"/>
      <c r="C142" s="15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 spans="2:17" ht="12" customHeight="1" x14ac:dyDescent="0.45">
      <c r="B143" s="10"/>
      <c r="C143" s="15"/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 spans="2:17" ht="12" customHeight="1" x14ac:dyDescent="0.45">
      <c r="B144" s="10"/>
      <c r="C144" s="15"/>
      <c r="D144" s="16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 spans="2:17" ht="12" customHeight="1" x14ac:dyDescent="0.45">
      <c r="B145" s="10"/>
      <c r="C145" s="15"/>
      <c r="D145" s="16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 spans="2:17" ht="12" customHeight="1" x14ac:dyDescent="0.45">
      <c r="B146" s="10"/>
      <c r="C146" s="15"/>
      <c r="D146" s="16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 spans="2:17" ht="12" customHeight="1" x14ac:dyDescent="0.45">
      <c r="B147" s="10"/>
      <c r="C147" s="15"/>
      <c r="D147" s="16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</row>
    <row r="148" spans="2:17" ht="12" customHeight="1" x14ac:dyDescent="0.45">
      <c r="B148" s="10"/>
      <c r="C148" s="15"/>
      <c r="D148" s="16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</row>
    <row r="149" spans="2:17" ht="12" customHeight="1" x14ac:dyDescent="0.45">
      <c r="B149" s="10"/>
      <c r="C149" s="15"/>
      <c r="D149" s="16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</row>
    <row r="150" spans="2:17" ht="12" customHeight="1" x14ac:dyDescent="0.45">
      <c r="B150" s="10"/>
      <c r="C150" s="15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</row>
    <row r="151" spans="2:17" ht="12" customHeight="1" x14ac:dyDescent="0.45">
      <c r="B151" s="10"/>
      <c r="C151" s="15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 spans="2:17" ht="12" customHeight="1" x14ac:dyDescent="0.45">
      <c r="B152" s="10"/>
      <c r="C152" s="15"/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 spans="2:17" ht="12" customHeight="1" x14ac:dyDescent="0.45">
      <c r="B153" s="10"/>
      <c r="C153" s="15"/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</row>
    <row r="154" spans="2:17" ht="12" customHeight="1" x14ac:dyDescent="0.45">
      <c r="B154" s="10"/>
      <c r="C154" s="15"/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</row>
    <row r="155" spans="2:17" ht="12" customHeight="1" x14ac:dyDescent="0.45">
      <c r="B155" s="10"/>
      <c r="C155" s="15"/>
      <c r="D155" s="16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</row>
    <row r="156" spans="2:17" ht="12" customHeight="1" x14ac:dyDescent="0.45">
      <c r="B156" s="10"/>
      <c r="C156" s="15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2:17" ht="12" customHeight="1" x14ac:dyDescent="0.45">
      <c r="B157" s="10"/>
      <c r="C157" s="15"/>
      <c r="D157" s="16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</row>
    <row r="158" spans="2:17" ht="12" customHeight="1" x14ac:dyDescent="0.45">
      <c r="B158" s="10"/>
      <c r="C158" s="15"/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 spans="2:17" ht="12" customHeight="1" x14ac:dyDescent="0.45">
      <c r="B159" s="10"/>
      <c r="C159" s="15"/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 spans="2:17" ht="12" customHeight="1" x14ac:dyDescent="0.45">
      <c r="B160" s="10"/>
      <c r="C160" s="15"/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 spans="2:17" ht="12" customHeight="1" x14ac:dyDescent="0.45">
      <c r="B161" s="10"/>
      <c r="C161" s="15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 spans="2:17" ht="12" customHeight="1" x14ac:dyDescent="0.45">
      <c r="B162" s="10"/>
      <c r="C162" s="15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</row>
    <row r="163" spans="2:17" ht="12" customHeight="1" x14ac:dyDescent="0.45">
      <c r="B163" s="10"/>
      <c r="C163" s="15"/>
      <c r="D163" s="16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 spans="2:17" ht="12" customHeight="1" x14ac:dyDescent="0.45">
      <c r="B164" s="10"/>
      <c r="C164" s="15"/>
      <c r="D164" s="16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</row>
    <row r="165" spans="2:17" ht="12" customHeight="1" x14ac:dyDescent="0.45">
      <c r="B165" s="10"/>
      <c r="C165" s="15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2:17" ht="12" customHeight="1" x14ac:dyDescent="0.45">
      <c r="B166" s="10"/>
      <c r="C166" s="15"/>
      <c r="D166" s="16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2:17" ht="12" customHeight="1" x14ac:dyDescent="0.45">
      <c r="B167" s="10"/>
      <c r="C167" s="15"/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2:17" ht="12" customHeight="1" x14ac:dyDescent="0.45">
      <c r="B168" s="10"/>
      <c r="C168" s="15"/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2:17" ht="12" customHeight="1" x14ac:dyDescent="0.45">
      <c r="B169" s="10"/>
      <c r="C169" s="15"/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 spans="2:17" ht="12" customHeight="1" x14ac:dyDescent="0.45">
      <c r="B170" s="10"/>
      <c r="C170" s="15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 spans="2:17" ht="12" customHeight="1" x14ac:dyDescent="0.45">
      <c r="B171" s="10"/>
      <c r="C171" s="15"/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</row>
    <row r="172" spans="2:17" ht="12" customHeight="1" x14ac:dyDescent="0.45">
      <c r="B172" s="10"/>
      <c r="C172" s="15"/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</row>
    <row r="173" spans="2:17" ht="12" customHeight="1" x14ac:dyDescent="0.45">
      <c r="B173" s="10"/>
      <c r="C173" s="15"/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</row>
    <row r="174" spans="2:17" ht="12" customHeight="1" x14ac:dyDescent="0.45">
      <c r="B174" s="10"/>
      <c r="C174" s="15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2:17" ht="12" customHeight="1" x14ac:dyDescent="0.45">
      <c r="B175" s="10"/>
      <c r="C175" s="15"/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</row>
    <row r="176" spans="2:17" ht="12" customHeight="1" x14ac:dyDescent="0.45">
      <c r="B176" s="10"/>
      <c r="C176" s="15"/>
      <c r="D176" s="16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</row>
    <row r="177" spans="2:17" ht="12" customHeight="1" x14ac:dyDescent="0.45">
      <c r="B177" s="10"/>
      <c r="C177" s="15"/>
      <c r="D177" s="16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</row>
    <row r="178" spans="2:17" ht="12" customHeight="1" x14ac:dyDescent="0.45">
      <c r="B178" s="10"/>
      <c r="C178" s="15"/>
      <c r="D178" s="16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</row>
    <row r="179" spans="2:17" ht="12" customHeight="1" x14ac:dyDescent="0.45">
      <c r="B179" s="10"/>
      <c r="C179" s="15"/>
      <c r="D179" s="16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</row>
    <row r="180" spans="2:17" ht="12" customHeight="1" x14ac:dyDescent="0.45">
      <c r="B180" s="10"/>
      <c r="C180" s="15"/>
      <c r="D180" s="16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 spans="2:17" ht="12" customHeight="1" x14ac:dyDescent="0.45">
      <c r="B181" s="10"/>
      <c r="C181" s="15"/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</row>
    <row r="182" spans="2:17" ht="12" customHeight="1" x14ac:dyDescent="0.45">
      <c r="B182" s="10"/>
      <c r="C182" s="15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</row>
    <row r="183" spans="2:17" ht="12" customHeight="1" x14ac:dyDescent="0.45">
      <c r="B183" s="10"/>
      <c r="C183" s="15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2:17" ht="12" customHeight="1" x14ac:dyDescent="0.45">
      <c r="B184" s="10"/>
      <c r="C184" s="15"/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 spans="2:17" ht="12" customHeight="1" x14ac:dyDescent="0.45">
      <c r="B185" s="10"/>
      <c r="C185" s="15"/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 spans="2:17" ht="12" customHeight="1" x14ac:dyDescent="0.45">
      <c r="B186" s="10"/>
      <c r="C186" s="15"/>
      <c r="D186" s="16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</row>
    <row r="187" spans="2:17" ht="12" customHeight="1" x14ac:dyDescent="0.45">
      <c r="B187" s="10"/>
      <c r="C187" s="15"/>
      <c r="D187" s="16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</row>
    <row r="188" spans="2:17" ht="12" customHeight="1" x14ac:dyDescent="0.45">
      <c r="B188" s="10"/>
      <c r="C188" s="15"/>
      <c r="D188" s="16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</row>
    <row r="189" spans="2:17" ht="12" customHeight="1" x14ac:dyDescent="0.45">
      <c r="B189" s="10"/>
      <c r="C189" s="15"/>
      <c r="D189" s="16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 spans="2:17" ht="12" customHeight="1" x14ac:dyDescent="0.45">
      <c r="B190" s="10"/>
      <c r="C190" s="15"/>
      <c r="D190" s="16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</row>
    <row r="191" spans="2:17" ht="12" customHeight="1" x14ac:dyDescent="0.45">
      <c r="B191" s="10"/>
      <c r="C191" s="15"/>
      <c r="D191" s="16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</row>
    <row r="192" spans="2:17" ht="12" customHeight="1" x14ac:dyDescent="0.45">
      <c r="B192" s="10"/>
      <c r="C192" s="15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2:17" ht="12" customHeight="1" x14ac:dyDescent="0.45">
      <c r="B193" s="10"/>
      <c r="C193" s="15"/>
      <c r="D193" s="16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</row>
    <row r="194" spans="2:17" ht="12" customHeight="1" x14ac:dyDescent="0.45">
      <c r="B194" s="10"/>
      <c r="C194" s="15"/>
      <c r="D194" s="16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 spans="2:17" ht="12" customHeight="1" x14ac:dyDescent="0.45">
      <c r="B195" s="10"/>
      <c r="C195" s="15"/>
      <c r="D195" s="16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</row>
    <row r="196" spans="2:17" ht="12" customHeight="1" x14ac:dyDescent="0.45">
      <c r="B196" s="10"/>
      <c r="C196" s="15"/>
      <c r="D196" s="16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</row>
    <row r="197" spans="2:17" ht="12" customHeight="1" x14ac:dyDescent="0.45">
      <c r="B197" s="10"/>
      <c r="C197" s="15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</row>
    <row r="198" spans="2:17" ht="12" customHeight="1" x14ac:dyDescent="0.45">
      <c r="B198" s="10"/>
      <c r="C198" s="15"/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</row>
    <row r="199" spans="2:17" ht="12" customHeight="1" x14ac:dyDescent="0.45">
      <c r="B199" s="10"/>
      <c r="C199" s="15"/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</row>
    <row r="200" spans="2:17" ht="12" customHeight="1" x14ac:dyDescent="0.45">
      <c r="B200" s="10"/>
      <c r="C200" s="15"/>
      <c r="D200" s="16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</row>
    <row r="201" spans="2:17" ht="12" customHeight="1" x14ac:dyDescent="0.45">
      <c r="B201" s="10"/>
      <c r="C201" s="15"/>
      <c r="D201" s="1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2:17" ht="12" customHeight="1" x14ac:dyDescent="0.45">
      <c r="B202" s="10"/>
      <c r="C202" s="15"/>
      <c r="D202" s="16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</row>
    <row r="203" spans="2:17" ht="12" customHeight="1" x14ac:dyDescent="0.45">
      <c r="B203" s="10"/>
      <c r="C203" s="15"/>
      <c r="D203" s="16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</row>
    <row r="204" spans="2:17" ht="12" customHeight="1" x14ac:dyDescent="0.45">
      <c r="B204" s="10"/>
      <c r="C204" s="15"/>
      <c r="D204" s="16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</row>
    <row r="205" spans="2:17" ht="12" customHeight="1" x14ac:dyDescent="0.45">
      <c r="B205" s="10"/>
      <c r="C205" s="15"/>
      <c r="D205" s="16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</row>
    <row r="206" spans="2:17" ht="12" customHeight="1" x14ac:dyDescent="0.45">
      <c r="B206" s="10"/>
      <c r="C206" s="15"/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</row>
    <row r="207" spans="2:17" ht="12" customHeight="1" x14ac:dyDescent="0.45">
      <c r="B207" s="10"/>
      <c r="C207" s="15"/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 spans="2:17" ht="12" customHeight="1" x14ac:dyDescent="0.45">
      <c r="B208" s="10"/>
      <c r="C208" s="15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 spans="2:17" ht="12" customHeight="1" x14ac:dyDescent="0.45">
      <c r="B209" s="10"/>
      <c r="C209" s="15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 spans="2:17" ht="12" customHeight="1" x14ac:dyDescent="0.45">
      <c r="B210" s="10"/>
      <c r="C210" s="15"/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2:17" ht="12" customHeight="1" x14ac:dyDescent="0.45">
      <c r="B211" s="10"/>
      <c r="C211" s="15"/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 spans="2:17" ht="12" customHeight="1" x14ac:dyDescent="0.45">
      <c r="B212" s="10"/>
      <c r="C212" s="15"/>
      <c r="D212" s="16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 spans="2:17" ht="12" customHeight="1" x14ac:dyDescent="0.45">
      <c r="B213" s="10"/>
      <c r="C213" s="15"/>
      <c r="D213" s="16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 spans="2:17" ht="12" customHeight="1" x14ac:dyDescent="0.45">
      <c r="B214" s="10"/>
      <c r="C214" s="15"/>
      <c r="D214" s="16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 spans="2:17" ht="12" customHeight="1" x14ac:dyDescent="0.45">
      <c r="B215" s="10"/>
      <c r="C215" s="15"/>
      <c r="D215" s="16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 spans="2:17" ht="12" customHeight="1" x14ac:dyDescent="0.45">
      <c r="B216" s="10"/>
      <c r="C216" s="15"/>
      <c r="D216" s="16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 spans="2:17" ht="12" customHeight="1" x14ac:dyDescent="0.45">
      <c r="B217" s="10"/>
      <c r="C217" s="15"/>
      <c r="D217" s="16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 spans="2:17" ht="12" customHeight="1" x14ac:dyDescent="0.45">
      <c r="B218" s="10"/>
      <c r="C218" s="15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</row>
    <row r="219" spans="2:17" ht="12" customHeight="1" x14ac:dyDescent="0.45">
      <c r="B219" s="7"/>
    </row>
    <row r="220" spans="2:17" hidden="1" x14ac:dyDescent="0.45"/>
    <row r="221" spans="2:17" hidden="1" x14ac:dyDescent="0.45"/>
    <row r="222" spans="2:17" hidden="1" x14ac:dyDescent="0.45"/>
    <row r="223" spans="2:17" hidden="1" x14ac:dyDescent="0.45"/>
    <row r="224" spans="2:17" hidden="1" x14ac:dyDescent="0.45"/>
    <row r="225" hidden="1" x14ac:dyDescent="0.45"/>
    <row r="226" hidden="1" x14ac:dyDescent="0.45"/>
    <row r="227" hidden="1" x14ac:dyDescent="0.45"/>
    <row r="228" hidden="1" x14ac:dyDescent="0.45"/>
    <row r="229" hidden="1" x14ac:dyDescent="0.45"/>
    <row r="230" hidden="1" x14ac:dyDescent="0.45"/>
    <row r="231" hidden="1" x14ac:dyDescent="0.45"/>
    <row r="232" hidden="1" x14ac:dyDescent="0.45"/>
    <row r="233" hidden="1" x14ac:dyDescent="0.45"/>
    <row r="234" hidden="1" x14ac:dyDescent="0.45"/>
    <row r="235" hidden="1" x14ac:dyDescent="0.45"/>
    <row r="236" hidden="1" x14ac:dyDescent="0.45"/>
    <row r="237" hidden="1" x14ac:dyDescent="0.45"/>
    <row r="238" x14ac:dyDescent="0.45"/>
    <row r="239" x14ac:dyDescent="0.45"/>
    <row r="240" x14ac:dyDescent="0.45"/>
    <row r="241" x14ac:dyDescent="0.45"/>
    <row r="242" x14ac:dyDescent="0.45"/>
    <row r="243" x14ac:dyDescent="0.45"/>
  </sheetData>
  <pageMargins left="0.70866141732283472" right="0.70866141732283472" top="0.74803149606299213" bottom="0.74803149606299213" header="0.31496062992125984" footer="0.31496062992125984"/>
  <pageSetup scale="61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10"/>
  <sheetViews>
    <sheetView showGridLines="0" zoomScale="85" zoomScaleNormal="85" workbookViewId="0"/>
  </sheetViews>
  <sheetFormatPr defaultColWidth="0" defaultRowHeight="12.6" zeroHeight="1" x14ac:dyDescent="0.45"/>
  <cols>
    <col min="1" max="1" width="2.6640625" style="4" customWidth="1"/>
    <col min="2" max="2" width="32.6640625" style="5" customWidth="1"/>
    <col min="3" max="18" width="10.46484375" style="14" customWidth="1"/>
    <col min="19" max="16384" width="10.46484375" style="4" hidden="1"/>
  </cols>
  <sheetData>
    <row r="1" spans="2:17" s="2" customFormat="1" ht="6.4" customHeight="1" x14ac:dyDescent="0.45">
      <c r="B1" s="7"/>
    </row>
    <row r="2" spans="2:17" s="2" customFormat="1" ht="32.25" customHeight="1" x14ac:dyDescent="0.45">
      <c r="B2" s="6" t="str">
        <f ca="1">+"Project XXX | "&amp;RIGHT(CELL("filename",C2),LEN(CELL("filename",C2))-FIND("]",CELL("filename",C2)))</f>
        <v>Project XXX | Sheet2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s="2" customFormat="1" ht="6.4" customHeight="1" x14ac:dyDescent="0.45"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2:17" s="2" customFormat="1" ht="6.4" customHeight="1" x14ac:dyDescent="0.45">
      <c r="B4" s="7"/>
    </row>
    <row r="5" spans="2:17" s="2" customFormat="1" ht="16.5" customHeight="1" x14ac:dyDescent="0.45"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ht="12" customHeight="1" x14ac:dyDescent="0.45">
      <c r="B6" s="9"/>
      <c r="C6" s="11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2:17" ht="12" customHeight="1" x14ac:dyDescent="0.45">
      <c r="B7" s="10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2:17" ht="12" customHeight="1" x14ac:dyDescent="0.45">
      <c r="B8" s="10"/>
      <c r="C8" s="15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2:17" ht="12" customHeight="1" x14ac:dyDescent="0.45">
      <c r="B9" s="10"/>
      <c r="C9" s="15"/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2:17" ht="12" customHeight="1" x14ac:dyDescent="0.45">
      <c r="B10" s="10"/>
      <c r="C10" s="15"/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2:17" ht="12" customHeight="1" x14ac:dyDescent="0.45">
      <c r="B11" s="10"/>
      <c r="C11" s="15"/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2:17" ht="12" customHeight="1" x14ac:dyDescent="0.45">
      <c r="B12" s="10"/>
      <c r="C12" s="15"/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2:17" ht="12" customHeight="1" x14ac:dyDescent="0.45">
      <c r="B13" s="10"/>
      <c r="C13" s="15"/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2:17" ht="12" customHeight="1" x14ac:dyDescent="0.45">
      <c r="B14" s="10"/>
      <c r="C14" s="15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2:17" ht="12" customHeight="1" x14ac:dyDescent="0.45">
      <c r="B15" s="10"/>
      <c r="C15" s="15"/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2:17" ht="12" customHeight="1" x14ac:dyDescent="0.45">
      <c r="B16" s="10"/>
      <c r="C16" s="15"/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2:17" ht="12" customHeight="1" x14ac:dyDescent="0.45">
      <c r="B17" s="10"/>
      <c r="C17" s="15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2:17" ht="12" customHeight="1" x14ac:dyDescent="0.45">
      <c r="B18" s="10"/>
      <c r="C18" s="15"/>
      <c r="D18" s="18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2:17" ht="12" customHeight="1" x14ac:dyDescent="0.45">
      <c r="B19" s="10"/>
      <c r="C19" s="15"/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2:17" ht="12" customHeight="1" x14ac:dyDescent="0.45">
      <c r="B20" s="10"/>
      <c r="C20" s="15"/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2:17" ht="12" customHeight="1" x14ac:dyDescent="0.45">
      <c r="B21" s="10"/>
      <c r="C21" s="15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2:17" ht="12" customHeight="1" x14ac:dyDescent="0.45">
      <c r="B22" s="10"/>
      <c r="C22" s="15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2:17" ht="12" customHeight="1" x14ac:dyDescent="0.45">
      <c r="B23" s="10"/>
      <c r="C23" s="15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2:17" ht="12" customHeight="1" x14ac:dyDescent="0.45">
      <c r="B24" s="10"/>
      <c r="C24" s="15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2:17" ht="12" customHeight="1" x14ac:dyDescent="0.45">
      <c r="B25" s="10"/>
      <c r="C25" s="15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2:17" ht="12" customHeight="1" x14ac:dyDescent="0.45">
      <c r="B26" s="10"/>
      <c r="C26" s="15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2:17" ht="12" customHeight="1" x14ac:dyDescent="0.45">
      <c r="B27" s="10"/>
      <c r="C27" s="15"/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2:17" ht="12" customHeight="1" x14ac:dyDescent="0.45">
      <c r="B28" s="10"/>
      <c r="C28" s="15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2:17" ht="12" customHeight="1" x14ac:dyDescent="0.45">
      <c r="B29" s="10"/>
      <c r="C29" s="15"/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2:17" ht="12" customHeight="1" x14ac:dyDescent="0.45">
      <c r="B30" s="10"/>
      <c r="C30" s="15"/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2:17" ht="12" customHeight="1" x14ac:dyDescent="0.45">
      <c r="B31" s="10"/>
      <c r="C31" s="15"/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2:17" ht="12" customHeight="1" x14ac:dyDescent="0.45">
      <c r="B32" s="10"/>
      <c r="C32" s="15"/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2:17" ht="12" customHeight="1" x14ac:dyDescent="0.45">
      <c r="B33" s="10"/>
      <c r="C33" s="15"/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2:17" ht="12" customHeight="1" x14ac:dyDescent="0.45">
      <c r="B34" s="10"/>
      <c r="C34" s="15"/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2:17" ht="12" customHeight="1" x14ac:dyDescent="0.45">
      <c r="B35" s="10"/>
      <c r="C35" s="15"/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2:17" ht="12" customHeight="1" x14ac:dyDescent="0.45">
      <c r="B36" s="10"/>
      <c r="C36" s="15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2:17" ht="12" customHeight="1" x14ac:dyDescent="0.45">
      <c r="B37" s="10"/>
      <c r="C37" s="15"/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2:17" ht="12" customHeight="1" x14ac:dyDescent="0.45">
      <c r="B38" s="10"/>
      <c r="C38" s="15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2:17" ht="12" customHeight="1" x14ac:dyDescent="0.45">
      <c r="B39" s="10"/>
      <c r="C39" s="15"/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2:17" ht="12" customHeight="1" x14ac:dyDescent="0.45">
      <c r="B40" s="10"/>
      <c r="C40" s="15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2:17" ht="12" customHeight="1" x14ac:dyDescent="0.45">
      <c r="B41" s="10"/>
      <c r="C41" s="15"/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2:17" ht="12" customHeight="1" x14ac:dyDescent="0.45">
      <c r="B42" s="10"/>
      <c r="C42" s="15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2:17" ht="12" customHeight="1" x14ac:dyDescent="0.45">
      <c r="B43" s="10"/>
      <c r="C43" s="15"/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2:17" ht="12" customHeight="1" x14ac:dyDescent="0.45">
      <c r="B44" s="10"/>
      <c r="C44" s="15"/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2:17" ht="12" customHeight="1" x14ac:dyDescent="0.45">
      <c r="B45" s="10"/>
      <c r="C45" s="15"/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2:17" ht="12" customHeight="1" x14ac:dyDescent="0.45">
      <c r="B46" s="10"/>
      <c r="C46" s="15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2:17" ht="12" customHeight="1" x14ac:dyDescent="0.45">
      <c r="B47" s="10"/>
      <c r="C47" s="15"/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2:17" ht="12" customHeight="1" x14ac:dyDescent="0.45">
      <c r="B48" s="10"/>
      <c r="C48" s="15"/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2:17" ht="12" customHeight="1" x14ac:dyDescent="0.45">
      <c r="B49" s="10"/>
      <c r="C49" s="15"/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2:17" ht="12" customHeight="1" x14ac:dyDescent="0.45">
      <c r="B50" s="10"/>
      <c r="C50" s="15"/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2:17" ht="12" customHeight="1" x14ac:dyDescent="0.45">
      <c r="B51" s="10"/>
      <c r="C51" s="15"/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2:17" ht="12" customHeight="1" x14ac:dyDescent="0.45">
      <c r="B52" s="10"/>
      <c r="C52" s="15"/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2:17" ht="12" customHeight="1" x14ac:dyDescent="0.45">
      <c r="B53" s="10"/>
      <c r="C53" s="15"/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2:17" ht="12" customHeight="1" x14ac:dyDescent="0.45">
      <c r="B54" s="10"/>
      <c r="C54" s="15"/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2:17" ht="12" customHeight="1" x14ac:dyDescent="0.45">
      <c r="B55" s="10"/>
      <c r="C55" s="15"/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2:17" ht="12" customHeight="1" x14ac:dyDescent="0.45">
      <c r="B56" s="10"/>
      <c r="C56" s="15"/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2:17" ht="12" customHeight="1" x14ac:dyDescent="0.45">
      <c r="B57" s="10"/>
      <c r="C57" s="15"/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2:17" ht="12" customHeight="1" x14ac:dyDescent="0.45">
      <c r="B58" s="10"/>
      <c r="C58" s="15"/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2:17" ht="12" customHeight="1" x14ac:dyDescent="0.45">
      <c r="B59" s="10"/>
      <c r="C59" s="15"/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2:17" ht="12" customHeight="1" x14ac:dyDescent="0.45">
      <c r="B60" s="10"/>
      <c r="C60" s="15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2:17" ht="12" customHeight="1" x14ac:dyDescent="0.45">
      <c r="B61" s="10"/>
      <c r="C61" s="15"/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2:17" ht="12" customHeight="1" x14ac:dyDescent="0.45">
      <c r="B62" s="10"/>
      <c r="C62" s="15"/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2:17" ht="12" customHeight="1" x14ac:dyDescent="0.45">
      <c r="B63" s="10"/>
      <c r="C63" s="15"/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2:17" ht="12" customHeight="1" x14ac:dyDescent="0.45">
      <c r="B64" s="10"/>
      <c r="C64" s="15"/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2:17" ht="12" customHeight="1" x14ac:dyDescent="0.45">
      <c r="B65" s="10"/>
      <c r="C65" s="15"/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2:17" ht="12" customHeight="1" x14ac:dyDescent="0.45">
      <c r="B66" s="10"/>
      <c r="C66" s="15"/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2:17" ht="12" customHeight="1" x14ac:dyDescent="0.45">
      <c r="B67" s="10"/>
      <c r="C67" s="15"/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2:17" ht="12" customHeight="1" x14ac:dyDescent="0.45">
      <c r="B68" s="10"/>
      <c r="C68" s="15"/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2:17" ht="12" customHeight="1" x14ac:dyDescent="0.45">
      <c r="B69" s="10"/>
      <c r="C69" s="15"/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2:17" ht="12" customHeight="1" x14ac:dyDescent="0.45">
      <c r="B70" s="10"/>
      <c r="C70" s="15"/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2:17" ht="12" customHeight="1" x14ac:dyDescent="0.45">
      <c r="B71" s="10"/>
      <c r="C71" s="15"/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2:17" ht="12" customHeight="1" x14ac:dyDescent="0.45">
      <c r="B72" s="10"/>
      <c r="C72" s="15"/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2:17" ht="12" customHeight="1" x14ac:dyDescent="0.45">
      <c r="B73" s="10"/>
      <c r="C73" s="15"/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2:17" ht="12" customHeight="1" x14ac:dyDescent="0.45">
      <c r="B74" s="10"/>
      <c r="C74" s="15"/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2:17" ht="12" customHeight="1" x14ac:dyDescent="0.45">
      <c r="B75" s="10"/>
      <c r="C75" s="15"/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2:17" ht="12" customHeight="1" x14ac:dyDescent="0.45">
      <c r="B76" s="10"/>
      <c r="C76" s="15"/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2:17" ht="12" customHeight="1" x14ac:dyDescent="0.45">
      <c r="B77" s="10"/>
      <c r="C77" s="15"/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2:17" ht="12" customHeight="1" x14ac:dyDescent="0.45">
      <c r="B78" s="10"/>
      <c r="C78" s="15"/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2:17" ht="12" customHeight="1" x14ac:dyDescent="0.45">
      <c r="B79" s="10"/>
      <c r="C79" s="15"/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2:17" ht="12" customHeight="1" x14ac:dyDescent="0.45">
      <c r="B80" s="10"/>
      <c r="C80" s="15"/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2:17" ht="12" customHeight="1" x14ac:dyDescent="0.45">
      <c r="B81" s="10"/>
      <c r="C81" s="15"/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2:17" ht="12" customHeight="1" x14ac:dyDescent="0.45">
      <c r="B82" s="10"/>
      <c r="C82" s="15"/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2:17" ht="12" customHeight="1" x14ac:dyDescent="0.45">
      <c r="B83" s="10"/>
      <c r="C83" s="15"/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2:17" ht="12" customHeight="1" x14ac:dyDescent="0.45">
      <c r="B84" s="10"/>
      <c r="C84" s="15"/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2:17" ht="12" customHeight="1" x14ac:dyDescent="0.45">
      <c r="B85" s="10"/>
      <c r="C85" s="15"/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2:17" ht="12" customHeight="1" x14ac:dyDescent="0.45">
      <c r="B86" s="10"/>
      <c r="C86" s="15"/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2:17" ht="12" customHeight="1" x14ac:dyDescent="0.45">
      <c r="B87" s="10"/>
      <c r="C87" s="15"/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2:17" ht="12" customHeight="1" x14ac:dyDescent="0.45">
      <c r="B88" s="10"/>
      <c r="C88" s="15"/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 spans="2:17" ht="12" customHeight="1" x14ac:dyDescent="0.45">
      <c r="B89" s="10"/>
      <c r="C89" s="15"/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 spans="2:17" ht="12" customHeight="1" x14ac:dyDescent="0.45">
      <c r="B90" s="10"/>
      <c r="C90" s="15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 spans="2:17" ht="12" customHeight="1" x14ac:dyDescent="0.45">
      <c r="B91" s="10"/>
      <c r="C91" s="15"/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 spans="2:17" ht="12" customHeight="1" x14ac:dyDescent="0.45">
      <c r="B92" s="10"/>
      <c r="C92" s="15"/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2:17" ht="12" customHeight="1" x14ac:dyDescent="0.45">
      <c r="B93" s="10"/>
      <c r="C93" s="15"/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spans="2:17" ht="12" customHeight="1" x14ac:dyDescent="0.45">
      <c r="B94" s="10"/>
      <c r="C94" s="15"/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 spans="2:17" ht="12" customHeight="1" x14ac:dyDescent="0.45">
      <c r="B95" s="10"/>
      <c r="C95" s="15"/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spans="2:17" ht="12" customHeight="1" x14ac:dyDescent="0.45">
      <c r="B96" s="10"/>
      <c r="C96" s="15"/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 spans="2:17" ht="12" customHeight="1" x14ac:dyDescent="0.45">
      <c r="B97" s="10"/>
      <c r="C97" s="15"/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 spans="2:17" ht="12" customHeight="1" x14ac:dyDescent="0.45">
      <c r="B98" s="10"/>
      <c r="C98" s="15"/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 spans="2:17" ht="12" customHeight="1" x14ac:dyDescent="0.45">
      <c r="B99" s="10"/>
      <c r="C99" s="15"/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2:17" ht="12" customHeight="1" x14ac:dyDescent="0.45">
      <c r="B100" s="10"/>
      <c r="C100" s="15"/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 spans="2:17" ht="12" customHeight="1" x14ac:dyDescent="0.45">
      <c r="B101" s="10"/>
      <c r="C101" s="15"/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 spans="2:17" ht="12" customHeight="1" x14ac:dyDescent="0.45">
      <c r="B102" s="10"/>
      <c r="C102" s="15"/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 spans="2:17" ht="12" customHeight="1" x14ac:dyDescent="0.45">
      <c r="B103" s="10"/>
      <c r="C103" s="15"/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2:17" ht="12" customHeight="1" x14ac:dyDescent="0.45">
      <c r="B104" s="10"/>
      <c r="C104" s="15"/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 spans="2:17" ht="12" customHeight="1" x14ac:dyDescent="0.45">
      <c r="B105" s="10"/>
      <c r="C105" s="15"/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 spans="2:17" ht="12" customHeight="1" x14ac:dyDescent="0.45">
      <c r="B106" s="10"/>
      <c r="C106" s="15"/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2:17" ht="12" customHeight="1" x14ac:dyDescent="0.45">
      <c r="B107" s="10"/>
      <c r="C107" s="15"/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 spans="2:17" ht="12" customHeight="1" x14ac:dyDescent="0.45">
      <c r="B108" s="10"/>
      <c r="C108" s="15"/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2:17" ht="12" customHeight="1" x14ac:dyDescent="0.45">
      <c r="B109" s="10"/>
      <c r="C109" s="15"/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 spans="2:17" ht="12" customHeight="1" x14ac:dyDescent="0.45">
      <c r="B110" s="10"/>
      <c r="C110" s="15"/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  <row r="111" spans="2:17" ht="12" customHeight="1" x14ac:dyDescent="0.45">
      <c r="B111" s="10"/>
      <c r="C111" s="15"/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 spans="2:17" ht="12" customHeight="1" x14ac:dyDescent="0.45">
      <c r="B112" s="10"/>
      <c r="C112" s="15"/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 spans="2:17" ht="12" customHeight="1" x14ac:dyDescent="0.45">
      <c r="B113" s="10"/>
      <c r="C113" s="15"/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2:17" ht="12" customHeight="1" x14ac:dyDescent="0.45">
      <c r="B114" s="10"/>
      <c r="C114" s="15"/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 spans="2:17" ht="12" customHeight="1" x14ac:dyDescent="0.45">
      <c r="B115" s="10"/>
      <c r="C115" s="15"/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 spans="2:17" ht="12" customHeight="1" x14ac:dyDescent="0.45">
      <c r="B116" s="10"/>
      <c r="C116" s="15"/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 spans="2:17" ht="12" customHeight="1" x14ac:dyDescent="0.45">
      <c r="B117" s="10"/>
      <c r="C117" s="15"/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 spans="2:17" ht="12" customHeight="1" x14ac:dyDescent="0.45">
      <c r="B118" s="10"/>
      <c r="C118" s="15"/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 spans="2:17" ht="12" customHeight="1" x14ac:dyDescent="0.45">
      <c r="B119" s="10"/>
      <c r="C119" s="15"/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 spans="2:17" ht="12" customHeight="1" x14ac:dyDescent="0.45">
      <c r="B120" s="10"/>
      <c r="C120" s="15"/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2:17" ht="12" customHeight="1" x14ac:dyDescent="0.45">
      <c r="B121" s="10"/>
      <c r="C121" s="15"/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 spans="2:17" ht="12" customHeight="1" x14ac:dyDescent="0.45">
      <c r="B122" s="10"/>
      <c r="C122" s="15"/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 spans="2:17" ht="12" customHeight="1" x14ac:dyDescent="0.45">
      <c r="B123" s="10"/>
      <c r="C123" s="15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 spans="2:17" ht="12" customHeight="1" x14ac:dyDescent="0.45">
      <c r="B124" s="10"/>
      <c r="C124" s="15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 spans="2:17" ht="12" customHeight="1" x14ac:dyDescent="0.45">
      <c r="B125" s="10"/>
      <c r="C125" s="15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 spans="2:17" ht="12" customHeight="1" x14ac:dyDescent="0.45">
      <c r="B126" s="10"/>
      <c r="C126" s="15"/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 spans="2:17" ht="12" customHeight="1" x14ac:dyDescent="0.45">
      <c r="B127" s="10"/>
      <c r="C127" s="15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2:17" ht="12" customHeight="1" x14ac:dyDescent="0.45">
      <c r="B128" s="10"/>
      <c r="C128" s="15"/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 spans="2:17" ht="12" customHeight="1" x14ac:dyDescent="0.45">
      <c r="B129" s="10"/>
      <c r="C129" s="15"/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 spans="2:17" ht="12" customHeight="1" x14ac:dyDescent="0.45">
      <c r="B130" s="10"/>
      <c r="C130" s="15"/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 spans="2:17" ht="12" customHeight="1" x14ac:dyDescent="0.45">
      <c r="B131" s="10"/>
      <c r="C131" s="15"/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 spans="2:17" ht="12" customHeight="1" x14ac:dyDescent="0.45">
      <c r="B132" s="10"/>
      <c r="C132" s="15"/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 spans="2:17" ht="12" customHeight="1" x14ac:dyDescent="0.45">
      <c r="B133" s="10"/>
      <c r="C133" s="15"/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2:17" ht="12" customHeight="1" x14ac:dyDescent="0.45">
      <c r="B134" s="10"/>
      <c r="C134" s="15"/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2:17" ht="12" customHeight="1" x14ac:dyDescent="0.45">
      <c r="B135" s="10"/>
      <c r="C135" s="15"/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2:17" ht="12" customHeight="1" x14ac:dyDescent="0.45">
      <c r="B136" s="10"/>
      <c r="C136" s="15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2:17" ht="12" customHeight="1" x14ac:dyDescent="0.45">
      <c r="B137" s="10"/>
      <c r="C137" s="15"/>
      <c r="D137" s="16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 spans="2:17" ht="12" customHeight="1" x14ac:dyDescent="0.45">
      <c r="B138" s="10"/>
      <c r="C138" s="15"/>
      <c r="D138" s="16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</row>
    <row r="139" spans="2:17" ht="12" customHeight="1" x14ac:dyDescent="0.45">
      <c r="B139" s="10"/>
      <c r="C139" s="15"/>
      <c r="D139" s="16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</row>
    <row r="140" spans="2:17" ht="12" customHeight="1" x14ac:dyDescent="0.45">
      <c r="B140" s="10"/>
      <c r="C140" s="15"/>
      <c r="D140" s="16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2:17" ht="12" customHeight="1" x14ac:dyDescent="0.45">
      <c r="B141" s="10"/>
      <c r="C141" s="15"/>
      <c r="D141" s="16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</row>
    <row r="142" spans="2:17" ht="12" customHeight="1" x14ac:dyDescent="0.45">
      <c r="B142" s="10"/>
      <c r="C142" s="15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 spans="2:17" ht="12" customHeight="1" x14ac:dyDescent="0.45">
      <c r="B143" s="10"/>
      <c r="C143" s="15"/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 spans="2:17" ht="12" customHeight="1" x14ac:dyDescent="0.45">
      <c r="B144" s="10"/>
      <c r="C144" s="15"/>
      <c r="D144" s="16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 spans="2:17" ht="12" customHeight="1" x14ac:dyDescent="0.45">
      <c r="B145" s="10"/>
      <c r="C145" s="15"/>
      <c r="D145" s="16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 spans="2:17" ht="12" customHeight="1" x14ac:dyDescent="0.45">
      <c r="B146" s="10"/>
      <c r="C146" s="15"/>
      <c r="D146" s="16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 spans="2:17" ht="12" customHeight="1" x14ac:dyDescent="0.45">
      <c r="B147" s="10"/>
      <c r="C147" s="15"/>
      <c r="D147" s="16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</row>
    <row r="148" spans="2:17" ht="12" customHeight="1" x14ac:dyDescent="0.45">
      <c r="B148" s="10"/>
      <c r="C148" s="15"/>
      <c r="D148" s="16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</row>
    <row r="149" spans="2:17" ht="12" customHeight="1" x14ac:dyDescent="0.45">
      <c r="B149" s="10"/>
      <c r="C149" s="15"/>
      <c r="D149" s="16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</row>
    <row r="150" spans="2:17" ht="12" customHeight="1" x14ac:dyDescent="0.45">
      <c r="B150" s="10"/>
      <c r="C150" s="15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</row>
    <row r="151" spans="2:17" ht="12" customHeight="1" x14ac:dyDescent="0.45">
      <c r="B151" s="10"/>
      <c r="C151" s="15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 spans="2:17" ht="12" customHeight="1" x14ac:dyDescent="0.45">
      <c r="B152" s="10"/>
      <c r="C152" s="15"/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 spans="2:17" ht="12" customHeight="1" x14ac:dyDescent="0.45">
      <c r="B153" s="10"/>
      <c r="C153" s="15"/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</row>
    <row r="154" spans="2:17" ht="12" customHeight="1" x14ac:dyDescent="0.45">
      <c r="B154" s="10"/>
      <c r="C154" s="15"/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</row>
    <row r="155" spans="2:17" ht="12" customHeight="1" x14ac:dyDescent="0.45">
      <c r="B155" s="10"/>
      <c r="C155" s="15"/>
      <c r="D155" s="16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</row>
    <row r="156" spans="2:17" ht="12" customHeight="1" x14ac:dyDescent="0.45">
      <c r="B156" s="10"/>
      <c r="C156" s="15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2:17" ht="12" customHeight="1" x14ac:dyDescent="0.45">
      <c r="B157" s="10"/>
      <c r="C157" s="15"/>
      <c r="D157" s="16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</row>
    <row r="158" spans="2:17" ht="12" customHeight="1" x14ac:dyDescent="0.45">
      <c r="B158" s="10"/>
      <c r="C158" s="15"/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 spans="2:17" ht="12" customHeight="1" x14ac:dyDescent="0.45">
      <c r="B159" s="10"/>
      <c r="C159" s="15"/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 spans="2:17" ht="12" customHeight="1" x14ac:dyDescent="0.45">
      <c r="B160" s="10"/>
      <c r="C160" s="15"/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 spans="2:17" ht="12" customHeight="1" x14ac:dyDescent="0.45">
      <c r="B161" s="10"/>
      <c r="C161" s="15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 spans="2:17" ht="12" customHeight="1" x14ac:dyDescent="0.45">
      <c r="B162" s="10"/>
      <c r="C162" s="15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</row>
    <row r="163" spans="2:17" ht="12" customHeight="1" x14ac:dyDescent="0.45">
      <c r="B163" s="10"/>
      <c r="C163" s="15"/>
      <c r="D163" s="16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 spans="2:17" ht="12" customHeight="1" x14ac:dyDescent="0.45">
      <c r="B164" s="10"/>
      <c r="C164" s="15"/>
      <c r="D164" s="16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</row>
    <row r="165" spans="2:17" ht="12" customHeight="1" x14ac:dyDescent="0.45">
      <c r="B165" s="10"/>
      <c r="C165" s="15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2:17" ht="12" customHeight="1" x14ac:dyDescent="0.45">
      <c r="B166" s="10"/>
      <c r="C166" s="15"/>
      <c r="D166" s="16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2:17" ht="12" customHeight="1" x14ac:dyDescent="0.45">
      <c r="B167" s="10"/>
      <c r="C167" s="15"/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2:17" ht="12" customHeight="1" x14ac:dyDescent="0.45">
      <c r="B168" s="10"/>
      <c r="C168" s="15"/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2:17" ht="12" customHeight="1" x14ac:dyDescent="0.45">
      <c r="B169" s="10"/>
      <c r="C169" s="15"/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 spans="2:17" ht="12" customHeight="1" x14ac:dyDescent="0.45">
      <c r="B170" s="10"/>
      <c r="C170" s="15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 spans="2:17" ht="12" customHeight="1" x14ac:dyDescent="0.45">
      <c r="B171" s="10"/>
      <c r="C171" s="15"/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</row>
    <row r="172" spans="2:17" ht="12" customHeight="1" x14ac:dyDescent="0.45">
      <c r="B172" s="10"/>
      <c r="C172" s="15"/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</row>
    <row r="173" spans="2:17" ht="12" customHeight="1" x14ac:dyDescent="0.45">
      <c r="B173" s="10"/>
      <c r="C173" s="15"/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</row>
    <row r="174" spans="2:17" ht="12" customHeight="1" x14ac:dyDescent="0.45">
      <c r="B174" s="10"/>
      <c r="C174" s="15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2:17" ht="12" customHeight="1" x14ac:dyDescent="0.45">
      <c r="B175" s="10"/>
      <c r="C175" s="15"/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</row>
    <row r="176" spans="2:17" ht="12" customHeight="1" x14ac:dyDescent="0.45">
      <c r="B176" s="10"/>
      <c r="C176" s="15"/>
      <c r="D176" s="16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</row>
    <row r="177" spans="2:17" ht="12" customHeight="1" x14ac:dyDescent="0.45">
      <c r="B177" s="10"/>
      <c r="C177" s="15"/>
      <c r="D177" s="16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</row>
    <row r="178" spans="2:17" ht="12" customHeight="1" x14ac:dyDescent="0.45">
      <c r="B178" s="10"/>
      <c r="C178" s="15"/>
      <c r="D178" s="16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</row>
    <row r="179" spans="2:17" ht="12" customHeight="1" x14ac:dyDescent="0.45">
      <c r="B179" s="10"/>
      <c r="C179" s="15"/>
      <c r="D179" s="16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</row>
    <row r="180" spans="2:17" ht="12" customHeight="1" x14ac:dyDescent="0.45">
      <c r="B180" s="10"/>
      <c r="C180" s="15"/>
      <c r="D180" s="16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 spans="2:17" ht="12" customHeight="1" x14ac:dyDescent="0.45">
      <c r="B181" s="10"/>
      <c r="C181" s="15"/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</row>
    <row r="182" spans="2:17" ht="12" customHeight="1" x14ac:dyDescent="0.45">
      <c r="B182" s="10"/>
      <c r="C182" s="15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</row>
    <row r="183" spans="2:17" ht="12" customHeight="1" x14ac:dyDescent="0.45">
      <c r="B183" s="10"/>
      <c r="C183" s="15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2:17" ht="12" customHeight="1" x14ac:dyDescent="0.45">
      <c r="B184" s="10"/>
      <c r="C184" s="15"/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 spans="2:17" ht="12" customHeight="1" x14ac:dyDescent="0.45">
      <c r="B185" s="10"/>
      <c r="C185" s="15"/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 spans="2:17" ht="12" customHeight="1" x14ac:dyDescent="0.45">
      <c r="B186" s="10"/>
      <c r="C186" s="15"/>
      <c r="D186" s="16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</row>
    <row r="187" spans="2:17" ht="12" customHeight="1" x14ac:dyDescent="0.45">
      <c r="B187" s="10"/>
      <c r="C187" s="15"/>
      <c r="D187" s="16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</row>
    <row r="188" spans="2:17" ht="12" customHeight="1" x14ac:dyDescent="0.45">
      <c r="B188" s="10"/>
      <c r="C188" s="15"/>
      <c r="D188" s="16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</row>
    <row r="189" spans="2:17" ht="12" customHeight="1" x14ac:dyDescent="0.45">
      <c r="B189" s="10"/>
      <c r="C189" s="15"/>
      <c r="D189" s="16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 spans="2:17" ht="12" customHeight="1" x14ac:dyDescent="0.45">
      <c r="B190" s="7"/>
    </row>
    <row r="191" spans="2:17" hidden="1" x14ac:dyDescent="0.45"/>
    <row r="192" spans="2:17" hidden="1" x14ac:dyDescent="0.45"/>
    <row r="193" hidden="1" x14ac:dyDescent="0.45"/>
    <row r="194" hidden="1" x14ac:dyDescent="0.45"/>
    <row r="195" hidden="1" x14ac:dyDescent="0.45"/>
    <row r="196" hidden="1" x14ac:dyDescent="0.45"/>
    <row r="197" hidden="1" x14ac:dyDescent="0.45"/>
    <row r="198" hidden="1" x14ac:dyDescent="0.45"/>
    <row r="199" hidden="1" x14ac:dyDescent="0.45"/>
    <row r="200" hidden="1" x14ac:dyDescent="0.45"/>
    <row r="201" hidden="1" x14ac:dyDescent="0.45"/>
    <row r="202" hidden="1" x14ac:dyDescent="0.45"/>
    <row r="203" hidden="1" x14ac:dyDescent="0.45"/>
    <row r="204" hidden="1" x14ac:dyDescent="0.45"/>
    <row r="205" hidden="1" x14ac:dyDescent="0.45"/>
    <row r="206" hidden="1" x14ac:dyDescent="0.45"/>
    <row r="207" hidden="1" x14ac:dyDescent="0.45"/>
    <row r="208" hidden="1" x14ac:dyDescent="0.45"/>
    <row r="209" x14ac:dyDescent="0.45"/>
    <row r="210" x14ac:dyDescent="0.45"/>
  </sheetData>
  <pageMargins left="0.70866141732283472" right="0.70866141732283472" top="0.74803149606299213" bottom="0.74803149606299213" header="0.31496062992125984" footer="0.31496062992125984"/>
  <pageSetup scale="61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10"/>
  <sheetViews>
    <sheetView showGridLines="0" zoomScale="85" zoomScaleNormal="85" workbookViewId="0"/>
  </sheetViews>
  <sheetFormatPr defaultColWidth="0" defaultRowHeight="12.6" zeroHeight="1" x14ac:dyDescent="0.45"/>
  <cols>
    <col min="1" max="1" width="2.6640625" style="4" customWidth="1"/>
    <col min="2" max="2" width="32.6640625" style="5" customWidth="1"/>
    <col min="3" max="18" width="10.46484375" style="14" customWidth="1"/>
    <col min="19" max="16384" width="10.46484375" style="4" hidden="1"/>
  </cols>
  <sheetData>
    <row r="1" spans="2:17" s="2" customFormat="1" ht="6.4" customHeight="1" x14ac:dyDescent="0.45">
      <c r="B1" s="7"/>
    </row>
    <row r="2" spans="2:17" s="2" customFormat="1" ht="32.25" customHeight="1" x14ac:dyDescent="0.45">
      <c r="B2" s="6" t="str">
        <f ca="1">+"Project XXX | "&amp;RIGHT(CELL("filename",C2),LEN(CELL("filename",C2))-FIND("]",CELL("filename",C2)))</f>
        <v>Project XXX | Sheet3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s="2" customFormat="1" ht="6.4" customHeight="1" x14ac:dyDescent="0.45"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2:17" s="2" customFormat="1" ht="6.4" customHeight="1" x14ac:dyDescent="0.45">
      <c r="B4" s="7"/>
    </row>
    <row r="5" spans="2:17" s="2" customFormat="1" ht="16.5" customHeight="1" x14ac:dyDescent="0.45"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ht="12" customHeight="1" x14ac:dyDescent="0.45">
      <c r="B6" s="9"/>
      <c r="C6" s="11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2:17" ht="12" customHeight="1" x14ac:dyDescent="0.45">
      <c r="B7" s="10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2:17" ht="12" customHeight="1" x14ac:dyDescent="0.45">
      <c r="B8" s="10"/>
      <c r="C8" s="15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2:17" ht="12" customHeight="1" x14ac:dyDescent="0.45">
      <c r="B9" s="10"/>
      <c r="C9" s="15"/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2:17" ht="12" customHeight="1" x14ac:dyDescent="0.45">
      <c r="B10" s="10"/>
      <c r="C10" s="15"/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2:17" ht="12" customHeight="1" x14ac:dyDescent="0.45">
      <c r="B11" s="10"/>
      <c r="C11" s="15"/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2:17" ht="12" customHeight="1" x14ac:dyDescent="0.45">
      <c r="B12" s="10"/>
      <c r="C12" s="15"/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2:17" ht="12" customHeight="1" x14ac:dyDescent="0.45">
      <c r="B13" s="10"/>
      <c r="C13" s="15"/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2:17" ht="12" customHeight="1" x14ac:dyDescent="0.45">
      <c r="B14" s="10"/>
      <c r="C14" s="15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2:17" ht="12" customHeight="1" x14ac:dyDescent="0.45">
      <c r="B15" s="10"/>
      <c r="C15" s="15"/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2:17" ht="12" customHeight="1" x14ac:dyDescent="0.45">
      <c r="B16" s="10"/>
      <c r="C16" s="15"/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2:17" ht="12" customHeight="1" x14ac:dyDescent="0.45">
      <c r="B17" s="10"/>
      <c r="C17" s="15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2:17" ht="12" customHeight="1" x14ac:dyDescent="0.45">
      <c r="B18" s="10"/>
      <c r="C18" s="15"/>
      <c r="D18" s="18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2:17" ht="12" customHeight="1" x14ac:dyDescent="0.45">
      <c r="B19" s="10"/>
      <c r="C19" s="15"/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2:17" ht="12" customHeight="1" x14ac:dyDescent="0.45">
      <c r="B20" s="10"/>
      <c r="C20" s="15"/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2:17" ht="12" customHeight="1" x14ac:dyDescent="0.45">
      <c r="B21" s="10"/>
      <c r="C21" s="15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2:17" ht="12" customHeight="1" x14ac:dyDescent="0.45">
      <c r="B22" s="10"/>
      <c r="C22" s="15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2:17" ht="12" customHeight="1" x14ac:dyDescent="0.45">
      <c r="B23" s="10"/>
      <c r="C23" s="15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2:17" ht="12" customHeight="1" x14ac:dyDescent="0.45">
      <c r="B24" s="10"/>
      <c r="C24" s="15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2:17" ht="12" customHeight="1" x14ac:dyDescent="0.45">
      <c r="B25" s="10"/>
      <c r="C25" s="15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2:17" ht="12" customHeight="1" x14ac:dyDescent="0.45">
      <c r="B26" s="10"/>
      <c r="C26" s="15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2:17" ht="12" customHeight="1" x14ac:dyDescent="0.45">
      <c r="B27" s="10"/>
      <c r="C27" s="15"/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2:17" ht="12" customHeight="1" x14ac:dyDescent="0.45">
      <c r="B28" s="10"/>
      <c r="C28" s="15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2:17" ht="12" customHeight="1" x14ac:dyDescent="0.45">
      <c r="B29" s="10"/>
      <c r="C29" s="15"/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2:17" ht="12" customHeight="1" x14ac:dyDescent="0.45">
      <c r="B30" s="10"/>
      <c r="C30" s="15"/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2:17" ht="12" customHeight="1" x14ac:dyDescent="0.45">
      <c r="B31" s="10"/>
      <c r="C31" s="15"/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2:17" ht="12" customHeight="1" x14ac:dyDescent="0.45">
      <c r="B32" s="10"/>
      <c r="C32" s="15"/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2:17" ht="12" customHeight="1" x14ac:dyDescent="0.45">
      <c r="B33" s="10"/>
      <c r="C33" s="15"/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2:17" ht="12" customHeight="1" x14ac:dyDescent="0.45">
      <c r="B34" s="10"/>
      <c r="C34" s="15"/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2:17" ht="12" customHeight="1" x14ac:dyDescent="0.45">
      <c r="B35" s="10"/>
      <c r="C35" s="15"/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2:17" ht="12" customHeight="1" x14ac:dyDescent="0.45">
      <c r="B36" s="10"/>
      <c r="C36" s="15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2:17" ht="12" customHeight="1" x14ac:dyDescent="0.45">
      <c r="B37" s="10"/>
      <c r="C37" s="15"/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2:17" ht="12" customHeight="1" x14ac:dyDescent="0.45">
      <c r="B38" s="10"/>
      <c r="C38" s="15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2:17" ht="12" customHeight="1" x14ac:dyDescent="0.45">
      <c r="B39" s="10"/>
      <c r="C39" s="15"/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2:17" ht="12" customHeight="1" x14ac:dyDescent="0.45">
      <c r="B40" s="10"/>
      <c r="C40" s="15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2:17" ht="12" customHeight="1" x14ac:dyDescent="0.45">
      <c r="B41" s="10"/>
      <c r="C41" s="15"/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2:17" ht="12" customHeight="1" x14ac:dyDescent="0.45">
      <c r="B42" s="10"/>
      <c r="C42" s="15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2:17" ht="12" customHeight="1" x14ac:dyDescent="0.45">
      <c r="B43" s="10"/>
      <c r="C43" s="15"/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2:17" ht="12" customHeight="1" x14ac:dyDescent="0.45">
      <c r="B44" s="10"/>
      <c r="C44" s="15"/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2:17" ht="12" customHeight="1" x14ac:dyDescent="0.45">
      <c r="B45" s="10"/>
      <c r="C45" s="15"/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2:17" ht="12" customHeight="1" x14ac:dyDescent="0.45">
      <c r="B46" s="10"/>
      <c r="C46" s="15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2:17" ht="12" customHeight="1" x14ac:dyDescent="0.45">
      <c r="B47" s="10"/>
      <c r="C47" s="15"/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2:17" ht="12" customHeight="1" x14ac:dyDescent="0.45">
      <c r="B48" s="10"/>
      <c r="C48" s="15"/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2:17" ht="12" customHeight="1" x14ac:dyDescent="0.45">
      <c r="B49" s="10"/>
      <c r="C49" s="15"/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2:17" ht="12" customHeight="1" x14ac:dyDescent="0.45">
      <c r="B50" s="10"/>
      <c r="C50" s="15"/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2:17" ht="12" customHeight="1" x14ac:dyDescent="0.45">
      <c r="B51" s="10"/>
      <c r="C51" s="15"/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2:17" ht="12" customHeight="1" x14ac:dyDescent="0.45">
      <c r="B52" s="10"/>
      <c r="C52" s="15"/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2:17" ht="12" customHeight="1" x14ac:dyDescent="0.45">
      <c r="B53" s="10"/>
      <c r="C53" s="15"/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2:17" ht="12" customHeight="1" x14ac:dyDescent="0.45">
      <c r="B54" s="10"/>
      <c r="C54" s="15"/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2:17" ht="12" customHeight="1" x14ac:dyDescent="0.45">
      <c r="B55" s="10"/>
      <c r="C55" s="15"/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2:17" ht="12" customHeight="1" x14ac:dyDescent="0.45">
      <c r="B56" s="10"/>
      <c r="C56" s="15"/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2:17" ht="12" customHeight="1" x14ac:dyDescent="0.45">
      <c r="B57" s="10"/>
      <c r="C57" s="15"/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2:17" ht="12" customHeight="1" x14ac:dyDescent="0.45">
      <c r="B58" s="10"/>
      <c r="C58" s="15"/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2:17" ht="12" customHeight="1" x14ac:dyDescent="0.45">
      <c r="B59" s="10"/>
      <c r="C59" s="15"/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2:17" ht="12" customHeight="1" x14ac:dyDescent="0.45">
      <c r="B60" s="10"/>
      <c r="C60" s="15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2:17" ht="12" customHeight="1" x14ac:dyDescent="0.45">
      <c r="B61" s="10"/>
      <c r="C61" s="15"/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2:17" ht="12" customHeight="1" x14ac:dyDescent="0.45">
      <c r="B62" s="10"/>
      <c r="C62" s="15"/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2:17" ht="12" customHeight="1" x14ac:dyDescent="0.45">
      <c r="B63" s="10"/>
      <c r="C63" s="15"/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2:17" ht="12" customHeight="1" x14ac:dyDescent="0.45">
      <c r="B64" s="10"/>
      <c r="C64" s="15"/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2:17" ht="12" customHeight="1" x14ac:dyDescent="0.45">
      <c r="B65" s="10"/>
      <c r="C65" s="15"/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2:17" ht="12" customHeight="1" x14ac:dyDescent="0.45">
      <c r="B66" s="10"/>
      <c r="C66" s="15"/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2:17" ht="12" customHeight="1" x14ac:dyDescent="0.45">
      <c r="B67" s="10"/>
      <c r="C67" s="15"/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2:17" ht="12" customHeight="1" x14ac:dyDescent="0.45">
      <c r="B68" s="10"/>
      <c r="C68" s="15"/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2:17" ht="12" customHeight="1" x14ac:dyDescent="0.45">
      <c r="B69" s="10"/>
      <c r="C69" s="15"/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2:17" ht="12" customHeight="1" x14ac:dyDescent="0.45">
      <c r="B70" s="10"/>
      <c r="C70" s="15"/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2:17" ht="12" customHeight="1" x14ac:dyDescent="0.45">
      <c r="B71" s="10"/>
      <c r="C71" s="15"/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2:17" ht="12" customHeight="1" x14ac:dyDescent="0.45">
      <c r="B72" s="10"/>
      <c r="C72" s="15"/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2:17" ht="12" customHeight="1" x14ac:dyDescent="0.45">
      <c r="B73" s="10"/>
      <c r="C73" s="15"/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2:17" ht="12" customHeight="1" x14ac:dyDescent="0.45">
      <c r="B74" s="10"/>
      <c r="C74" s="15"/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2:17" ht="12" customHeight="1" x14ac:dyDescent="0.45">
      <c r="B75" s="10"/>
      <c r="C75" s="15"/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2:17" ht="12" customHeight="1" x14ac:dyDescent="0.45">
      <c r="B76" s="10"/>
      <c r="C76" s="15"/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2:17" ht="12" customHeight="1" x14ac:dyDescent="0.45">
      <c r="B77" s="10"/>
      <c r="C77" s="15"/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2:17" ht="12" customHeight="1" x14ac:dyDescent="0.45">
      <c r="B78" s="10"/>
      <c r="C78" s="15"/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2:17" ht="12" customHeight="1" x14ac:dyDescent="0.45">
      <c r="B79" s="10"/>
      <c r="C79" s="15"/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2:17" ht="12" customHeight="1" x14ac:dyDescent="0.45">
      <c r="B80" s="10"/>
      <c r="C80" s="15"/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2:17" ht="12" customHeight="1" x14ac:dyDescent="0.45">
      <c r="B81" s="10"/>
      <c r="C81" s="15"/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2:17" ht="12" customHeight="1" x14ac:dyDescent="0.45">
      <c r="B82" s="10"/>
      <c r="C82" s="15"/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2:17" ht="12" customHeight="1" x14ac:dyDescent="0.45">
      <c r="B83" s="10"/>
      <c r="C83" s="15"/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2:17" ht="12" customHeight="1" x14ac:dyDescent="0.45">
      <c r="B84" s="10"/>
      <c r="C84" s="15"/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2:17" ht="12" customHeight="1" x14ac:dyDescent="0.45">
      <c r="B85" s="10"/>
      <c r="C85" s="15"/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2:17" ht="12" customHeight="1" x14ac:dyDescent="0.45">
      <c r="B86" s="10"/>
      <c r="C86" s="15"/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2:17" ht="12" customHeight="1" x14ac:dyDescent="0.45">
      <c r="B87" s="10"/>
      <c r="C87" s="15"/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2:17" ht="12" customHeight="1" x14ac:dyDescent="0.45">
      <c r="B88" s="10"/>
      <c r="C88" s="15"/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 spans="2:17" ht="12" customHeight="1" x14ac:dyDescent="0.45">
      <c r="B89" s="10"/>
      <c r="C89" s="15"/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 spans="2:17" ht="12" customHeight="1" x14ac:dyDescent="0.45">
      <c r="B90" s="10"/>
      <c r="C90" s="15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 spans="2:17" ht="12" customHeight="1" x14ac:dyDescent="0.45">
      <c r="B91" s="10"/>
      <c r="C91" s="15"/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 spans="2:17" ht="12" customHeight="1" x14ac:dyDescent="0.45">
      <c r="B92" s="10"/>
      <c r="C92" s="15"/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2:17" ht="12" customHeight="1" x14ac:dyDescent="0.45">
      <c r="B93" s="10"/>
      <c r="C93" s="15"/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spans="2:17" ht="12" customHeight="1" x14ac:dyDescent="0.45">
      <c r="B94" s="10"/>
      <c r="C94" s="15"/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 spans="2:17" ht="12" customHeight="1" x14ac:dyDescent="0.45">
      <c r="B95" s="10"/>
      <c r="C95" s="15"/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spans="2:17" ht="12" customHeight="1" x14ac:dyDescent="0.45">
      <c r="B96" s="10"/>
      <c r="C96" s="15"/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 spans="2:17" ht="12" customHeight="1" x14ac:dyDescent="0.45">
      <c r="B97" s="10"/>
      <c r="C97" s="15"/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 spans="2:17" ht="12" customHeight="1" x14ac:dyDescent="0.45">
      <c r="B98" s="10"/>
      <c r="C98" s="15"/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 spans="2:17" ht="12" customHeight="1" x14ac:dyDescent="0.45">
      <c r="B99" s="10"/>
      <c r="C99" s="15"/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2:17" ht="12" customHeight="1" x14ac:dyDescent="0.45">
      <c r="B100" s="10"/>
      <c r="C100" s="15"/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 spans="2:17" ht="12" customHeight="1" x14ac:dyDescent="0.45">
      <c r="B101" s="10"/>
      <c r="C101" s="15"/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 spans="2:17" ht="12" customHeight="1" x14ac:dyDescent="0.45">
      <c r="B102" s="10"/>
      <c r="C102" s="15"/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 spans="2:17" ht="12" customHeight="1" x14ac:dyDescent="0.45">
      <c r="B103" s="10"/>
      <c r="C103" s="15"/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2:17" ht="12" customHeight="1" x14ac:dyDescent="0.45">
      <c r="B104" s="10"/>
      <c r="C104" s="15"/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 spans="2:17" ht="12" customHeight="1" x14ac:dyDescent="0.45">
      <c r="B105" s="10"/>
      <c r="C105" s="15"/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 spans="2:17" ht="12" customHeight="1" x14ac:dyDescent="0.45">
      <c r="B106" s="10"/>
      <c r="C106" s="15"/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2:17" ht="12" customHeight="1" x14ac:dyDescent="0.45">
      <c r="B107" s="10"/>
      <c r="C107" s="15"/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 spans="2:17" ht="12" customHeight="1" x14ac:dyDescent="0.45">
      <c r="B108" s="10"/>
      <c r="C108" s="15"/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2:17" ht="12" customHeight="1" x14ac:dyDescent="0.45">
      <c r="B109" s="10"/>
      <c r="C109" s="15"/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 spans="2:17" ht="12" customHeight="1" x14ac:dyDescent="0.45">
      <c r="B110" s="10"/>
      <c r="C110" s="15"/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  <row r="111" spans="2:17" ht="12" customHeight="1" x14ac:dyDescent="0.45">
      <c r="B111" s="10"/>
      <c r="C111" s="15"/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 spans="2:17" ht="12" customHeight="1" x14ac:dyDescent="0.45">
      <c r="B112" s="10"/>
      <c r="C112" s="15"/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 spans="2:17" ht="12" customHeight="1" x14ac:dyDescent="0.45">
      <c r="B113" s="10"/>
      <c r="C113" s="15"/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2:17" ht="12" customHeight="1" x14ac:dyDescent="0.45">
      <c r="B114" s="10"/>
      <c r="C114" s="15"/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 spans="2:17" ht="12" customHeight="1" x14ac:dyDescent="0.45">
      <c r="B115" s="10"/>
      <c r="C115" s="15"/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 spans="2:17" ht="12" customHeight="1" x14ac:dyDescent="0.45">
      <c r="B116" s="10"/>
      <c r="C116" s="15"/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 spans="2:17" ht="12" customHeight="1" x14ac:dyDescent="0.45">
      <c r="B117" s="10"/>
      <c r="C117" s="15"/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 spans="2:17" ht="12" customHeight="1" x14ac:dyDescent="0.45">
      <c r="B118" s="10"/>
      <c r="C118" s="15"/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 spans="2:17" ht="12" customHeight="1" x14ac:dyDescent="0.45">
      <c r="B119" s="10"/>
      <c r="C119" s="15"/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 spans="2:17" ht="12" customHeight="1" x14ac:dyDescent="0.45">
      <c r="B120" s="10"/>
      <c r="C120" s="15"/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2:17" ht="12" customHeight="1" x14ac:dyDescent="0.45">
      <c r="B121" s="10"/>
      <c r="C121" s="15"/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 spans="2:17" ht="12" customHeight="1" x14ac:dyDescent="0.45">
      <c r="B122" s="10"/>
      <c r="C122" s="15"/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 spans="2:17" ht="12" customHeight="1" x14ac:dyDescent="0.45">
      <c r="B123" s="10"/>
      <c r="C123" s="15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 spans="2:17" ht="12" customHeight="1" x14ac:dyDescent="0.45">
      <c r="B124" s="10"/>
      <c r="C124" s="15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 spans="2:17" ht="12" customHeight="1" x14ac:dyDescent="0.45">
      <c r="B125" s="10"/>
      <c r="C125" s="15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 spans="2:17" ht="12" customHeight="1" x14ac:dyDescent="0.45">
      <c r="B126" s="10"/>
      <c r="C126" s="15"/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 spans="2:17" ht="12" customHeight="1" x14ac:dyDescent="0.45">
      <c r="B127" s="10"/>
      <c r="C127" s="15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2:17" ht="12" customHeight="1" x14ac:dyDescent="0.45">
      <c r="B128" s="10"/>
      <c r="C128" s="15"/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 spans="2:17" ht="12" customHeight="1" x14ac:dyDescent="0.45">
      <c r="B129" s="10"/>
      <c r="C129" s="15"/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 spans="2:17" ht="12" customHeight="1" x14ac:dyDescent="0.45">
      <c r="B130" s="10"/>
      <c r="C130" s="15"/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 spans="2:17" ht="12" customHeight="1" x14ac:dyDescent="0.45">
      <c r="B131" s="10"/>
      <c r="C131" s="15"/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 spans="2:17" ht="12" customHeight="1" x14ac:dyDescent="0.45">
      <c r="B132" s="10"/>
      <c r="C132" s="15"/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 spans="2:17" ht="12" customHeight="1" x14ac:dyDescent="0.45">
      <c r="B133" s="10"/>
      <c r="C133" s="15"/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2:17" ht="12" customHeight="1" x14ac:dyDescent="0.45">
      <c r="B134" s="10"/>
      <c r="C134" s="15"/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2:17" ht="12" customHeight="1" x14ac:dyDescent="0.45">
      <c r="B135" s="10"/>
      <c r="C135" s="15"/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2:17" ht="12" customHeight="1" x14ac:dyDescent="0.45">
      <c r="B136" s="10"/>
      <c r="C136" s="15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2:17" ht="12" customHeight="1" x14ac:dyDescent="0.45">
      <c r="B137" s="10"/>
      <c r="C137" s="15"/>
      <c r="D137" s="16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 spans="2:17" ht="12" customHeight="1" x14ac:dyDescent="0.45">
      <c r="B138" s="10"/>
      <c r="C138" s="15"/>
      <c r="D138" s="16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</row>
    <row r="139" spans="2:17" ht="12" customHeight="1" x14ac:dyDescent="0.45">
      <c r="B139" s="10"/>
      <c r="C139" s="15"/>
      <c r="D139" s="16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</row>
    <row r="140" spans="2:17" ht="12" customHeight="1" x14ac:dyDescent="0.45">
      <c r="B140" s="10"/>
      <c r="C140" s="15"/>
      <c r="D140" s="16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2:17" ht="12" customHeight="1" x14ac:dyDescent="0.45">
      <c r="B141" s="10"/>
      <c r="C141" s="15"/>
      <c r="D141" s="16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</row>
    <row r="142" spans="2:17" ht="12" customHeight="1" x14ac:dyDescent="0.45">
      <c r="B142" s="10"/>
      <c r="C142" s="15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 spans="2:17" ht="12" customHeight="1" x14ac:dyDescent="0.45">
      <c r="B143" s="10"/>
      <c r="C143" s="15"/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 spans="2:17" ht="12" customHeight="1" x14ac:dyDescent="0.45">
      <c r="B144" s="10"/>
      <c r="C144" s="15"/>
      <c r="D144" s="16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 spans="2:17" ht="12" customHeight="1" x14ac:dyDescent="0.45">
      <c r="B145" s="10"/>
      <c r="C145" s="15"/>
      <c r="D145" s="16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 spans="2:17" ht="12" customHeight="1" x14ac:dyDescent="0.45">
      <c r="B146" s="10"/>
      <c r="C146" s="15"/>
      <c r="D146" s="16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 spans="2:17" ht="12" customHeight="1" x14ac:dyDescent="0.45">
      <c r="B147" s="10"/>
      <c r="C147" s="15"/>
      <c r="D147" s="16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</row>
    <row r="148" spans="2:17" ht="12" customHeight="1" x14ac:dyDescent="0.45">
      <c r="B148" s="10"/>
      <c r="C148" s="15"/>
      <c r="D148" s="16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</row>
    <row r="149" spans="2:17" ht="12" customHeight="1" x14ac:dyDescent="0.45">
      <c r="B149" s="10"/>
      <c r="C149" s="15"/>
      <c r="D149" s="16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</row>
    <row r="150" spans="2:17" ht="12" customHeight="1" x14ac:dyDescent="0.45">
      <c r="B150" s="10"/>
      <c r="C150" s="15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</row>
    <row r="151" spans="2:17" ht="12" customHeight="1" x14ac:dyDescent="0.45">
      <c r="B151" s="10"/>
      <c r="C151" s="15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 spans="2:17" ht="12" customHeight="1" x14ac:dyDescent="0.45">
      <c r="B152" s="10"/>
      <c r="C152" s="15"/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 spans="2:17" ht="12" customHeight="1" x14ac:dyDescent="0.45">
      <c r="B153" s="10"/>
      <c r="C153" s="15"/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</row>
    <row r="154" spans="2:17" ht="12" customHeight="1" x14ac:dyDescent="0.45">
      <c r="B154" s="10"/>
      <c r="C154" s="15"/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</row>
    <row r="155" spans="2:17" ht="12" customHeight="1" x14ac:dyDescent="0.45">
      <c r="B155" s="10"/>
      <c r="C155" s="15"/>
      <c r="D155" s="16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</row>
    <row r="156" spans="2:17" ht="12" customHeight="1" x14ac:dyDescent="0.45">
      <c r="B156" s="10"/>
      <c r="C156" s="15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2:17" ht="12" customHeight="1" x14ac:dyDescent="0.45">
      <c r="B157" s="10"/>
      <c r="C157" s="15"/>
      <c r="D157" s="16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</row>
    <row r="158" spans="2:17" ht="12" customHeight="1" x14ac:dyDescent="0.45">
      <c r="B158" s="10"/>
      <c r="C158" s="15"/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 spans="2:17" ht="12" customHeight="1" x14ac:dyDescent="0.45">
      <c r="B159" s="10"/>
      <c r="C159" s="15"/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 spans="2:17" ht="12" customHeight="1" x14ac:dyDescent="0.45">
      <c r="B160" s="10"/>
      <c r="C160" s="15"/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 spans="2:17" ht="12" customHeight="1" x14ac:dyDescent="0.45">
      <c r="B161" s="10"/>
      <c r="C161" s="15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 spans="2:17" ht="12" customHeight="1" x14ac:dyDescent="0.45">
      <c r="B162" s="10"/>
      <c r="C162" s="15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</row>
    <row r="163" spans="2:17" ht="12" customHeight="1" x14ac:dyDescent="0.45">
      <c r="B163" s="10"/>
      <c r="C163" s="15"/>
      <c r="D163" s="16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 spans="2:17" ht="12" customHeight="1" x14ac:dyDescent="0.45">
      <c r="B164" s="10"/>
      <c r="C164" s="15"/>
      <c r="D164" s="16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</row>
    <row r="165" spans="2:17" ht="12" customHeight="1" x14ac:dyDescent="0.45">
      <c r="B165" s="10"/>
      <c r="C165" s="15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2:17" ht="12" customHeight="1" x14ac:dyDescent="0.45">
      <c r="B166" s="10"/>
      <c r="C166" s="15"/>
      <c r="D166" s="16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2:17" ht="12" customHeight="1" x14ac:dyDescent="0.45">
      <c r="B167" s="10"/>
      <c r="C167" s="15"/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2:17" ht="12" customHeight="1" x14ac:dyDescent="0.45">
      <c r="B168" s="10"/>
      <c r="C168" s="15"/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2:17" ht="12" customHeight="1" x14ac:dyDescent="0.45">
      <c r="B169" s="10"/>
      <c r="C169" s="15"/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 spans="2:17" ht="12" customHeight="1" x14ac:dyDescent="0.45">
      <c r="B170" s="10"/>
      <c r="C170" s="15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 spans="2:17" ht="12" customHeight="1" x14ac:dyDescent="0.45">
      <c r="B171" s="10"/>
      <c r="C171" s="15"/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</row>
    <row r="172" spans="2:17" ht="12" customHeight="1" x14ac:dyDescent="0.45">
      <c r="B172" s="10"/>
      <c r="C172" s="15"/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</row>
    <row r="173" spans="2:17" ht="12" customHeight="1" x14ac:dyDescent="0.45">
      <c r="B173" s="10"/>
      <c r="C173" s="15"/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</row>
    <row r="174" spans="2:17" ht="12" customHeight="1" x14ac:dyDescent="0.45">
      <c r="B174" s="10"/>
      <c r="C174" s="15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2:17" ht="12" customHeight="1" x14ac:dyDescent="0.45">
      <c r="B175" s="10"/>
      <c r="C175" s="15"/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</row>
    <row r="176" spans="2:17" ht="12" customHeight="1" x14ac:dyDescent="0.45">
      <c r="B176" s="10"/>
      <c r="C176" s="15"/>
      <c r="D176" s="16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</row>
    <row r="177" spans="2:17" ht="12" customHeight="1" x14ac:dyDescent="0.45">
      <c r="B177" s="10"/>
      <c r="C177" s="15"/>
      <c r="D177" s="16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</row>
    <row r="178" spans="2:17" ht="12" customHeight="1" x14ac:dyDescent="0.45">
      <c r="B178" s="10"/>
      <c r="C178" s="15"/>
      <c r="D178" s="16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</row>
    <row r="179" spans="2:17" ht="12" customHeight="1" x14ac:dyDescent="0.45">
      <c r="B179" s="10"/>
      <c r="C179" s="15"/>
      <c r="D179" s="16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</row>
    <row r="180" spans="2:17" ht="12" customHeight="1" x14ac:dyDescent="0.45">
      <c r="B180" s="10"/>
      <c r="C180" s="15"/>
      <c r="D180" s="16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 spans="2:17" ht="12" customHeight="1" x14ac:dyDescent="0.45">
      <c r="B181" s="10"/>
      <c r="C181" s="15"/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</row>
    <row r="182" spans="2:17" ht="12" customHeight="1" x14ac:dyDescent="0.45">
      <c r="B182" s="10"/>
      <c r="C182" s="15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</row>
    <row r="183" spans="2:17" ht="12" customHeight="1" x14ac:dyDescent="0.45">
      <c r="B183" s="10"/>
      <c r="C183" s="15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2:17" ht="12" customHeight="1" x14ac:dyDescent="0.45">
      <c r="B184" s="10"/>
      <c r="C184" s="15"/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 spans="2:17" ht="12" customHeight="1" x14ac:dyDescent="0.45">
      <c r="B185" s="10"/>
      <c r="C185" s="15"/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 spans="2:17" ht="12" customHeight="1" x14ac:dyDescent="0.45">
      <c r="B186" s="10"/>
      <c r="C186" s="15"/>
      <c r="D186" s="16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</row>
    <row r="187" spans="2:17" ht="12" customHeight="1" x14ac:dyDescent="0.45">
      <c r="B187" s="10"/>
      <c r="C187" s="15"/>
      <c r="D187" s="16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</row>
    <row r="188" spans="2:17" ht="12" customHeight="1" x14ac:dyDescent="0.45">
      <c r="B188" s="10"/>
      <c r="C188" s="15"/>
      <c r="D188" s="16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</row>
    <row r="189" spans="2:17" ht="12" customHeight="1" x14ac:dyDescent="0.45">
      <c r="B189" s="10"/>
      <c r="C189" s="15"/>
      <c r="D189" s="16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 spans="2:17" ht="12" customHeight="1" x14ac:dyDescent="0.45">
      <c r="B190" s="7"/>
    </row>
    <row r="191" spans="2:17" hidden="1" x14ac:dyDescent="0.45"/>
    <row r="192" spans="2:17" hidden="1" x14ac:dyDescent="0.45"/>
    <row r="193" hidden="1" x14ac:dyDescent="0.45"/>
    <row r="194" hidden="1" x14ac:dyDescent="0.45"/>
    <row r="195" hidden="1" x14ac:dyDescent="0.45"/>
    <row r="196" hidden="1" x14ac:dyDescent="0.45"/>
    <row r="197" hidden="1" x14ac:dyDescent="0.45"/>
    <row r="198" hidden="1" x14ac:dyDescent="0.45"/>
    <row r="199" hidden="1" x14ac:dyDescent="0.45"/>
    <row r="200" hidden="1" x14ac:dyDescent="0.45"/>
    <row r="201" hidden="1" x14ac:dyDescent="0.45"/>
    <row r="202" hidden="1" x14ac:dyDescent="0.45"/>
    <row r="203" hidden="1" x14ac:dyDescent="0.45"/>
    <row r="204" hidden="1" x14ac:dyDescent="0.45"/>
    <row r="205" hidden="1" x14ac:dyDescent="0.45"/>
    <row r="206" hidden="1" x14ac:dyDescent="0.45"/>
    <row r="207" hidden="1" x14ac:dyDescent="0.45"/>
    <row r="208" hidden="1" x14ac:dyDescent="0.45"/>
    <row r="209" x14ac:dyDescent="0.45"/>
    <row r="210" x14ac:dyDescent="0.45"/>
  </sheetData>
  <pageMargins left="0.70866141732283472" right="0.70866141732283472" top="0.74803149606299213" bottom="0.74803149606299213" header="0.31496062992125984" footer="0.31496062992125984"/>
  <pageSetup scale="61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Setting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Bas, Andres</dc:creator>
  <cp:lastModifiedBy>Andrés Bas</cp:lastModifiedBy>
  <cp:lastPrinted>2015-08-04T13:47:25Z</cp:lastPrinted>
  <dcterms:created xsi:type="dcterms:W3CDTF">2015-05-28T12:43:28Z</dcterms:created>
  <dcterms:modified xsi:type="dcterms:W3CDTF">2019-02-05T01:19:33Z</dcterms:modified>
</cp:coreProperties>
</file>