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t\Desktop\ESCUELA\TEC\TEC SEM 1\MODELACION\"/>
    </mc:Choice>
  </mc:AlternateContent>
  <xr:revisionPtr revIDLastSave="0" documentId="13_ncr:1_{E51666B5-06DC-4D90-9739-2B02A13053E9}" xr6:coauthVersionLast="47" xr6:coauthVersionMax="47" xr10:uidLastSave="{00000000-0000-0000-0000-000000000000}"/>
  <bookViews>
    <workbookView xWindow="-108" yWindow="-108" windowWidth="23256" windowHeight="12576" activeTab="1" xr2:uid="{00B741B8-C28D-4051-9497-34F3281B08A7}"/>
  </bookViews>
  <sheets>
    <sheet name="Hoja1" sheetId="1" r:id="rId1"/>
    <sheet name="euler" sheetId="2" r:id="rId2"/>
  </sheets>
  <definedNames>
    <definedName name="_xlchart.v1.0" hidden="1">euler!$H$2:$H$20</definedName>
    <definedName name="_xlchart.v1.1" hidden="1">euler!$I$1</definedName>
    <definedName name="_xlchart.v1.2" hidden="1">euler!$I$2:$I$20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E2" i="1"/>
  <c r="I2" i="2"/>
  <c r="H2" i="2"/>
  <c r="G2" i="2"/>
  <c r="F2" i="2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B5" i="2"/>
  <c r="B8" i="1"/>
  <c r="B9" i="1"/>
  <c r="B5" i="1"/>
  <c r="E10" i="1" s="1"/>
  <c r="G10" i="1" s="1"/>
  <c r="H3" i="2" l="1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I3" i="2"/>
  <c r="E3" i="1"/>
  <c r="G3" i="1" s="1"/>
  <c r="G2" i="1"/>
  <c r="F10" i="1"/>
  <c r="E16" i="1"/>
  <c r="G16" i="1" s="1"/>
  <c r="E23" i="1"/>
  <c r="G23" i="1" s="1"/>
  <c r="E15" i="1"/>
  <c r="G15" i="1" s="1"/>
  <c r="E7" i="1"/>
  <c r="G7" i="1" s="1"/>
  <c r="E22" i="1"/>
  <c r="G22" i="1" s="1"/>
  <c r="E9" i="1"/>
  <c r="G9" i="1" s="1"/>
  <c r="E6" i="1"/>
  <c r="G6" i="1" s="1"/>
  <c r="E21" i="1"/>
  <c r="G21" i="1" s="1"/>
  <c r="E13" i="1"/>
  <c r="G13" i="1" s="1"/>
  <c r="E5" i="1"/>
  <c r="G5" i="1" s="1"/>
  <c r="E17" i="1"/>
  <c r="G17" i="1" s="1"/>
  <c r="E8" i="1"/>
  <c r="G8" i="1" s="1"/>
  <c r="E14" i="1"/>
  <c r="G14" i="1" s="1"/>
  <c r="E20" i="1"/>
  <c r="G20" i="1" s="1"/>
  <c r="E12" i="1"/>
  <c r="G12" i="1" s="1"/>
  <c r="E4" i="1"/>
  <c r="G4" i="1" s="1"/>
  <c r="E19" i="1"/>
  <c r="G19" i="1" s="1"/>
  <c r="E11" i="1"/>
  <c r="G11" i="1" s="1"/>
  <c r="E18" i="1"/>
  <c r="G18" i="1" s="1"/>
  <c r="I4" i="2" l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F2" i="1"/>
  <c r="F3" i="1"/>
  <c r="F14" i="1"/>
  <c r="F8" i="1"/>
  <c r="F7" i="1"/>
  <c r="F12" i="1"/>
  <c r="F11" i="1"/>
  <c r="F17" i="1"/>
  <c r="F15" i="1"/>
  <c r="F22" i="1"/>
  <c r="F18" i="1"/>
  <c r="F19" i="1"/>
  <c r="F5" i="1"/>
  <c r="F23" i="1"/>
  <c r="F20" i="1"/>
  <c r="F13" i="1"/>
  <c r="F16" i="1"/>
  <c r="F9" i="1"/>
  <c r="F4" i="1"/>
  <c r="F21" i="1"/>
  <c r="F6" i="1"/>
</calcChain>
</file>

<file path=xl/sharedStrings.xml><?xml version="1.0" encoding="utf-8"?>
<sst xmlns="http://schemas.openxmlformats.org/spreadsheetml/2006/main" count="39" uniqueCount="22">
  <si>
    <t>NP</t>
  </si>
  <si>
    <t>tiempo</t>
  </si>
  <si>
    <t>x</t>
  </si>
  <si>
    <t>y</t>
  </si>
  <si>
    <t>tini en s</t>
  </si>
  <si>
    <t>tfini en s</t>
  </si>
  <si>
    <t>dift en s</t>
  </si>
  <si>
    <t>xi en m</t>
  </si>
  <si>
    <t>yi en m</t>
  </si>
  <si>
    <t>vxi en m/s</t>
  </si>
  <si>
    <t>vyi en m/s</t>
  </si>
  <si>
    <t>a en</t>
  </si>
  <si>
    <t>n</t>
  </si>
  <si>
    <t>Nombre de dato</t>
  </si>
  <si>
    <t>Dato</t>
  </si>
  <si>
    <t>Angulo</t>
  </si>
  <si>
    <t>Velocidad</t>
  </si>
  <si>
    <t>vx</t>
  </si>
  <si>
    <t>Columna1</t>
  </si>
  <si>
    <t>vy</t>
  </si>
  <si>
    <t>b</t>
  </si>
  <si>
    <t>m en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</si>
</sst>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Tiro</a:t>
            </a:r>
            <a:r>
              <a:rPr lang="en-US" baseline="0"/>
              <a:t> parabolico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Hoja1!$G$1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Hoja1!$F$2:$F$23</c:f>
              <c:numCache>
                <c:formatCode>General</c:formatCode>
                <c:ptCount val="22"/>
                <c:pt idx="0">
                  <c:v>7.1475896060865962E-2</c:v>
                </c:pt>
                <c:pt idx="1">
                  <c:v>0.16677709080868725</c:v>
                </c:pt>
                <c:pt idx="2">
                  <c:v>0.28590358424346379</c:v>
                </c:pt>
                <c:pt idx="3">
                  <c:v>0.42885537636519583</c:v>
                </c:pt>
                <c:pt idx="4">
                  <c:v>0.59563246717388296</c:v>
                </c:pt>
                <c:pt idx="5">
                  <c:v>0.78623485666952553</c:v>
                </c:pt>
                <c:pt idx="6">
                  <c:v>1.0006625448521231</c:v>
                </c:pt>
                <c:pt idx="7">
                  <c:v>1.2389155317216769</c:v>
                </c:pt>
                <c:pt idx="8">
                  <c:v>1.5009938172781851</c:v>
                </c:pt>
                <c:pt idx="9">
                  <c:v>1.786897401521649</c:v>
                </c:pt>
                <c:pt idx="10">
                  <c:v>2.0966262844520682</c:v>
                </c:pt>
                <c:pt idx="11">
                  <c:v>2.4301804660694422</c:v>
                </c:pt>
                <c:pt idx="12">
                  <c:v>2.7875599463737721</c:v>
                </c:pt>
                <c:pt idx="13">
                  <c:v>3.1687647253650568</c:v>
                </c:pt>
                <c:pt idx="14">
                  <c:v>3.573794803043298</c:v>
                </c:pt>
                <c:pt idx="15">
                  <c:v>4.0026501794084943</c:v>
                </c:pt>
                <c:pt idx="16">
                  <c:v>4.4553308544606454</c:v>
                </c:pt>
                <c:pt idx="17">
                  <c:v>4.9318368281997511</c:v>
                </c:pt>
                <c:pt idx="18">
                  <c:v>5.4321681006258125</c:v>
                </c:pt>
                <c:pt idx="19">
                  <c:v>5.9563246717388294</c:v>
                </c:pt>
                <c:pt idx="20">
                  <c:v>6.5043065415388019</c:v>
                </c:pt>
                <c:pt idx="21">
                  <c:v>7.0761137100257301</c:v>
                </c:pt>
              </c:numCache>
            </c:numRef>
          </c:xVal>
          <c:yVal>
            <c:numRef>
              <c:f>Hoja1!$G$2:$G$23</c:f>
              <c:numCache>
                <c:formatCode>General</c:formatCode>
                <c:ptCount val="22"/>
                <c:pt idx="0">
                  <c:v>7.0769576060865966E-2</c:v>
                </c:pt>
                <c:pt idx="1">
                  <c:v>0.16293157080868725</c:v>
                </c:pt>
                <c:pt idx="2">
                  <c:v>0.2746024642434638</c:v>
                </c:pt>
                <c:pt idx="3">
                  <c:v>0.40342785636519579</c:v>
                </c:pt>
                <c:pt idx="4">
                  <c:v>0.54658246717388292</c:v>
                </c:pt>
                <c:pt idx="5">
                  <c:v>0.70077013666952548</c:v>
                </c:pt>
                <c:pt idx="6">
                  <c:v>0.86222382485212312</c:v>
                </c:pt>
                <c:pt idx="7">
                  <c:v>1.0267056117216768</c:v>
                </c:pt>
                <c:pt idx="8">
                  <c:v>1.1895066972781849</c:v>
                </c:pt>
                <c:pt idx="9">
                  <c:v>1.3454474015216489</c:v>
                </c:pt>
                <c:pt idx="10">
                  <c:v>1.4888771644520684</c:v>
                </c:pt>
                <c:pt idx="11">
                  <c:v>1.6136745460694422</c:v>
                </c:pt>
                <c:pt idx="12">
                  <c:v>1.7132472263737719</c:v>
                </c:pt>
                <c:pt idx="13">
                  <c:v>1.7805320053650573</c:v>
                </c:pt>
                <c:pt idx="14">
                  <c:v>1.8079948030432975</c:v>
                </c:pt>
                <c:pt idx="15">
                  <c:v>1.7876306594084932</c:v>
                </c:pt>
                <c:pt idx="16">
                  <c:v>1.7109637344606448</c:v>
                </c:pt>
                <c:pt idx="17">
                  <c:v>1.5690473081997505</c:v>
                </c:pt>
                <c:pt idx="18">
                  <c:v>1.3524637806258122</c:v>
                </c:pt>
                <c:pt idx="19">
                  <c:v>1.0513246717388292</c:v>
                </c:pt>
                <c:pt idx="20">
                  <c:v>0.65527062153880067</c:v>
                </c:pt>
                <c:pt idx="21">
                  <c:v>0.15347139002572785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4-4DD6-A27B-7EC8DBF92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283423"/>
        <c:axId val="1593301311"/>
      </c:scatterChart>
      <c:valAx>
        <c:axId val="159328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301311"/>
        <c:crosses val="autoZero"/>
        <c:crossBetween val="midCat"/>
      </c:valAx>
      <c:valAx>
        <c:axId val="159330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28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Lanzamiento parabolico con euler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euler!$I$1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chemeClr val="accent1">
                  <a:alpha val="36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lIns="38100" tIns="18288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euler!$H$2:$H$20</c:f>
              <c:numCache>
                <c:formatCode>General</c:formatCode>
                <c:ptCount val="19"/>
                <c:pt idx="0">
                  <c:v>0</c:v>
                </c:pt>
                <c:pt idx="1">
                  <c:v>0.24625</c:v>
                </c:pt>
                <c:pt idx="2">
                  <c:v>0.48880625</c:v>
                </c:pt>
                <c:pt idx="3">
                  <c:v>0.72772415624999987</c:v>
                </c:pt>
                <c:pt idx="4">
                  <c:v>0.96305829390624997</c:v>
                </c:pt>
                <c:pt idx="5">
                  <c:v>1.1948624194976563</c:v>
                </c:pt>
                <c:pt idx="6">
                  <c:v>1.4231894832051915</c:v>
                </c:pt>
                <c:pt idx="7">
                  <c:v>1.6480916409571136</c:v>
                </c:pt>
                <c:pt idx="8">
                  <c:v>1.869620266342757</c:v>
                </c:pt>
                <c:pt idx="9">
                  <c:v>2.0878259623476154</c:v>
                </c:pt>
                <c:pt idx="10">
                  <c:v>2.3027585729124009</c:v>
                </c:pt>
                <c:pt idx="11">
                  <c:v>2.5144671943187151</c:v>
                </c:pt>
                <c:pt idx="12">
                  <c:v>2.7230001864039339</c:v>
                </c:pt>
                <c:pt idx="13">
                  <c:v>2.9284051836078753</c:v>
                </c:pt>
                <c:pt idx="14">
                  <c:v>3.130729105853757</c:v>
                </c:pt>
                <c:pt idx="15">
                  <c:v>3.330018169265951</c:v>
                </c:pt>
                <c:pt idx="16">
                  <c:v>3.5263178967269617</c:v>
                </c:pt>
                <c:pt idx="17">
                  <c:v>3.7196731282760571</c:v>
                </c:pt>
                <c:pt idx="18">
                  <c:v>3.9101280313519164</c:v>
                </c:pt>
              </c:numCache>
            </c:numRef>
          </c:xVal>
          <c:yVal>
            <c:numRef>
              <c:f>euler!$I$2:$I$20</c:f>
              <c:numCache>
                <c:formatCode>General</c:formatCode>
                <c:ptCount val="19"/>
                <c:pt idx="0">
                  <c:v>0</c:v>
                </c:pt>
                <c:pt idx="1">
                  <c:v>0.22172500000000001</c:v>
                </c:pt>
                <c:pt idx="2">
                  <c:v>0.41559912500000001</c:v>
                </c:pt>
                <c:pt idx="3">
                  <c:v>0.582040138125</c:v>
                </c:pt>
                <c:pt idx="4">
                  <c:v>0.72145953605312507</c:v>
                </c:pt>
                <c:pt idx="5">
                  <c:v>0.83426264301232822</c:v>
                </c:pt>
                <c:pt idx="6">
                  <c:v>0.92084870336714331</c:v>
                </c:pt>
                <c:pt idx="7">
                  <c:v>0.98161097281663612</c:v>
                </c:pt>
                <c:pt idx="8">
                  <c:v>1.0169368082243866</c:v>
                </c:pt>
                <c:pt idx="9">
                  <c:v>1.0272077561010209</c:v>
                </c:pt>
                <c:pt idx="10">
                  <c:v>1.0127996397595056</c:v>
                </c:pt>
                <c:pt idx="11">
                  <c:v>0.97408264516311294</c:v>
                </c:pt>
                <c:pt idx="12">
                  <c:v>0.9114214054856663</c:v>
                </c:pt>
                <c:pt idx="13">
                  <c:v>0.82517508440338128</c:v>
                </c:pt>
                <c:pt idx="14">
                  <c:v>0.71569745813733077</c:v>
                </c:pt>
                <c:pt idx="15">
                  <c:v>0.58333699626527069</c:v>
                </c:pt>
                <c:pt idx="16">
                  <c:v>0.42843694132129151</c:v>
                </c:pt>
                <c:pt idx="17">
                  <c:v>0.25133538720147242</c:v>
                </c:pt>
                <c:pt idx="18">
                  <c:v>5.2365356393450135E-2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46-4BAC-80A9-EB0C124F8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813167"/>
        <c:axId val="256814831"/>
      </c:scatterChart>
      <c:valAx>
        <c:axId val="25681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14831"/>
        <c:crosses val="autoZero"/>
        <c:crossBetween val="midCat"/>
      </c:valAx>
      <c:valAx>
        <c:axId val="25681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1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7</xdr:row>
      <xdr:rowOff>140970</xdr:rowOff>
    </xdr:from>
    <xdr:to>
      <xdr:col>13</xdr:col>
      <xdr:colOff>403860</xdr:colOff>
      <xdr:row>22</xdr:row>
      <xdr:rowOff>140970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69ACB28-7155-3DC7-EDE1-375421E09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304800</xdr:colOff>
      <xdr:row>10</xdr:row>
      <xdr:rowOff>3810</xdr:rowOff>
    </xdr:from>
    <xdr:ext cx="35894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2749B2A-4F9B-531B-F92B-F7BB1284CE56}"/>
                </a:ext>
              </a:extLst>
            </xdr:cNvPr>
            <xdr:cNvSpPr txBox="1"/>
          </xdr:nvSpPr>
          <xdr:spPr>
            <a:xfrm>
              <a:off x="304800" y="1832610"/>
              <a:ext cx="35894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2749B2A-4F9B-531B-F92B-F7BB1284CE56}"/>
                </a:ext>
              </a:extLst>
            </xdr:cNvPr>
            <xdr:cNvSpPr txBox="1"/>
          </xdr:nvSpPr>
          <xdr:spPr>
            <a:xfrm>
              <a:off x="304800" y="1832610"/>
              <a:ext cx="35894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𝑚/𝑠〗^2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10</xdr:row>
      <xdr:rowOff>3810</xdr:rowOff>
    </xdr:from>
    <xdr:ext cx="35894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201B85C-48B2-40DF-A39A-F1C6D3C1B253}"/>
                </a:ext>
              </a:extLst>
            </xdr:cNvPr>
            <xdr:cNvSpPr txBox="1"/>
          </xdr:nvSpPr>
          <xdr:spPr>
            <a:xfrm>
              <a:off x="304800" y="1832610"/>
              <a:ext cx="35894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201B85C-48B2-40DF-A39A-F1C6D3C1B253}"/>
                </a:ext>
              </a:extLst>
            </xdr:cNvPr>
            <xdr:cNvSpPr txBox="1"/>
          </xdr:nvSpPr>
          <xdr:spPr>
            <a:xfrm>
              <a:off x="304800" y="1832610"/>
              <a:ext cx="35894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𝑚/𝑠〗^2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9</xdr:col>
      <xdr:colOff>331305</xdr:colOff>
      <xdr:row>4</xdr:row>
      <xdr:rowOff>3312</xdr:rowOff>
    </xdr:from>
    <xdr:to>
      <xdr:col>17</xdr:col>
      <xdr:colOff>205740</xdr:colOff>
      <xdr:row>26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35309C5-E96E-ACBE-5C96-1DEC65184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48E9A-B080-4B84-AFEF-C0B3D2BE781A}" name="Tabla2" displayName="Tabla2" ref="D1:G23" totalsRowShown="0">
  <autoFilter ref="D1:G23" xr:uid="{7D048E9A-B080-4B84-AFEF-C0B3D2BE781A}"/>
  <tableColumns count="4">
    <tableColumn id="1" xr3:uid="{088CD456-DB24-4EE0-97DF-1A110278ABC0}" name="n"/>
    <tableColumn id="2" xr3:uid="{14CEE397-6E96-49B6-8F8E-B119D16F71AB}" name="tiempo">
      <calculatedColumnFormula>B$2+D2*B$5</calculatedColumnFormula>
    </tableColumn>
    <tableColumn id="3" xr3:uid="{6B502E2F-A64E-4301-AC85-2D155D61ECEF}" name="x">
      <calculatedColumnFormula>B$6+B$9*E2*(D2+1)</calculatedColumnFormula>
    </tableColumn>
    <tableColumn id="4" xr3:uid="{84AC0986-740C-4FDF-BBF5-8C7EE3AD08B8}" name="y" dataDxfId="0">
      <calculatedColumnFormula>B$7+B$9*(E2*(D2+1)) + 0.5 * B$11 * (E2*(D2+1))^2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A9C69E-FEF0-4AD7-98F0-B022E1F891C0}" name="Tabla3" displayName="Tabla3" ref="A1:B12" totalsRowShown="0">
  <autoFilter ref="A1:B12" xr:uid="{22A9C69E-FEF0-4AD7-98F0-B022E1F891C0}"/>
  <tableColumns count="2">
    <tableColumn id="1" xr3:uid="{C7CC2329-87B3-4622-988F-B99F1DA8E3CA}" name="Nombre de dato"/>
    <tableColumn id="2" xr3:uid="{A5054D02-978E-4F25-802F-5B0C72BD3AA4}" name="Dato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B2FA23-3DF0-48E2-A1D1-924CB6B318F5}" name="Tabla35" displayName="Tabla35" ref="A1:B14" totalsRowShown="0">
  <autoFilter ref="A1:B14" xr:uid="{22A9C69E-FEF0-4AD7-98F0-B022E1F891C0}"/>
  <tableColumns count="2">
    <tableColumn id="1" xr3:uid="{EC6C5C87-AE49-47EC-8405-AB840340B3FB}" name="Nombre de dato"/>
    <tableColumn id="2" xr3:uid="{1CDFA190-148F-4C63-BC9F-2D5CD29EC491}" name="Dat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7525-61F1-4E44-941E-9C528DB384EA}">
  <dimension ref="A1:G23"/>
  <sheetViews>
    <sheetView zoomScale="115" zoomScaleNormal="115" workbookViewId="0">
      <selection activeCell="E3" sqref="E3"/>
    </sheetView>
  </sheetViews>
  <sheetFormatPr baseColWidth="10" defaultRowHeight="14.4" x14ac:dyDescent="0.3"/>
  <cols>
    <col min="1" max="1" width="18.44140625" customWidth="1"/>
  </cols>
  <sheetData>
    <row r="1" spans="1:7" x14ac:dyDescent="0.3">
      <c r="A1" t="s">
        <v>13</v>
      </c>
      <c r="B1" t="s">
        <v>14</v>
      </c>
      <c r="D1" t="s">
        <v>12</v>
      </c>
      <c r="E1" t="s">
        <v>1</v>
      </c>
      <c r="F1" t="s">
        <v>2</v>
      </c>
      <c r="G1" t="s">
        <v>3</v>
      </c>
    </row>
    <row r="2" spans="1:7" x14ac:dyDescent="0.3">
      <c r="A2" t="s">
        <v>4</v>
      </c>
      <c r="B2">
        <v>0</v>
      </c>
      <c r="D2">
        <v>0.2</v>
      </c>
      <c r="E2">
        <f>B$2+D2*B$5</f>
        <v>1.0000000000000002E-2</v>
      </c>
      <c r="F2">
        <f t="shared" ref="F2:F23" si="0">B$6+B$9*E2*(D2+1)</f>
        <v>7.1475896060865962E-2</v>
      </c>
      <c r="G2">
        <f t="shared" ref="G2:G23" si="1">B$7+B$9*(E2*(D2+1)) + 0.5 * B$11 * (E2*(D2+1))^2</f>
        <v>7.0769576060865966E-2</v>
      </c>
    </row>
    <row r="3" spans="1:7" x14ac:dyDescent="0.3">
      <c r="A3" t="s">
        <v>5</v>
      </c>
      <c r="B3">
        <v>10</v>
      </c>
      <c r="D3">
        <v>0.4</v>
      </c>
      <c r="E3">
        <f t="shared" ref="E2:E23" si="2">B$2+D3*B$5</f>
        <v>2.0000000000000004E-2</v>
      </c>
      <c r="F3">
        <f t="shared" si="0"/>
        <v>0.16677709080868725</v>
      </c>
      <c r="G3">
        <f t="shared" si="1"/>
        <v>0.16293157080868725</v>
      </c>
    </row>
    <row r="4" spans="1:7" x14ac:dyDescent="0.3">
      <c r="A4" t="s">
        <v>0</v>
      </c>
      <c r="B4">
        <v>200</v>
      </c>
      <c r="D4">
        <v>0.6</v>
      </c>
      <c r="E4">
        <f t="shared" si="2"/>
        <v>0.03</v>
      </c>
      <c r="F4">
        <f t="shared" si="0"/>
        <v>0.28590358424346379</v>
      </c>
      <c r="G4">
        <f t="shared" si="1"/>
        <v>0.2746024642434638</v>
      </c>
    </row>
    <row r="5" spans="1:7" x14ac:dyDescent="0.3">
      <c r="A5" t="s">
        <v>6</v>
      </c>
      <c r="B5">
        <f>(B3-B2)/B4</f>
        <v>0.05</v>
      </c>
      <c r="D5">
        <v>0.8</v>
      </c>
      <c r="E5">
        <f t="shared" si="2"/>
        <v>4.0000000000000008E-2</v>
      </c>
      <c r="F5">
        <f t="shared" si="0"/>
        <v>0.42885537636519583</v>
      </c>
      <c r="G5">
        <f t="shared" si="1"/>
        <v>0.40342785636519579</v>
      </c>
    </row>
    <row r="6" spans="1:7" x14ac:dyDescent="0.3">
      <c r="A6" t="s">
        <v>7</v>
      </c>
      <c r="B6">
        <v>0</v>
      </c>
      <c r="D6">
        <v>1</v>
      </c>
      <c r="E6">
        <f t="shared" si="2"/>
        <v>0.05</v>
      </c>
      <c r="F6">
        <f t="shared" si="0"/>
        <v>0.59563246717388296</v>
      </c>
      <c r="G6">
        <f t="shared" si="1"/>
        <v>0.54658246717388292</v>
      </c>
    </row>
    <row r="7" spans="1:7" x14ac:dyDescent="0.3">
      <c r="A7" t="s">
        <v>8</v>
      </c>
      <c r="B7">
        <v>0</v>
      </c>
      <c r="D7">
        <v>1.2</v>
      </c>
      <c r="E7">
        <f t="shared" si="2"/>
        <v>0.06</v>
      </c>
      <c r="F7">
        <f t="shared" si="0"/>
        <v>0.78623485666952553</v>
      </c>
      <c r="G7">
        <f t="shared" si="1"/>
        <v>0.70077013666952548</v>
      </c>
    </row>
    <row r="8" spans="1:7" x14ac:dyDescent="0.3">
      <c r="A8" t="s">
        <v>9</v>
      </c>
      <c r="B8">
        <f>B12*COS(B10)</f>
        <v>3.677253921724108</v>
      </c>
      <c r="D8">
        <v>1.4</v>
      </c>
      <c r="E8">
        <f t="shared" si="2"/>
        <v>6.9999999999999993E-2</v>
      </c>
      <c r="F8">
        <f t="shared" si="0"/>
        <v>1.0006625448521231</v>
      </c>
      <c r="G8">
        <f t="shared" si="1"/>
        <v>0.86222382485212312</v>
      </c>
    </row>
    <row r="9" spans="1:7" x14ac:dyDescent="0.3">
      <c r="A9" t="s">
        <v>10</v>
      </c>
      <c r="B9">
        <f>B12*SIN(B10)</f>
        <v>5.9563246717388294</v>
      </c>
      <c r="D9">
        <v>1.6</v>
      </c>
      <c r="E9">
        <f t="shared" si="2"/>
        <v>8.0000000000000016E-2</v>
      </c>
      <c r="F9">
        <f t="shared" si="0"/>
        <v>1.2389155317216769</v>
      </c>
      <c r="G9">
        <f t="shared" si="1"/>
        <v>1.0267056117216768</v>
      </c>
    </row>
    <row r="10" spans="1:7" x14ac:dyDescent="0.3">
      <c r="A10" t="s">
        <v>15</v>
      </c>
      <c r="B10">
        <v>45</v>
      </c>
      <c r="D10">
        <v>1.8</v>
      </c>
      <c r="E10">
        <f t="shared" si="2"/>
        <v>9.0000000000000011E-2</v>
      </c>
      <c r="F10">
        <f t="shared" si="0"/>
        <v>1.5009938172781851</v>
      </c>
      <c r="G10">
        <f t="shared" si="1"/>
        <v>1.1895066972781849</v>
      </c>
    </row>
    <row r="11" spans="1:7" x14ac:dyDescent="0.3">
      <c r="A11" t="s">
        <v>11</v>
      </c>
      <c r="B11">
        <v>-9.81</v>
      </c>
      <c r="D11">
        <v>2</v>
      </c>
      <c r="E11">
        <f t="shared" si="2"/>
        <v>0.1</v>
      </c>
      <c r="F11">
        <f t="shared" si="0"/>
        <v>1.786897401521649</v>
      </c>
      <c r="G11">
        <f t="shared" si="1"/>
        <v>1.3454474015216489</v>
      </c>
    </row>
    <row r="12" spans="1:7" x14ac:dyDescent="0.3">
      <c r="A12" t="s">
        <v>16</v>
      </c>
      <c r="B12">
        <v>7</v>
      </c>
      <c r="D12">
        <v>2.2000000000000002</v>
      </c>
      <c r="E12">
        <f t="shared" si="2"/>
        <v>0.11000000000000001</v>
      </c>
      <c r="F12">
        <f t="shared" si="0"/>
        <v>2.0966262844520682</v>
      </c>
      <c r="G12">
        <f t="shared" si="1"/>
        <v>1.4888771644520684</v>
      </c>
    </row>
    <row r="13" spans="1:7" x14ac:dyDescent="0.3">
      <c r="D13">
        <v>2.4</v>
      </c>
      <c r="E13">
        <f t="shared" si="2"/>
        <v>0.12</v>
      </c>
      <c r="F13">
        <f t="shared" si="0"/>
        <v>2.4301804660694422</v>
      </c>
      <c r="G13">
        <f t="shared" si="1"/>
        <v>1.6136745460694422</v>
      </c>
    </row>
    <row r="14" spans="1:7" x14ac:dyDescent="0.3">
      <c r="D14">
        <v>2.6</v>
      </c>
      <c r="E14">
        <f t="shared" si="2"/>
        <v>0.13</v>
      </c>
      <c r="F14">
        <f t="shared" si="0"/>
        <v>2.7875599463737721</v>
      </c>
      <c r="G14">
        <f t="shared" si="1"/>
        <v>1.7132472263737719</v>
      </c>
    </row>
    <row r="15" spans="1:7" x14ac:dyDescent="0.3">
      <c r="D15">
        <v>2.8</v>
      </c>
      <c r="E15">
        <f t="shared" si="2"/>
        <v>0.13999999999999999</v>
      </c>
      <c r="F15">
        <f t="shared" si="0"/>
        <v>3.1687647253650568</v>
      </c>
      <c r="G15">
        <f t="shared" si="1"/>
        <v>1.7805320053650573</v>
      </c>
    </row>
    <row r="16" spans="1:7" x14ac:dyDescent="0.3">
      <c r="D16">
        <v>3</v>
      </c>
      <c r="E16">
        <f t="shared" si="2"/>
        <v>0.15000000000000002</v>
      </c>
      <c r="F16">
        <f t="shared" si="0"/>
        <v>3.573794803043298</v>
      </c>
      <c r="G16">
        <f t="shared" si="1"/>
        <v>1.8079948030432975</v>
      </c>
    </row>
    <row r="17" spans="4:7" x14ac:dyDescent="0.3">
      <c r="D17">
        <v>3.2</v>
      </c>
      <c r="E17">
        <f t="shared" si="2"/>
        <v>0.16000000000000003</v>
      </c>
      <c r="F17">
        <f t="shared" si="0"/>
        <v>4.0026501794084943</v>
      </c>
      <c r="G17">
        <f t="shared" si="1"/>
        <v>1.7876306594084932</v>
      </c>
    </row>
    <row r="18" spans="4:7" x14ac:dyDescent="0.3">
      <c r="D18">
        <v>3.4</v>
      </c>
      <c r="E18">
        <f t="shared" si="2"/>
        <v>0.17</v>
      </c>
      <c r="F18">
        <f t="shared" si="0"/>
        <v>4.4553308544606454</v>
      </c>
      <c r="G18">
        <f t="shared" si="1"/>
        <v>1.7109637344606448</v>
      </c>
    </row>
    <row r="19" spans="4:7" x14ac:dyDescent="0.3">
      <c r="D19">
        <v>3.6</v>
      </c>
      <c r="E19">
        <f t="shared" si="2"/>
        <v>0.18000000000000002</v>
      </c>
      <c r="F19">
        <f t="shared" si="0"/>
        <v>4.9318368281997511</v>
      </c>
      <c r="G19">
        <f t="shared" si="1"/>
        <v>1.5690473081997505</v>
      </c>
    </row>
    <row r="20" spans="4:7" x14ac:dyDescent="0.3">
      <c r="D20">
        <v>3.8</v>
      </c>
      <c r="E20">
        <f t="shared" si="2"/>
        <v>0.19</v>
      </c>
      <c r="F20">
        <f t="shared" si="0"/>
        <v>5.4321681006258125</v>
      </c>
      <c r="G20">
        <f t="shared" si="1"/>
        <v>1.3524637806258122</v>
      </c>
    </row>
    <row r="21" spans="4:7" x14ac:dyDescent="0.3">
      <c r="D21">
        <v>4</v>
      </c>
      <c r="E21">
        <f t="shared" si="2"/>
        <v>0.2</v>
      </c>
      <c r="F21">
        <f t="shared" si="0"/>
        <v>5.9563246717388294</v>
      </c>
      <c r="G21">
        <f t="shared" si="1"/>
        <v>1.0513246717388292</v>
      </c>
    </row>
    <row r="22" spans="4:7" x14ac:dyDescent="0.3">
      <c r="D22">
        <v>4.2</v>
      </c>
      <c r="E22">
        <f t="shared" si="2"/>
        <v>0.21000000000000002</v>
      </c>
      <c r="F22">
        <f t="shared" si="0"/>
        <v>6.5043065415388019</v>
      </c>
      <c r="G22">
        <f t="shared" si="1"/>
        <v>0.65527062153880067</v>
      </c>
    </row>
    <row r="23" spans="4:7" x14ac:dyDescent="0.3">
      <c r="D23">
        <v>4.4000000000000004</v>
      </c>
      <c r="E23">
        <f t="shared" si="2"/>
        <v>0.22000000000000003</v>
      </c>
      <c r="F23">
        <f t="shared" si="0"/>
        <v>7.0761137100257301</v>
      </c>
      <c r="G23">
        <f t="shared" si="1"/>
        <v>0.15347139002572785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C3DD-9C58-4B15-93D5-F40B3960B9B5}">
  <dimension ref="A1:I20"/>
  <sheetViews>
    <sheetView tabSelected="1" topLeftCell="C1" zoomScaleNormal="100" workbookViewId="0">
      <selection activeCell="H26" sqref="H26"/>
    </sheetView>
  </sheetViews>
  <sheetFormatPr baseColWidth="10" defaultRowHeight="14.4" x14ac:dyDescent="0.3"/>
  <cols>
    <col min="1" max="1" width="18.44140625" customWidth="1"/>
  </cols>
  <sheetData>
    <row r="1" spans="1:9" x14ac:dyDescent="0.3">
      <c r="A1" t="s">
        <v>13</v>
      </c>
      <c r="B1" t="s">
        <v>14</v>
      </c>
      <c r="D1" t="s">
        <v>12</v>
      </c>
      <c r="E1" t="s">
        <v>1</v>
      </c>
      <c r="F1" t="s">
        <v>17</v>
      </c>
      <c r="G1" t="s">
        <v>19</v>
      </c>
      <c r="H1" t="s">
        <v>2</v>
      </c>
      <c r="I1" t="s">
        <v>3</v>
      </c>
    </row>
    <row r="2" spans="1:9" x14ac:dyDescent="0.3">
      <c r="A2" t="s">
        <v>4</v>
      </c>
      <c r="B2">
        <v>0</v>
      </c>
      <c r="E2">
        <v>0</v>
      </c>
      <c r="F2">
        <f>B8</f>
        <v>5</v>
      </c>
      <c r="G2">
        <f>B9</f>
        <v>5</v>
      </c>
      <c r="H2">
        <f>B6</f>
        <v>0</v>
      </c>
      <c r="I2">
        <f>B7</f>
        <v>0</v>
      </c>
    </row>
    <row r="3" spans="1:9" x14ac:dyDescent="0.3">
      <c r="A3" t="s">
        <v>5</v>
      </c>
      <c r="B3">
        <v>10</v>
      </c>
      <c r="E3">
        <v>0.05</v>
      </c>
      <c r="F3">
        <f>F2*(1-(B$13*(E3-E2/B$14)))</f>
        <v>4.9249999999999998</v>
      </c>
      <c r="G3">
        <f>G2*(1-(B$13*(E3-E2)/B$14))+B$11*(E3-E2)</f>
        <v>4.4344999999999999</v>
      </c>
      <c r="H3">
        <f>H2+F3*(E3-E2)</f>
        <v>0.24625</v>
      </c>
      <c r="I3">
        <f>I2+G3*(E3-E2)</f>
        <v>0.22172500000000001</v>
      </c>
    </row>
    <row r="4" spans="1:9" x14ac:dyDescent="0.3">
      <c r="A4" t="s">
        <v>0</v>
      </c>
      <c r="B4">
        <v>200</v>
      </c>
      <c r="E4">
        <v>0.1</v>
      </c>
      <c r="F4">
        <f t="shared" ref="F4:G20" si="0">F3*(1-(B$13*(E4-E3/B$14)))</f>
        <v>4.8511249999999997</v>
      </c>
      <c r="G4">
        <f t="shared" ref="G4:G20" si="1">G3*(1-(B$13*(E4-E3)/B$14))+B$11*(E4-E3)</f>
        <v>3.8774825000000002</v>
      </c>
      <c r="H4">
        <f t="shared" ref="H4:H20" si="2">H3+F4*(E4-E3)</f>
        <v>0.48880625</v>
      </c>
      <c r="I4">
        <f t="shared" ref="I4:I20" si="3">I3+G4*(E4-E3)</f>
        <v>0.41559912500000001</v>
      </c>
    </row>
    <row r="5" spans="1:9" x14ac:dyDescent="0.3">
      <c r="A5" t="s">
        <v>6</v>
      </c>
      <c r="B5">
        <f>(B3-B2)/B4</f>
        <v>0.05</v>
      </c>
      <c r="E5">
        <v>0.15</v>
      </c>
      <c r="F5">
        <f t="shared" si="0"/>
        <v>4.7783581249999996</v>
      </c>
      <c r="G5">
        <f t="shared" si="1"/>
        <v>3.3288202625000003</v>
      </c>
      <c r="H5">
        <f t="shared" si="2"/>
        <v>0.72772415624999987</v>
      </c>
      <c r="I5">
        <f>I4+G5*(E5-E4)</f>
        <v>0.582040138125</v>
      </c>
    </row>
    <row r="6" spans="1:9" x14ac:dyDescent="0.3">
      <c r="A6" t="s">
        <v>7</v>
      </c>
      <c r="B6">
        <v>0</v>
      </c>
      <c r="E6">
        <v>0.2</v>
      </c>
      <c r="F6">
        <f t="shared" si="0"/>
        <v>4.7066827531249995</v>
      </c>
      <c r="G6">
        <f t="shared" si="1"/>
        <v>2.7883879585624998</v>
      </c>
      <c r="H6">
        <f t="shared" si="2"/>
        <v>0.96305829390624997</v>
      </c>
      <c r="I6">
        <f t="shared" si="3"/>
        <v>0.72145953605312507</v>
      </c>
    </row>
    <row r="7" spans="1:9" x14ac:dyDescent="0.3">
      <c r="A7" t="s">
        <v>8</v>
      </c>
      <c r="B7">
        <v>0</v>
      </c>
      <c r="E7">
        <v>0.25</v>
      </c>
      <c r="F7">
        <f t="shared" si="0"/>
        <v>4.6360825118281248</v>
      </c>
      <c r="G7">
        <f t="shared" si="1"/>
        <v>2.2560621391840625</v>
      </c>
      <c r="H7">
        <f t="shared" si="2"/>
        <v>1.1948624194976563</v>
      </c>
      <c r="I7">
        <f t="shared" si="3"/>
        <v>0.83426264301232822</v>
      </c>
    </row>
    <row r="8" spans="1:9" x14ac:dyDescent="0.3">
      <c r="A8" t="s">
        <v>9</v>
      </c>
      <c r="B8">
        <v>5</v>
      </c>
      <c r="E8">
        <v>0.3</v>
      </c>
      <c r="F8">
        <f t="shared" si="0"/>
        <v>4.566541274150703</v>
      </c>
      <c r="G8">
        <f t="shared" si="1"/>
        <v>1.7317212070963017</v>
      </c>
      <c r="H8">
        <f t="shared" si="2"/>
        <v>1.4231894832051915</v>
      </c>
      <c r="I8">
        <f t="shared" si="3"/>
        <v>0.92084870336714331</v>
      </c>
    </row>
    <row r="9" spans="1:9" x14ac:dyDescent="0.3">
      <c r="A9" t="s">
        <v>10</v>
      </c>
      <c r="B9">
        <v>5</v>
      </c>
      <c r="E9">
        <v>0.35</v>
      </c>
      <c r="F9">
        <f t="shared" si="0"/>
        <v>4.4980431550384425</v>
      </c>
      <c r="G9">
        <f t="shared" si="1"/>
        <v>1.2152453889898573</v>
      </c>
      <c r="H9">
        <f t="shared" si="2"/>
        <v>1.6480916409571136</v>
      </c>
      <c r="I9">
        <f t="shared" si="3"/>
        <v>0.98161097281663612</v>
      </c>
    </row>
    <row r="10" spans="1:9" x14ac:dyDescent="0.3">
      <c r="A10" t="s">
        <v>15</v>
      </c>
      <c r="B10">
        <v>45</v>
      </c>
      <c r="E10">
        <v>0.4</v>
      </c>
      <c r="F10">
        <f t="shared" si="0"/>
        <v>4.4305725077128661</v>
      </c>
      <c r="G10">
        <f t="shared" si="1"/>
        <v>0.706516708155009</v>
      </c>
      <c r="H10">
        <f t="shared" si="2"/>
        <v>1.869620266342757</v>
      </c>
      <c r="I10">
        <f t="shared" si="3"/>
        <v>1.0169368082243866</v>
      </c>
    </row>
    <row r="11" spans="1:9" x14ac:dyDescent="0.3">
      <c r="A11" t="s">
        <v>11</v>
      </c>
      <c r="B11">
        <v>-9.81</v>
      </c>
      <c r="E11">
        <v>0.45</v>
      </c>
      <c r="F11">
        <f t="shared" si="0"/>
        <v>4.3641139200971732</v>
      </c>
      <c r="G11">
        <f t="shared" si="1"/>
        <v>0.20541895753268391</v>
      </c>
      <c r="H11">
        <f t="shared" si="2"/>
        <v>2.0878259623476154</v>
      </c>
      <c r="I11">
        <f t="shared" si="3"/>
        <v>1.0272077561010209</v>
      </c>
    </row>
    <row r="12" spans="1:9" x14ac:dyDescent="0.3">
      <c r="A12" t="s">
        <v>16</v>
      </c>
      <c r="B12">
        <v>7</v>
      </c>
      <c r="E12">
        <v>0.5</v>
      </c>
      <c r="F12">
        <f t="shared" si="0"/>
        <v>4.2986522112957157</v>
      </c>
      <c r="G12">
        <f t="shared" si="1"/>
        <v>-0.28816232683030629</v>
      </c>
      <c r="H12">
        <f t="shared" si="2"/>
        <v>2.3027585729124009</v>
      </c>
      <c r="I12">
        <f t="shared" si="3"/>
        <v>1.0127996397595056</v>
      </c>
    </row>
    <row r="13" spans="1:9" x14ac:dyDescent="0.3">
      <c r="A13" t="s">
        <v>20</v>
      </c>
      <c r="B13">
        <v>0.3</v>
      </c>
      <c r="E13">
        <v>0.55000000000000004</v>
      </c>
      <c r="F13">
        <f t="shared" si="0"/>
        <v>4.2341724281262803</v>
      </c>
      <c r="G13">
        <f t="shared" si="1"/>
        <v>-0.77433989192785213</v>
      </c>
      <c r="H13">
        <f t="shared" si="2"/>
        <v>2.5144671943187151</v>
      </c>
      <c r="I13">
        <f t="shared" si="3"/>
        <v>0.97408264516311294</v>
      </c>
    </row>
    <row r="14" spans="1:9" x14ac:dyDescent="0.3">
      <c r="A14" t="s">
        <v>21</v>
      </c>
      <c r="B14">
        <v>1</v>
      </c>
      <c r="E14">
        <v>0.6</v>
      </c>
      <c r="F14">
        <f t="shared" si="0"/>
        <v>4.1706598417043859</v>
      </c>
      <c r="G14">
        <f t="shared" si="1"/>
        <v>-1.2532247935489336</v>
      </c>
      <c r="H14">
        <f t="shared" si="2"/>
        <v>2.7230001864039339</v>
      </c>
      <c r="I14">
        <f t="shared" si="3"/>
        <v>0.9114214054856663</v>
      </c>
    </row>
    <row r="15" spans="1:9" x14ac:dyDescent="0.3">
      <c r="E15">
        <v>0.65</v>
      </c>
      <c r="F15">
        <f t="shared" si="0"/>
        <v>4.1080999440788197</v>
      </c>
      <c r="G15">
        <f t="shared" si="1"/>
        <v>-1.7249264216456999</v>
      </c>
      <c r="H15">
        <f t="shared" si="2"/>
        <v>2.9284051836078753</v>
      </c>
      <c r="I15">
        <f t="shared" si="3"/>
        <v>0.82517508440338128</v>
      </c>
    </row>
    <row r="16" spans="1:9" x14ac:dyDescent="0.3">
      <c r="E16">
        <v>0.7</v>
      </c>
      <c r="F16">
        <f t="shared" si="0"/>
        <v>4.0464784449176374</v>
      </c>
      <c r="G16">
        <f t="shared" si="1"/>
        <v>-2.1895525253210137</v>
      </c>
      <c r="H16">
        <f t="shared" si="2"/>
        <v>3.130729105853757</v>
      </c>
      <c r="I16">
        <f t="shared" si="3"/>
        <v>0.71569745813733077</v>
      </c>
    </row>
    <row r="17" spans="5:9" x14ac:dyDescent="0.3">
      <c r="E17">
        <v>0.75</v>
      </c>
      <c r="F17">
        <f t="shared" si="0"/>
        <v>3.9857812682438727</v>
      </c>
      <c r="G17">
        <f t="shared" si="1"/>
        <v>-2.6472092374411988</v>
      </c>
      <c r="H17">
        <f t="shared" si="2"/>
        <v>3.330018169265951</v>
      </c>
      <c r="I17">
        <f t="shared" si="3"/>
        <v>0.58333699626527069</v>
      </c>
    </row>
    <row r="18" spans="5:9" x14ac:dyDescent="0.3">
      <c r="E18">
        <v>0.8</v>
      </c>
      <c r="F18">
        <f t="shared" si="0"/>
        <v>3.9259945492202144</v>
      </c>
      <c r="G18">
        <f t="shared" si="1"/>
        <v>-3.0980010988795814</v>
      </c>
      <c r="H18">
        <f t="shared" si="2"/>
        <v>3.5263178967269617</v>
      </c>
      <c r="I18">
        <f t="shared" si="3"/>
        <v>0.42843694132129151</v>
      </c>
    </row>
    <row r="19" spans="5:9" x14ac:dyDescent="0.3">
      <c r="E19">
        <v>0.85</v>
      </c>
      <c r="F19">
        <f t="shared" si="0"/>
        <v>3.867104630981911</v>
      </c>
      <c r="G19">
        <f t="shared" si="1"/>
        <v>-3.5420310823963872</v>
      </c>
      <c r="H19">
        <f t="shared" si="2"/>
        <v>3.7196731282760571</v>
      </c>
      <c r="I19">
        <f t="shared" si="3"/>
        <v>0.25133538720147242</v>
      </c>
    </row>
    <row r="20" spans="5:9" x14ac:dyDescent="0.3">
      <c r="E20">
        <v>0.9</v>
      </c>
      <c r="F20">
        <f t="shared" si="0"/>
        <v>3.8090980615171821</v>
      </c>
      <c r="G20">
        <f t="shared" si="1"/>
        <v>-3.9794006161604418</v>
      </c>
      <c r="H20">
        <f t="shared" si="2"/>
        <v>3.9101280313519164</v>
      </c>
      <c r="I20">
        <f t="shared" si="3"/>
        <v>5.2365356393450135E-2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Poblete</dc:creator>
  <cp:lastModifiedBy>Santiago Poblete</cp:lastModifiedBy>
  <dcterms:created xsi:type="dcterms:W3CDTF">2022-09-30T15:30:31Z</dcterms:created>
  <dcterms:modified xsi:type="dcterms:W3CDTF">2022-10-07T17:48:25Z</dcterms:modified>
</cp:coreProperties>
</file>