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delarosa/MITMicroMaster/Machine Learning with Python- From LM to DL/Uni 4. Unsupervised Learning/"/>
    </mc:Choice>
  </mc:AlternateContent>
  <xr:revisionPtr revIDLastSave="0" documentId="13_ncr:1_{1300C90A-19DD-AB44-BDFE-0FA9263C6987}" xr6:coauthVersionLast="36" xr6:coauthVersionMax="36" xr10:uidLastSave="{00000000-0000-0000-0000-000000000000}"/>
  <bookViews>
    <workbookView xWindow="19520" yWindow="1100" windowWidth="18240" windowHeight="19860" activeTab="1" xr2:uid="{92E8DBE0-4C45-CD4B-8C98-9BF8AE7F1876}"/>
  </bookViews>
  <sheets>
    <sheet name="First Exercise " sheetId="1" r:id="rId1"/>
    <sheet name="Second Exercise" sheetId="3" r:id="rId2"/>
  </sheets>
  <externalReferences>
    <externalReference r:id="rId3"/>
  </externalReferenc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26" i="3"/>
  <c r="D25" i="3"/>
  <c r="D27" i="3"/>
  <c r="D28" i="3"/>
  <c r="D29" i="3"/>
  <c r="D30" i="3"/>
  <c r="C30" i="3"/>
  <c r="C31" i="3"/>
  <c r="E37" i="3"/>
  <c r="F37" i="3"/>
  <c r="E38" i="3"/>
  <c r="F38" i="3"/>
  <c r="E39" i="3"/>
  <c r="F39" i="3"/>
  <c r="E40" i="3"/>
  <c r="F40" i="3"/>
  <c r="E41" i="3"/>
  <c r="F41" i="3"/>
  <c r="F42" i="3"/>
  <c r="C42" i="3"/>
  <c r="C45" i="3"/>
  <c r="F45" i="3"/>
  <c r="E25" i="3"/>
  <c r="F25" i="3"/>
  <c r="E26" i="3"/>
  <c r="F26" i="3"/>
  <c r="E27" i="3"/>
  <c r="F27" i="3"/>
  <c r="E28" i="3"/>
  <c r="F28" i="3"/>
  <c r="E29" i="3"/>
  <c r="F29" i="3"/>
  <c r="F30" i="3"/>
  <c r="C33" i="3"/>
  <c r="F33" i="3"/>
  <c r="D15" i="1"/>
  <c r="D12" i="1"/>
  <c r="D13" i="1"/>
  <c r="D14" i="1"/>
  <c r="D11" i="1"/>
  <c r="D19" i="3"/>
  <c r="D20" i="3"/>
  <c r="D21" i="3"/>
  <c r="D22" i="3"/>
  <c r="D18" i="3"/>
  <c r="D23" i="3"/>
  <c r="D15" i="3"/>
  <c r="D14" i="3"/>
  <c r="D13" i="3"/>
  <c r="D12" i="3"/>
  <c r="D11" i="3"/>
  <c r="E11" i="3"/>
  <c r="C18" i="3"/>
  <c r="E12" i="3"/>
  <c r="C19" i="3"/>
  <c r="E13" i="3"/>
  <c r="C20" i="3"/>
  <c r="E14" i="3"/>
  <c r="C21" i="3"/>
  <c r="E15" i="3"/>
  <c r="C22" i="3"/>
  <c r="E3" i="3"/>
  <c r="D3" i="3"/>
  <c r="E18" i="3"/>
  <c r="D37" i="3"/>
  <c r="F18" i="3"/>
  <c r="E19" i="3"/>
  <c r="D38" i="3"/>
  <c r="D39" i="3"/>
  <c r="D40" i="3"/>
  <c r="D41" i="3"/>
  <c r="D42" i="3"/>
  <c r="C43" i="3"/>
  <c r="C44" i="3"/>
  <c r="D7" i="3"/>
  <c r="E7" i="3"/>
  <c r="F22" i="3"/>
  <c r="E22" i="3"/>
  <c r="D6" i="3"/>
  <c r="E6" i="3"/>
  <c r="F21" i="3"/>
  <c r="E21" i="3"/>
  <c r="D5" i="3"/>
  <c r="E5" i="3"/>
  <c r="F20" i="3"/>
  <c r="E20" i="3"/>
  <c r="D4" i="3"/>
  <c r="E4" i="3"/>
  <c r="F19" i="3"/>
  <c r="F26" i="1"/>
  <c r="F27" i="1"/>
  <c r="F28" i="1"/>
  <c r="F29" i="1"/>
  <c r="F30" i="1"/>
  <c r="C33" i="1"/>
  <c r="E27" i="1"/>
  <c r="E26" i="1"/>
  <c r="E25" i="1"/>
  <c r="F25" i="1"/>
  <c r="D25" i="1"/>
  <c r="E29" i="1"/>
  <c r="E28" i="1"/>
  <c r="C32" i="1"/>
  <c r="E11" i="1"/>
  <c r="C18" i="1"/>
  <c r="D26" i="1"/>
  <c r="D27" i="1"/>
  <c r="D28" i="1"/>
  <c r="D29" i="1"/>
  <c r="D30" i="1"/>
  <c r="C30" i="1"/>
  <c r="C31" i="1"/>
  <c r="E12" i="1"/>
  <c r="D7" i="1"/>
  <c r="E7" i="1"/>
  <c r="D6" i="1"/>
  <c r="E6" i="1"/>
  <c r="D5" i="1"/>
  <c r="E5" i="1"/>
  <c r="D4" i="1"/>
  <c r="E4" i="1"/>
  <c r="D3" i="1"/>
  <c r="E3" i="1"/>
  <c r="E15" i="1"/>
  <c r="C22" i="1"/>
  <c r="E22" i="1"/>
  <c r="C19" i="1"/>
  <c r="E19" i="1"/>
  <c r="E13" i="1"/>
  <c r="C20" i="1"/>
  <c r="E20" i="1"/>
  <c r="E14" i="1"/>
  <c r="C21" i="1"/>
  <c r="E21" i="1"/>
  <c r="E18" i="1"/>
  <c r="D18" i="1"/>
  <c r="D20" i="1"/>
  <c r="D21" i="1"/>
  <c r="D22" i="1"/>
  <c r="D19" i="1"/>
</calcChain>
</file>

<file path=xl/sharedStrings.xml><?xml version="1.0" encoding="utf-8"?>
<sst xmlns="http://schemas.openxmlformats.org/spreadsheetml/2006/main" count="70" uniqueCount="23">
  <si>
    <t>Mean</t>
  </si>
  <si>
    <t>Stdev</t>
  </si>
  <si>
    <t>X</t>
  </si>
  <si>
    <t>Times the probability of the cluster which is 0.5</t>
  </si>
  <si>
    <t>Second Cluster</t>
  </si>
  <si>
    <t>First Cluster</t>
  </si>
  <si>
    <t>First Cluster PDF</t>
  </si>
  <si>
    <t>Second Cluster PDF</t>
  </si>
  <si>
    <t xml:space="preserve">I </t>
  </si>
  <si>
    <t xml:space="preserve">Total Probability of That Point </t>
  </si>
  <si>
    <t>E-Step (By how much that point belongs to Cluster 1)</t>
  </si>
  <si>
    <t>E-Step (By how mucha that point belongs to Cluster 2)</t>
  </si>
  <si>
    <t>Update u</t>
  </si>
  <si>
    <t>X(i)*P(J|i)</t>
  </si>
  <si>
    <t>Total</t>
  </si>
  <si>
    <t>Update p</t>
  </si>
  <si>
    <t>||X(i) - Update u||^2</t>
  </si>
  <si>
    <t>P(J|i)* ||X(i) - Update u||^2</t>
  </si>
  <si>
    <t>update variance</t>
  </si>
  <si>
    <t>LOG (Total Probability of That Point)</t>
  </si>
  <si>
    <t>Log Likelihood of the data</t>
  </si>
  <si>
    <t>Old Variance</t>
  </si>
  <si>
    <t>Change in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</si>
</sst>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0" formatCode="0.0%"/>
    <numFmt numFmtId="176" formatCode="0.00000"/>
    <numFmt numFmtId="177" formatCode="0.0000000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 val="double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2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7" fontId="0" fillId="0" borderId="0" xfId="0" applyNumberFormat="1"/>
    <xf numFmtId="177" fontId="0" fillId="0" borderId="1" xfId="0" applyNumberForma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177" fontId="5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76" fontId="2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0" fillId="0" borderId="0" xfId="1" applyFont="1"/>
    <xf numFmtId="44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170" fontId="0" fillId="0" borderId="1" xfId="2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170" fontId="0" fillId="0" borderId="1" xfId="2" applyNumberFormat="1" applyFont="1" applyBorder="1" applyAlignment="1">
      <alignment horizontal="center"/>
    </xf>
    <xf numFmtId="9" fontId="0" fillId="0" borderId="0" xfId="0" applyNumberFormat="1"/>
    <xf numFmtId="9" fontId="0" fillId="0" borderId="1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</a:t>
            </a:r>
            <a:r>
              <a:rPr lang="en-US"/>
              <a:t>PDF(x)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'First Exercise '!$D$10</c:f>
              <c:strCache>
                <c:ptCount val="1"/>
                <c:pt idx="0">
                  <c:v>Second Cluster PDF</c:v>
                </c:pt>
              </c:strCache>
            </c:strRef>
          </c:tx>
          <c:xVal>
            <c:numRef>
              <c:f>'First Exercise '!$C$11:$C$15</c:f>
              <c:numCache>
                <c:formatCode>General</c:formatCode>
                <c:ptCount val="5"/>
                <c:pt idx="0">
                  <c:v>-0.9</c:v>
                </c:pt>
                <c:pt idx="1">
                  <c:v>-1</c:v>
                </c:pt>
                <c:pt idx="2">
                  <c:v>0.2</c:v>
                </c:pt>
                <c:pt idx="3">
                  <c:v>1.2</c:v>
                </c:pt>
                <c:pt idx="4">
                  <c:v>1.8</c:v>
                </c:pt>
              </c:numCache>
            </c:numRef>
          </c:xVal>
          <c:yVal>
            <c:numRef>
              <c:f>'First Exercise '!$E$11:$E$15</c:f>
              <c:numCache>
                <c:formatCode>General</c:formatCode>
                <c:ptCount val="5"/>
                <c:pt idx="0">
                  <c:v>3.4857641611340071E-2</c:v>
                </c:pt>
                <c:pt idx="1">
                  <c:v>3.2379398916472936E-2</c:v>
                </c:pt>
                <c:pt idx="2">
                  <c:v>6.6521312474688704E-2</c:v>
                </c:pt>
                <c:pt idx="3">
                  <c:v>9.2067535075830834E-2</c:v>
                </c:pt>
                <c:pt idx="4">
                  <c:v>9.9238136869252952E-2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EE-5146-BA03-989295B1584B}"/>
            </c:ext>
          </c:extLst>
        </c:ser>
        <c:ser>
          <c:idx val="1"/>
          <c:order val="1"/>
          <c:tx>
            <c:strRef>
              <c:f>'First Exercise '!$D$2</c:f>
              <c:strCache>
                <c:ptCount val="1"/>
                <c:pt idx="0">
                  <c:v>First Cluster PDF</c:v>
                </c:pt>
              </c:strCache>
            </c:strRef>
          </c:tx>
          <c:xVal>
            <c:numRef>
              <c:f>'First Exercise '!$C$3:$C$7</c:f>
              <c:numCache>
                <c:formatCode>General</c:formatCode>
                <c:ptCount val="5"/>
                <c:pt idx="0">
                  <c:v>-0.9</c:v>
                </c:pt>
                <c:pt idx="1">
                  <c:v>-1</c:v>
                </c:pt>
                <c:pt idx="2">
                  <c:v>0.2</c:v>
                </c:pt>
                <c:pt idx="3">
                  <c:v>1.2</c:v>
                </c:pt>
                <c:pt idx="4">
                  <c:v>1.8</c:v>
                </c:pt>
              </c:numCache>
            </c:numRef>
          </c:xVal>
          <c:yVal>
            <c:numRef>
              <c:f>'First Exercise '!$D$3:$D$7</c:f>
              <c:numCache>
                <c:formatCode>General</c:formatCode>
                <c:ptCount val="5"/>
                <c:pt idx="0">
                  <c:v>0.11494107034211651</c:v>
                </c:pt>
                <c:pt idx="1">
                  <c:v>0.12098536225957168</c:v>
                </c:pt>
                <c:pt idx="2">
                  <c:v>5.5460417339727772E-2</c:v>
                </c:pt>
                <c:pt idx="3">
                  <c:v>2.1991797990213596E-2</c:v>
                </c:pt>
                <c:pt idx="4">
                  <c:v>1.119726514742145E-2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EE-5146-BA03-989295B1584B}"/>
            </c:ext>
          </c:extLst>
        </c:ser>
        <c:ser>
          <c:idx val="2"/>
          <c:order val="2"/>
          <c:tx>
            <c:strRef>
              <c:f>'First Exercise '!$C$17</c:f>
              <c:strCache>
                <c:ptCount val="1"/>
                <c:pt idx="0">
                  <c:v>Total Probability of That Point </c:v>
                </c:pt>
              </c:strCache>
            </c:strRef>
          </c:tx>
          <c:xVal>
            <c:numRef>
              <c:f>'First Exercise '!$B$18:$B$22</c:f>
              <c:numCache>
                <c:formatCode>General</c:formatCode>
                <c:ptCount val="5"/>
                <c:pt idx="0">
                  <c:v>-0.9</c:v>
                </c:pt>
                <c:pt idx="1">
                  <c:v>-1</c:v>
                </c:pt>
                <c:pt idx="2">
                  <c:v>0.2</c:v>
                </c:pt>
                <c:pt idx="3">
                  <c:v>1.2</c:v>
                </c:pt>
                <c:pt idx="4">
                  <c:v>1.8</c:v>
                </c:pt>
              </c:numCache>
            </c:numRef>
          </c:xVal>
          <c:yVal>
            <c:numRef>
              <c:f>'First Exercise '!$C$18:$C$22</c:f>
              <c:numCache>
                <c:formatCode>General</c:formatCode>
                <c:ptCount val="5"/>
                <c:pt idx="0">
                  <c:v>9.2328176782398325E-2</c:v>
                </c:pt>
                <c:pt idx="1">
                  <c:v>9.287208004625877E-2</c:v>
                </c:pt>
                <c:pt idx="2">
                  <c:v>9.4251521144552597E-2</c:v>
                </c:pt>
                <c:pt idx="3">
                  <c:v>0.10306343407093763</c:v>
                </c:pt>
                <c:pt idx="4">
                  <c:v>0.10483676944296368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AE-F04B-B90C-CEDF232F4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7032"/>
        <c:axId val="428780840"/>
      </c:scatterChart>
      <c:valAx>
        <c:axId val="42877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780840"/>
        <c:crosses val="autoZero"/>
        <c:crossBetween val="midCat"/>
      </c:valAx>
      <c:valAx>
        <c:axId val="42878084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8777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</a:t>
            </a:r>
            <a:r>
              <a:rPr lang="en-US"/>
              <a:t>PDF(x)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'Second Exercise'!$D$10</c:f>
              <c:strCache>
                <c:ptCount val="1"/>
                <c:pt idx="0">
                  <c:v>Second Cluster PDF</c:v>
                </c:pt>
              </c:strCache>
            </c:strRef>
          </c:tx>
          <c:xVal>
            <c:numRef>
              <c:f>'Second Exercise'!$C$11:$C$15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'Second Exercise'!$E$11:$E$15</c:f>
              <c:numCache>
                <c:formatCode>0%</c:formatCode>
                <c:ptCount val="5"/>
                <c:pt idx="0">
                  <c:v>3.3457556441221342E-5</c:v>
                </c:pt>
                <c:pt idx="1">
                  <c:v>2.1817067376144004E-4</c:v>
                </c:pt>
                <c:pt idx="2">
                  <c:v>3.2379398916472936E-2</c:v>
                </c:pt>
                <c:pt idx="3">
                  <c:v>6.0492681129785841E-2</c:v>
                </c:pt>
                <c:pt idx="4">
                  <c:v>8.8016331691074881E-2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57-A94B-BBC5-0558B55CF57E}"/>
            </c:ext>
          </c:extLst>
        </c:ser>
        <c:ser>
          <c:idx val="1"/>
          <c:order val="1"/>
          <c:tx>
            <c:strRef>
              <c:f>'Second Exercise'!$D$2</c:f>
              <c:strCache>
                <c:ptCount val="1"/>
                <c:pt idx="0">
                  <c:v>First Cluster PDF</c:v>
                </c:pt>
              </c:strCache>
            </c:strRef>
          </c:tx>
          <c:xVal>
            <c:numRef>
              <c:f>'Second Exercise'!$C$3:$C$7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'Second Exercise'!$D$3:$D$7</c:f>
              <c:numCache>
                <c:formatCode>General</c:formatCode>
                <c:ptCount val="5"/>
                <c:pt idx="0">
                  <c:v>9.1347204083645936E-12</c:v>
                </c:pt>
                <c:pt idx="1">
                  <c:v>6.0758828498232861E-9</c:v>
                </c:pt>
                <c:pt idx="2">
                  <c:v>5.3990966513188063E-2</c:v>
                </c:pt>
                <c:pt idx="3">
                  <c:v>0.24197072451914337</c:v>
                </c:pt>
                <c:pt idx="4">
                  <c:v>0.3989422804014327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57-A94B-BBC5-0558B55CF57E}"/>
            </c:ext>
          </c:extLst>
        </c:ser>
        <c:ser>
          <c:idx val="2"/>
          <c:order val="2"/>
          <c:tx>
            <c:strRef>
              <c:f>'Second Exercise'!$C$17</c:f>
              <c:strCache>
                <c:ptCount val="1"/>
                <c:pt idx="0">
                  <c:v>Total Probability of That Point </c:v>
                </c:pt>
              </c:strCache>
            </c:strRef>
          </c:tx>
          <c:xVal>
            <c:numRef>
              <c:f>'Second Exercise'!$B$18:$B$22</c:f>
              <c:numCache>
                <c:formatCode>General</c:formatCode>
                <c:ptCount val="5"/>
                <c:pt idx="0">
                  <c:v>-1</c:v>
                </c:pt>
                <c:pt idx="1">
                  <c:v>0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'Second Exercise'!$C$18:$C$22</c:f>
              <c:numCache>
                <c:formatCode>0.0%</c:formatCode>
                <c:ptCount val="5"/>
                <c:pt idx="0">
                  <c:v>3.3457561008581545E-5</c:v>
                </c:pt>
                <c:pt idx="1">
                  <c:v>2.1817371170286496E-4</c:v>
                </c:pt>
                <c:pt idx="2">
                  <c:v>5.9374882173066967E-2</c:v>
                </c:pt>
                <c:pt idx="3">
                  <c:v>0.18147804338935752</c:v>
                </c:pt>
                <c:pt idx="4">
                  <c:v>0.28748747189179125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57-A94B-BBC5-0558B55CF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77032"/>
        <c:axId val="428780840"/>
      </c:scatterChart>
      <c:valAx>
        <c:axId val="42877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8780840"/>
        <c:crosses val="autoZero"/>
        <c:crossBetween val="midCat"/>
      </c:valAx>
      <c:valAx>
        <c:axId val="4287808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4287770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35</xdr:row>
      <xdr:rowOff>152400</xdr:rowOff>
    </xdr:from>
    <xdr:to>
      <xdr:col>5</xdr:col>
      <xdr:colOff>76200</xdr:colOff>
      <xdr:row>56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D647A-9656-5B46-8B65-CCF3FC1A4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520700</xdr:colOff>
      <xdr:row>52</xdr:row>
      <xdr:rowOff>88900</xdr:rowOff>
    </xdr:from>
    <xdr:to>
      <xdr:col>4</xdr:col>
      <xdr:colOff>1155700</xdr:colOff>
      <xdr:row>79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EDCCD-CA0F-2243-B0FD-C73EB6C51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delarosa/Google%20Drive/0_DATA_SCIENCE_LIBRARY/master_machine_learning_algorithms/spreadsheets/10-Gaussian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D3" t="str">
            <v>PDF(x)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67B4D-AA00-224C-8A74-49A7394D18AE}">
  <dimension ref="A1:F35"/>
  <sheetViews>
    <sheetView workbookViewId="0">
      <selection activeCell="E3" sqref="E3"/>
    </sheetView>
  </sheetViews>
  <sheetFormatPr baseColWidth="10" defaultRowHeight="16" x14ac:dyDescent="0.2"/>
  <cols>
    <col min="2" max="2" width="14.83203125" bestFit="1" customWidth="1"/>
    <col min="3" max="3" width="19.83203125" customWidth="1"/>
    <col min="4" max="4" width="23.33203125" customWidth="1"/>
    <col min="5" max="5" width="26.5" customWidth="1"/>
    <col min="6" max="6" width="30" customWidth="1"/>
    <col min="7" max="7" width="12.1640625" bestFit="1" customWidth="1"/>
    <col min="8" max="8" width="14.5" bestFit="1" customWidth="1"/>
  </cols>
  <sheetData>
    <row r="1" spans="1:5" x14ac:dyDescent="0.2">
      <c r="A1" s="7" t="s">
        <v>5</v>
      </c>
      <c r="B1" s="7"/>
      <c r="C1" s="7"/>
      <c r="D1" s="7"/>
      <c r="E1" s="7"/>
    </row>
    <row r="2" spans="1:5" ht="34" x14ac:dyDescent="0.2">
      <c r="A2" s="3" t="s">
        <v>0</v>
      </c>
      <c r="B2" s="3" t="s">
        <v>1</v>
      </c>
      <c r="C2" s="3" t="s">
        <v>2</v>
      </c>
      <c r="D2" s="3" t="s">
        <v>6</v>
      </c>
      <c r="E2" s="3" t="s">
        <v>3</v>
      </c>
    </row>
    <row r="3" spans="1:5" x14ac:dyDescent="0.2">
      <c r="A3" s="6">
        <v>-3</v>
      </c>
      <c r="B3" s="6">
        <v>2</v>
      </c>
      <c r="C3" s="6">
        <v>-0.9</v>
      </c>
      <c r="D3" s="6">
        <f>(1/($B$3*SQRT(2*PI())))*EXP(-((C3-$A$3)^2)/(2*$B$3^2))</f>
        <v>0.11494107034211651</v>
      </c>
      <c r="E3" s="6">
        <f>D3*0.5</f>
        <v>5.7470535171058254E-2</v>
      </c>
    </row>
    <row r="4" spans="1:5" x14ac:dyDescent="0.2">
      <c r="A4" s="6"/>
      <c r="B4" s="6"/>
      <c r="C4" s="6">
        <v>-1</v>
      </c>
      <c r="D4" s="6">
        <f>(1/($B$3*SQRT(2*PI())))*EXP(-((C4-$A$3)^2)/(2*$B$3^2))</f>
        <v>0.12098536225957168</v>
      </c>
      <c r="E4" s="6">
        <f>D4*0.5</f>
        <v>6.0492681129785841E-2</v>
      </c>
    </row>
    <row r="5" spans="1:5" x14ac:dyDescent="0.2">
      <c r="A5" s="6"/>
      <c r="B5" s="6"/>
      <c r="C5" s="6">
        <v>0.2</v>
      </c>
      <c r="D5" s="6">
        <f>(1/($B$3*SQRT(2*PI())))*EXP(-((C5-$A$3)^2)/(2*$B$3^2))</f>
        <v>5.5460417339727772E-2</v>
      </c>
      <c r="E5" s="6">
        <f>D5*0.5</f>
        <v>2.7730208669863886E-2</v>
      </c>
    </row>
    <row r="6" spans="1:5" x14ac:dyDescent="0.2">
      <c r="A6" s="6"/>
      <c r="B6" s="6"/>
      <c r="C6" s="6">
        <v>1.2</v>
      </c>
      <c r="D6" s="6">
        <f>(1/($B$3*SQRT(2*PI())))*EXP(-((C6-$A$3)^2)/(2*$B$3^2))</f>
        <v>2.1991797990213596E-2</v>
      </c>
      <c r="E6" s="6">
        <f>D6*0.5</f>
        <v>1.0995898995106798E-2</v>
      </c>
    </row>
    <row r="7" spans="1:5" x14ac:dyDescent="0.2">
      <c r="A7" s="6"/>
      <c r="B7" s="6"/>
      <c r="C7" s="6">
        <v>1.8</v>
      </c>
      <c r="D7" s="6">
        <f>(1/($B$3*SQRT(2*PI())))*EXP(-((C7-$A$3)^2)/(2*$B$3^2))</f>
        <v>1.119726514742145E-2</v>
      </c>
      <c r="E7" s="6">
        <f>D7*0.5</f>
        <v>5.5986325737107248E-3</v>
      </c>
    </row>
    <row r="9" spans="1:5" x14ac:dyDescent="0.2">
      <c r="A9" s="7" t="s">
        <v>4</v>
      </c>
      <c r="B9" s="7"/>
      <c r="C9" s="7"/>
      <c r="D9" s="7"/>
      <c r="E9" s="7"/>
    </row>
    <row r="10" spans="1:5" ht="34" x14ac:dyDescent="0.2">
      <c r="A10" s="3" t="s">
        <v>0</v>
      </c>
      <c r="B10" s="3" t="s">
        <v>1</v>
      </c>
      <c r="C10" s="3" t="s">
        <v>2</v>
      </c>
      <c r="D10" s="3" t="s">
        <v>7</v>
      </c>
      <c r="E10" s="3" t="s">
        <v>3</v>
      </c>
    </row>
    <row r="11" spans="1:5" x14ac:dyDescent="0.2">
      <c r="A11" s="6">
        <v>2</v>
      </c>
      <c r="B11" s="6">
        <v>2</v>
      </c>
      <c r="C11" s="6">
        <v>-0.9</v>
      </c>
      <c r="D11" s="6">
        <f>(1/($B$11*SQRT(2*PI())))*EXP(-((C11-$A$11)^2)/(2*$B$11^2))</f>
        <v>6.9715283222680141E-2</v>
      </c>
      <c r="E11" s="6">
        <f>D11*0.5</f>
        <v>3.4857641611340071E-2</v>
      </c>
    </row>
    <row r="12" spans="1:5" x14ac:dyDescent="0.2">
      <c r="A12" s="6"/>
      <c r="B12" s="6"/>
      <c r="C12" s="6">
        <v>-1</v>
      </c>
      <c r="D12" s="6">
        <f>(1/($B$11*SQRT(2*PI())))*EXP(-((C12-$A$11)^2)/(2*$B$11^2))</f>
        <v>6.4758797832945872E-2</v>
      </c>
      <c r="E12" s="6">
        <f>D12*0.5</f>
        <v>3.2379398916472936E-2</v>
      </c>
    </row>
    <row r="13" spans="1:5" x14ac:dyDescent="0.2">
      <c r="A13" s="6"/>
      <c r="B13" s="6"/>
      <c r="C13" s="6">
        <v>0.2</v>
      </c>
      <c r="D13" s="6">
        <f t="shared" ref="D12:D15" si="0">(1/($B$11*SQRT(2*PI())))*EXP(-((C13-$A$11)^2)/(2*$B$11^2))</f>
        <v>0.13304262494937741</v>
      </c>
      <c r="E13" s="6">
        <f>D13*0.5</f>
        <v>6.6521312474688704E-2</v>
      </c>
    </row>
    <row r="14" spans="1:5" x14ac:dyDescent="0.2">
      <c r="A14" s="6"/>
      <c r="B14" s="6"/>
      <c r="C14" s="6">
        <v>1.2</v>
      </c>
      <c r="D14" s="6">
        <f t="shared" si="0"/>
        <v>0.18413507015166167</v>
      </c>
      <c r="E14" s="6">
        <f>D14*0.5</f>
        <v>9.2067535075830834E-2</v>
      </c>
    </row>
    <row r="15" spans="1:5" x14ac:dyDescent="0.2">
      <c r="A15" s="6"/>
      <c r="B15" s="6"/>
      <c r="C15" s="6">
        <v>1.8</v>
      </c>
      <c r="D15" s="6">
        <f>(1/($B$11*SQRT(2*PI())))*EXP(-((C15-$A$11)^2)/(2*$B$11^2))</f>
        <v>0.1984762737385059</v>
      </c>
      <c r="E15" s="6">
        <f>D15*0.5</f>
        <v>9.9238136869252952E-2</v>
      </c>
    </row>
    <row r="17" spans="1:6" ht="51" x14ac:dyDescent="0.2">
      <c r="A17" s="2" t="s">
        <v>8</v>
      </c>
      <c r="B17" s="2" t="s">
        <v>2</v>
      </c>
      <c r="C17" s="3" t="s">
        <v>9</v>
      </c>
      <c r="D17" s="3" t="s">
        <v>10</v>
      </c>
      <c r="E17" s="3" t="s">
        <v>11</v>
      </c>
    </row>
    <row r="18" spans="1:6" x14ac:dyDescent="0.2">
      <c r="A18" s="4">
        <v>2</v>
      </c>
      <c r="B18" s="4">
        <v>-0.9</v>
      </c>
      <c r="C18" s="4">
        <f>E3+E11</f>
        <v>9.2328176782398325E-2</v>
      </c>
      <c r="D18" s="4">
        <f>E3/C18</f>
        <v>0.62245933120185448</v>
      </c>
      <c r="E18" s="4">
        <f>E11/C18</f>
        <v>0.37754066879814546</v>
      </c>
    </row>
    <row r="19" spans="1:6" x14ac:dyDescent="0.2">
      <c r="A19" s="4">
        <v>3</v>
      </c>
      <c r="B19" s="4">
        <v>-1</v>
      </c>
      <c r="C19" s="4">
        <f>E4+E12</f>
        <v>9.287208004625877E-2</v>
      </c>
      <c r="D19" s="4">
        <f>E4/C19</f>
        <v>0.6513548646660543</v>
      </c>
      <c r="E19" s="4">
        <f>E12/C19</f>
        <v>0.34864513533394581</v>
      </c>
    </row>
    <row r="20" spans="1:6" x14ac:dyDescent="0.2">
      <c r="A20" s="4">
        <v>1</v>
      </c>
      <c r="B20" s="4">
        <v>0.2</v>
      </c>
      <c r="C20" s="4">
        <f>E5+E13</f>
        <v>9.4251521144552597E-2</v>
      </c>
      <c r="D20" s="4">
        <f>E5/C20</f>
        <v>0.29421497216298875</v>
      </c>
      <c r="E20" s="4">
        <f>E13/C20</f>
        <v>0.70578502783701125</v>
      </c>
    </row>
    <row r="21" spans="1:6" x14ac:dyDescent="0.2">
      <c r="A21" s="4">
        <v>4</v>
      </c>
      <c r="B21" s="4">
        <v>1.2</v>
      </c>
      <c r="C21" s="4">
        <f>E6+E14</f>
        <v>0.10306343407093763</v>
      </c>
      <c r="D21" s="4">
        <f>E6/C21</f>
        <v>0.10669059394565118</v>
      </c>
      <c r="E21" s="4">
        <f>E14/C21</f>
        <v>0.89330940605434883</v>
      </c>
    </row>
    <row r="22" spans="1:6" x14ac:dyDescent="0.2">
      <c r="A22" s="4">
        <v>5</v>
      </c>
      <c r="B22" s="4">
        <v>1.8</v>
      </c>
      <c r="C22" s="4">
        <f>E7+E15</f>
        <v>0.10483676944296368</v>
      </c>
      <c r="D22" s="4">
        <f>E7/C22</f>
        <v>5.3403329799824234E-2</v>
      </c>
      <c r="E22" s="4">
        <f>E15/C22</f>
        <v>0.94659667020017579</v>
      </c>
    </row>
    <row r="24" spans="1:6" ht="51" x14ac:dyDescent="0.2">
      <c r="A24" s="3" t="s">
        <v>2</v>
      </c>
      <c r="B24" s="3" t="s">
        <v>9</v>
      </c>
      <c r="C24" s="3" t="s">
        <v>10</v>
      </c>
      <c r="D24" s="5" t="s">
        <v>13</v>
      </c>
      <c r="E24" s="5" t="s">
        <v>16</v>
      </c>
      <c r="F24" s="5" t="s">
        <v>17</v>
      </c>
    </row>
    <row r="25" spans="1:6" x14ac:dyDescent="0.2">
      <c r="A25" s="4">
        <v>-0.9</v>
      </c>
      <c r="B25" s="4">
        <v>9.2328176782398297E-2</v>
      </c>
      <c r="C25" s="4">
        <v>0.62245933120185404</v>
      </c>
      <c r="D25" s="6">
        <f>A25*C25</f>
        <v>-0.5602133980816687</v>
      </c>
      <c r="E25" s="9">
        <f>ABS(A25-C$31)^2</f>
        <v>0.13153029236930003</v>
      </c>
      <c r="F25" s="6">
        <f>C25*E25</f>
        <v>8.1872257820978817E-2</v>
      </c>
    </row>
    <row r="26" spans="1:6" x14ac:dyDescent="0.2">
      <c r="A26" s="4">
        <v>-1</v>
      </c>
      <c r="B26" s="4">
        <v>9.287208004625877E-2</v>
      </c>
      <c r="C26" s="4">
        <v>0.65135486466605397</v>
      </c>
      <c r="D26" s="6">
        <f t="shared" ref="D26:D29" si="1">A26*C26</f>
        <v>-0.65135486466605397</v>
      </c>
      <c r="E26" s="9">
        <f>ABS(A26-C$31)^2</f>
        <v>0.21406450288249165</v>
      </c>
      <c r="F26" s="6">
        <f t="shared" ref="F26:F32" si="2">C26*E26</f>
        <v>0.13943195530483146</v>
      </c>
    </row>
    <row r="27" spans="1:6" x14ac:dyDescent="0.2">
      <c r="A27" s="4">
        <v>0.2</v>
      </c>
      <c r="B27" s="4">
        <v>9.4251521144552597E-2</v>
      </c>
      <c r="C27" s="4">
        <v>0.29421497216298897</v>
      </c>
      <c r="D27" s="6">
        <f t="shared" si="1"/>
        <v>5.88429944325978E-2</v>
      </c>
      <c r="E27" s="9">
        <f>ABS(A27-C$31)^2</f>
        <v>0.54365397672419213</v>
      </c>
      <c r="F27" s="6">
        <f t="shared" si="2"/>
        <v>0.15995113962820645</v>
      </c>
    </row>
    <row r="28" spans="1:6" x14ac:dyDescent="0.2">
      <c r="A28" s="4">
        <v>1.2</v>
      </c>
      <c r="B28" s="4">
        <v>0.10306343407093763</v>
      </c>
      <c r="C28" s="4">
        <v>0.106690593945651</v>
      </c>
      <c r="D28" s="6">
        <f t="shared" si="1"/>
        <v>0.1280287127347812</v>
      </c>
      <c r="E28" s="9">
        <f>ABS(A28-C$31)^2</f>
        <v>3.018311871592275</v>
      </c>
      <c r="F28" s="6">
        <f t="shared" si="2"/>
        <v>0.32202548629338934</v>
      </c>
    </row>
    <row r="29" spans="1:6" x14ac:dyDescent="0.2">
      <c r="A29" s="4">
        <v>1.8</v>
      </c>
      <c r="B29" s="4">
        <v>0.10483676944296368</v>
      </c>
      <c r="C29" s="4">
        <v>5.3403329799824199E-2</v>
      </c>
      <c r="D29" s="6">
        <f t="shared" si="1"/>
        <v>9.6125993639683563E-2</v>
      </c>
      <c r="E29" s="9">
        <f>ABS(A29-C$31)^2</f>
        <v>5.463106608513125</v>
      </c>
      <c r="F29" s="6">
        <f t="shared" si="2"/>
        <v>0.29174808394602547</v>
      </c>
    </row>
    <row r="30" spans="1:6" x14ac:dyDescent="0.2">
      <c r="B30" s="10" t="s">
        <v>14</v>
      </c>
      <c r="C30" s="11">
        <f>SUM(C25:C29)</f>
        <v>1.7281230917763721</v>
      </c>
      <c r="D30" s="11">
        <f>SUM(D25:D29)</f>
        <v>-0.92857056194066001</v>
      </c>
      <c r="E30" s="12"/>
      <c r="F30" s="11">
        <f>SUM(F25:F29)</f>
        <v>0.9950289229934316</v>
      </c>
    </row>
    <row r="31" spans="1:6" x14ac:dyDescent="0.2">
      <c r="B31" s="13" t="s">
        <v>12</v>
      </c>
      <c r="C31" s="14">
        <f>D30/C30</f>
        <v>-0.5373289474340418</v>
      </c>
    </row>
    <row r="32" spans="1:6" x14ac:dyDescent="0.2">
      <c r="B32" s="13" t="s">
        <v>15</v>
      </c>
      <c r="C32" s="14">
        <f>C30/5</f>
        <v>0.34562461835527442</v>
      </c>
      <c r="E32" s="8"/>
    </row>
    <row r="33" spans="2:5" x14ac:dyDescent="0.2">
      <c r="B33" s="15" t="s">
        <v>18</v>
      </c>
      <c r="C33" s="14">
        <f>F30/C30</f>
        <v>0.57578590768706273</v>
      </c>
    </row>
    <row r="34" spans="2:5" x14ac:dyDescent="0.2">
      <c r="D34" s="16"/>
    </row>
    <row r="35" spans="2:5" x14ac:dyDescent="0.2">
      <c r="D35" s="16"/>
      <c r="E35" s="17"/>
    </row>
  </sheetData>
  <mergeCells count="2">
    <mergeCell ref="A9:E9"/>
    <mergeCell ref="A1:E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4DA96-8723-9542-9AE3-E76634DA2186}">
  <dimension ref="A1:F45"/>
  <sheetViews>
    <sheetView tabSelected="1" zoomScale="91" zoomScaleNormal="91" workbookViewId="0">
      <selection activeCell="B23" sqref="B23"/>
    </sheetView>
  </sheetViews>
  <sheetFormatPr baseColWidth="10" defaultRowHeight="16" x14ac:dyDescent="0.2"/>
  <cols>
    <col min="2" max="2" width="14.83203125" bestFit="1" customWidth="1"/>
    <col min="3" max="3" width="22.5" bestFit="1" customWidth="1"/>
    <col min="4" max="4" width="23.33203125" customWidth="1"/>
    <col min="5" max="5" width="26.5" customWidth="1"/>
    <col min="6" max="6" width="30" customWidth="1"/>
    <col min="7" max="7" width="12.1640625" bestFit="1" customWidth="1"/>
    <col min="8" max="8" width="14.5" bestFit="1" customWidth="1"/>
  </cols>
  <sheetData>
    <row r="1" spans="1:6" x14ac:dyDescent="0.2">
      <c r="A1" s="7" t="s">
        <v>5</v>
      </c>
      <c r="B1" s="7"/>
      <c r="C1" s="7"/>
      <c r="D1" s="7"/>
      <c r="E1" s="7"/>
    </row>
    <row r="2" spans="1:6" ht="34" x14ac:dyDescent="0.2">
      <c r="A2" s="3" t="s">
        <v>0</v>
      </c>
      <c r="B2" s="3" t="s">
        <v>1</v>
      </c>
      <c r="C2" s="3" t="s">
        <v>2</v>
      </c>
      <c r="D2" s="3" t="s">
        <v>6</v>
      </c>
      <c r="E2" s="3" t="s">
        <v>3</v>
      </c>
    </row>
    <row r="3" spans="1:6" x14ac:dyDescent="0.2">
      <c r="A3" s="6">
        <v>6</v>
      </c>
      <c r="B3" s="6">
        <v>1</v>
      </c>
      <c r="C3" s="6">
        <v>-1</v>
      </c>
      <c r="D3" s="6">
        <f>(1/($B$3*SQRT(2*PI())))*EXP(-((C3-$A$3)^2)/(2*$B$3^2))</f>
        <v>9.1347204083645936E-12</v>
      </c>
      <c r="E3" s="25">
        <f>D3*0.5</f>
        <v>4.5673602041822968E-12</v>
      </c>
    </row>
    <row r="4" spans="1:6" x14ac:dyDescent="0.2">
      <c r="A4" s="6"/>
      <c r="B4" s="6"/>
      <c r="C4" s="6">
        <v>0</v>
      </c>
      <c r="D4" s="6">
        <f>(1/($B$3*SQRT(2*PI())))*EXP(-((C4-$A$3)^2)/(2*$B$3^2))</f>
        <v>6.0758828498232861E-9</v>
      </c>
      <c r="E4" s="25">
        <f>D4*0.5</f>
        <v>3.037941424911643E-9</v>
      </c>
    </row>
    <row r="5" spans="1:6" x14ac:dyDescent="0.2">
      <c r="A5" s="6"/>
      <c r="B5" s="6"/>
      <c r="C5" s="6">
        <v>4</v>
      </c>
      <c r="D5" s="6">
        <f>(1/($B$3*SQRT(2*PI())))*EXP(-((C5-$A$3)^2)/(2*$B$3^2))</f>
        <v>5.3990966513188063E-2</v>
      </c>
      <c r="E5" s="24">
        <f>D5*0.5</f>
        <v>2.6995483256594031E-2</v>
      </c>
    </row>
    <row r="6" spans="1:6" x14ac:dyDescent="0.2">
      <c r="A6" s="6"/>
      <c r="B6" s="6"/>
      <c r="C6" s="6">
        <v>5</v>
      </c>
      <c r="D6" s="6">
        <f>(1/($B$3*SQRT(2*PI())))*EXP(-((C6-$A$3)^2)/(2*$B$3^2))</f>
        <v>0.24197072451914337</v>
      </c>
      <c r="E6" s="24">
        <f>D6*0.5</f>
        <v>0.12098536225957168</v>
      </c>
    </row>
    <row r="7" spans="1:6" x14ac:dyDescent="0.2">
      <c r="A7" s="6"/>
      <c r="B7" s="6"/>
      <c r="C7" s="6">
        <v>6</v>
      </c>
      <c r="D7" s="6">
        <f>(1/($B$3*SQRT(2*PI())))*EXP(-((C7-$A$3)^2)/(2*$B$3^2))</f>
        <v>0.3989422804014327</v>
      </c>
      <c r="E7" s="24">
        <f>D7*0.5</f>
        <v>0.19947114020071635</v>
      </c>
    </row>
    <row r="9" spans="1:6" x14ac:dyDescent="0.2">
      <c r="A9" s="7" t="s">
        <v>4</v>
      </c>
      <c r="B9" s="7"/>
      <c r="C9" s="7"/>
      <c r="D9" s="7"/>
      <c r="E9" s="7"/>
      <c r="F9" s="26"/>
    </row>
    <row r="10" spans="1:6" ht="34" x14ac:dyDescent="0.2">
      <c r="A10" s="3" t="s">
        <v>0</v>
      </c>
      <c r="B10" s="3" t="s">
        <v>1</v>
      </c>
      <c r="C10" s="3" t="s">
        <v>2</v>
      </c>
      <c r="D10" s="3" t="s">
        <v>7</v>
      </c>
      <c r="E10" s="3" t="s">
        <v>3</v>
      </c>
      <c r="F10" s="26"/>
    </row>
    <row r="11" spans="1:6" x14ac:dyDescent="0.2">
      <c r="A11" s="6">
        <v>7</v>
      </c>
      <c r="B11" s="6">
        <v>2</v>
      </c>
      <c r="C11" s="6">
        <v>-1</v>
      </c>
      <c r="D11" s="6">
        <f>(1/($B$11*SQRT(2*PI())))*EXP(-((C11-$A$11)^2)/(2*$B$11^2))</f>
        <v>6.6915112882442684E-5</v>
      </c>
      <c r="E11" s="27">
        <f>D11*0.5</f>
        <v>3.3457556441221342E-5</v>
      </c>
      <c r="F11" s="26"/>
    </row>
    <row r="12" spans="1:6" x14ac:dyDescent="0.2">
      <c r="A12" s="6"/>
      <c r="B12" s="6"/>
      <c r="C12" s="6">
        <v>0</v>
      </c>
      <c r="D12" s="6">
        <f>(1/($B$11*SQRT(2*PI())))*EXP(-((C12-$A$11)^2)/(2*$B$11^2))</f>
        <v>4.3634134752288008E-4</v>
      </c>
      <c r="E12" s="27">
        <f>D12*0.5</f>
        <v>2.1817067376144004E-4</v>
      </c>
    </row>
    <row r="13" spans="1:6" x14ac:dyDescent="0.2">
      <c r="A13" s="6"/>
      <c r="B13" s="6"/>
      <c r="C13" s="6">
        <v>4</v>
      </c>
      <c r="D13" s="6">
        <f>(1/($B$11*SQRT(2*PI())))*EXP(-((C13-$A$11)^2)/(2*$B$11^2))</f>
        <v>6.4758797832945872E-2</v>
      </c>
      <c r="E13" s="27">
        <f>D13*0.5</f>
        <v>3.2379398916472936E-2</v>
      </c>
    </row>
    <row r="14" spans="1:6" x14ac:dyDescent="0.2">
      <c r="A14" s="6"/>
      <c r="B14" s="6"/>
      <c r="C14" s="6">
        <v>5</v>
      </c>
      <c r="D14" s="6">
        <f>(1/($B$11*SQRT(2*PI())))*EXP(-((C14-$A$11)^2)/(2*$B$11^2))</f>
        <v>0.12098536225957168</v>
      </c>
      <c r="E14" s="24">
        <f>D14*0.5</f>
        <v>6.0492681129785841E-2</v>
      </c>
    </row>
    <row r="15" spans="1:6" x14ac:dyDescent="0.2">
      <c r="A15" s="6"/>
      <c r="B15" s="6"/>
      <c r="C15" s="6">
        <v>6</v>
      </c>
      <c r="D15" s="6">
        <f>(1/($B$11*SQRT(2*PI())))*EXP(-((C15-$A$11)^2)/(2*$B$11^2))</f>
        <v>0.17603266338214976</v>
      </c>
      <c r="E15" s="24">
        <f>D15*0.5</f>
        <v>8.8016331691074881E-2</v>
      </c>
    </row>
    <row r="17" spans="1:6" ht="34" x14ac:dyDescent="0.2">
      <c r="A17" s="2" t="s">
        <v>8</v>
      </c>
      <c r="B17" s="2" t="s">
        <v>2</v>
      </c>
      <c r="C17" s="3" t="s">
        <v>9</v>
      </c>
      <c r="D17" s="3" t="s">
        <v>19</v>
      </c>
      <c r="E17" s="3" t="s">
        <v>10</v>
      </c>
      <c r="F17" s="3" t="s">
        <v>11</v>
      </c>
    </row>
    <row r="18" spans="1:6" x14ac:dyDescent="0.2">
      <c r="A18" s="4">
        <v>0</v>
      </c>
      <c r="B18" s="6">
        <v>-1</v>
      </c>
      <c r="C18" s="20">
        <f>E3+E11</f>
        <v>3.3457561008581545E-5</v>
      </c>
      <c r="D18" s="19">
        <f>LN(C18)</f>
        <v>-10.305232757812504</v>
      </c>
      <c r="E18" s="4">
        <f>E3/C18</f>
        <v>1.3651204889115536E-7</v>
      </c>
      <c r="F18" s="4">
        <f>E11/C18</f>
        <v>0.99999986348795111</v>
      </c>
    </row>
    <row r="19" spans="1:6" x14ac:dyDescent="0.2">
      <c r="A19" s="4">
        <v>1</v>
      </c>
      <c r="B19" s="6">
        <v>0</v>
      </c>
      <c r="C19" s="20">
        <f>E4+E12</f>
        <v>2.1817371170286496E-4</v>
      </c>
      <c r="D19" s="19">
        <f t="shared" ref="D19:D22" si="0">LN(C19)</f>
        <v>-8.4302189698120635</v>
      </c>
      <c r="E19" s="4">
        <f>E4/C19</f>
        <v>1.3924415554927511E-5</v>
      </c>
      <c r="F19" s="4">
        <f>E12/C19</f>
        <v>0.99998607558444497</v>
      </c>
    </row>
    <row r="20" spans="1:6" x14ac:dyDescent="0.2">
      <c r="A20" s="4">
        <v>2</v>
      </c>
      <c r="B20" s="6">
        <v>4</v>
      </c>
      <c r="C20" s="20">
        <f>E5+E13</f>
        <v>5.9374882173066967E-2</v>
      </c>
      <c r="D20" s="19">
        <f t="shared" si="0"/>
        <v>-2.8238840010829098</v>
      </c>
      <c r="E20" s="4">
        <f>E5/C20</f>
        <v>0.45466167289237081</v>
      </c>
      <c r="F20" s="4">
        <f>E13/C20</f>
        <v>0.54533832710762919</v>
      </c>
    </row>
    <row r="21" spans="1:6" x14ac:dyDescent="0.2">
      <c r="A21" s="4">
        <v>3</v>
      </c>
      <c r="B21" s="6">
        <v>5</v>
      </c>
      <c r="C21" s="20">
        <f>E6+E14</f>
        <v>0.18147804338935752</v>
      </c>
      <c r="D21" s="19">
        <f t="shared" si="0"/>
        <v>-1.7066206056564537</v>
      </c>
      <c r="E21" s="4">
        <f>E6/C21</f>
        <v>0.66666666666666663</v>
      </c>
      <c r="F21" s="4">
        <f>E14/C21</f>
        <v>0.33333333333333331</v>
      </c>
    </row>
    <row r="22" spans="1:6" x14ac:dyDescent="0.2">
      <c r="A22" s="4">
        <v>4</v>
      </c>
      <c r="B22" s="6">
        <v>6</v>
      </c>
      <c r="C22" s="20">
        <f>E7+E15</f>
        <v>0.28748747189179125</v>
      </c>
      <c r="D22" s="19">
        <f t="shared" si="0"/>
        <v>-1.2465759957227469</v>
      </c>
      <c r="E22" s="4">
        <f>E7/C22</f>
        <v>0.69384289648557707</v>
      </c>
      <c r="F22" s="4">
        <f>E15/C22</f>
        <v>0.30615710351442293</v>
      </c>
    </row>
    <row r="23" spans="1:6" ht="40" x14ac:dyDescent="0.2">
      <c r="C23" s="21" t="s">
        <v>20</v>
      </c>
      <c r="D23" s="22">
        <f>SUM(D18:D22)</f>
        <v>-24.512532330086678</v>
      </c>
      <c r="E23" s="18"/>
    </row>
    <row r="24" spans="1:6" ht="51" x14ac:dyDescent="0.2">
      <c r="A24" s="3" t="s">
        <v>2</v>
      </c>
      <c r="B24" s="3" t="s">
        <v>9</v>
      </c>
      <c r="C24" s="3" t="s">
        <v>10</v>
      </c>
      <c r="D24" s="5" t="s">
        <v>13</v>
      </c>
      <c r="E24" s="5" t="s">
        <v>16</v>
      </c>
      <c r="F24" s="5" t="s">
        <v>17</v>
      </c>
    </row>
    <row r="25" spans="1:6" x14ac:dyDescent="0.2">
      <c r="A25" s="4">
        <v>-1</v>
      </c>
      <c r="B25" s="23">
        <v>4.5686232719531798E-12</v>
      </c>
      <c r="C25" s="4">
        <v>1.3651204889115536E-7</v>
      </c>
      <c r="D25" s="6">
        <f>A25*C25</f>
        <v>-1.3651204889115536E-7</v>
      </c>
      <c r="E25" s="9">
        <f>ABS(A25-C$31)^2</f>
        <v>37.598088628401939</v>
      </c>
      <c r="F25" s="6">
        <f>C25*E25</f>
        <v>5.1325921130543976E-6</v>
      </c>
    </row>
    <row r="26" spans="1:6" x14ac:dyDescent="0.2">
      <c r="A26" s="4">
        <v>0</v>
      </c>
      <c r="B26" s="4">
        <v>3.0402251050137341E-9</v>
      </c>
      <c r="C26" s="4">
        <v>1.3924415554927511E-5</v>
      </c>
      <c r="D26" s="6">
        <f t="shared" ref="D26:D29" si="1">A26*C26</f>
        <v>0</v>
      </c>
      <c r="E26" s="9">
        <f>ABS(A26-C$31)^2</f>
        <v>26.334632569296588</v>
      </c>
      <c r="F26" s="6">
        <f t="shared" ref="F26:F29" si="2">C26*E26</f>
        <v>3.6669436738121403E-4</v>
      </c>
    </row>
    <row r="27" spans="1:6" x14ac:dyDescent="0.2">
      <c r="A27" s="4">
        <v>4</v>
      </c>
      <c r="B27" s="4">
        <v>2.8103445359578535E-2</v>
      </c>
      <c r="C27" s="4">
        <v>0.45466167289237081</v>
      </c>
      <c r="D27" s="6">
        <f t="shared" si="1"/>
        <v>1.8186466915694832</v>
      </c>
      <c r="E27" s="9">
        <f>ABS(A27-C$31)^2</f>
        <v>1.280808332875182</v>
      </c>
      <c r="F27" s="6">
        <f t="shared" si="2"/>
        <v>0.58233445927951877</v>
      </c>
    </row>
    <row r="28" spans="1:6" x14ac:dyDescent="0.2">
      <c r="A28" s="4">
        <v>5</v>
      </c>
      <c r="B28" s="4">
        <v>0.13448310388786869</v>
      </c>
      <c r="C28" s="4">
        <v>0.66666666666666663</v>
      </c>
      <c r="D28" s="6">
        <f t="shared" si="1"/>
        <v>3.333333333333333</v>
      </c>
      <c r="E28" s="9">
        <f>ABS(A28-C$31)^2</f>
        <v>1.7352273769830603E-2</v>
      </c>
      <c r="F28" s="6">
        <f t="shared" si="2"/>
        <v>1.1568182513220402E-2</v>
      </c>
    </row>
    <row r="29" spans="1:6" x14ac:dyDescent="0.2">
      <c r="A29" s="4">
        <v>6</v>
      </c>
      <c r="B29" s="4">
        <v>0.25996382133050222</v>
      </c>
      <c r="C29" s="4">
        <v>0.69384289648557707</v>
      </c>
      <c r="D29" s="6">
        <f t="shared" si="1"/>
        <v>4.1630573789134626</v>
      </c>
      <c r="E29" s="9">
        <f>ABS(A29-C$31)^2</f>
        <v>0.7538962146644792</v>
      </c>
      <c r="F29" s="6">
        <f t="shared" si="2"/>
        <v>0.52308553323231466</v>
      </c>
    </row>
    <row r="30" spans="1:6" x14ac:dyDescent="0.2">
      <c r="B30" s="10" t="s">
        <v>14</v>
      </c>
      <c r="C30" s="11">
        <f>SUM(C25:C29)</f>
        <v>1.8151852969722184</v>
      </c>
      <c r="D30" s="11">
        <f>SUM(D25:D29)</f>
        <v>9.3150372673042305</v>
      </c>
      <c r="E30" s="12"/>
      <c r="F30" s="11">
        <f>SUM(F25:F29)</f>
        <v>1.1173600019845482</v>
      </c>
    </row>
    <row r="31" spans="1:6" x14ac:dyDescent="0.2">
      <c r="B31" s="13" t="s">
        <v>12</v>
      </c>
      <c r="C31" s="14">
        <f>D30/C30</f>
        <v>5.1317280295526757</v>
      </c>
      <c r="D31" s="6"/>
    </row>
    <row r="32" spans="1:6" x14ac:dyDescent="0.2">
      <c r="B32" s="13" t="s">
        <v>15</v>
      </c>
      <c r="C32" s="14">
        <f>C30/5</f>
        <v>0.3630370593944437</v>
      </c>
      <c r="E32" s="8" t="s">
        <v>21</v>
      </c>
      <c r="F32" t="s">
        <v>22</v>
      </c>
    </row>
    <row r="33" spans="1:6" x14ac:dyDescent="0.2">
      <c r="B33" s="15" t="s">
        <v>18</v>
      </c>
      <c r="C33" s="14">
        <f>F30/C30</f>
        <v>0.61556250144177405</v>
      </c>
      <c r="E33">
        <v>1</v>
      </c>
      <c r="F33" s="1">
        <f>(C33-E33)/E33</f>
        <v>-0.38443749855822595</v>
      </c>
    </row>
    <row r="34" spans="1:6" x14ac:dyDescent="0.2">
      <c r="D34" s="16"/>
    </row>
    <row r="35" spans="1:6" x14ac:dyDescent="0.2">
      <c r="D35" s="16"/>
      <c r="E35" s="17"/>
    </row>
    <row r="36" spans="1:6" ht="51" x14ac:dyDescent="0.2">
      <c r="A36" s="3" t="s">
        <v>2</v>
      </c>
      <c r="B36" s="3" t="s">
        <v>9</v>
      </c>
      <c r="C36" s="3" t="s">
        <v>11</v>
      </c>
      <c r="D36" s="5" t="s">
        <v>13</v>
      </c>
      <c r="E36" s="5" t="s">
        <v>16</v>
      </c>
      <c r="F36" s="5" t="s">
        <v>17</v>
      </c>
    </row>
    <row r="37" spans="1:6" x14ac:dyDescent="0.2">
      <c r="A37" s="4">
        <v>-1</v>
      </c>
      <c r="B37" s="23">
        <v>4.5686232719531798E-12</v>
      </c>
      <c r="C37" s="4">
        <v>0.99999986348795111</v>
      </c>
      <c r="D37" s="6">
        <f>A37*C37</f>
        <v>-0.99999986348795111</v>
      </c>
      <c r="E37" s="9">
        <f>ABS(A37-C$31)^2</f>
        <v>37.598088628401939</v>
      </c>
      <c r="F37" s="6">
        <f>C37*E37</f>
        <v>37.598083495809824</v>
      </c>
    </row>
    <row r="38" spans="1:6" x14ac:dyDescent="0.2">
      <c r="A38" s="4">
        <v>0</v>
      </c>
      <c r="B38" s="23">
        <v>3.0402251050137299E-9</v>
      </c>
      <c r="C38" s="4">
        <v>0.99998607558444497</v>
      </c>
      <c r="D38" s="6">
        <f t="shared" ref="D38:D41" si="3">A38*C38</f>
        <v>0</v>
      </c>
      <c r="E38" s="9">
        <f>ABS(A38-C$31)^2</f>
        <v>26.334632569296588</v>
      </c>
      <c r="F38" s="6">
        <f t="shared" ref="F38:F41" si="4">C38*E38</f>
        <v>26.334265874929205</v>
      </c>
    </row>
    <row r="39" spans="1:6" x14ac:dyDescent="0.2">
      <c r="A39" s="4">
        <v>4</v>
      </c>
      <c r="B39" s="4">
        <v>2.8103445359578535E-2</v>
      </c>
      <c r="C39" s="4">
        <v>0.54533832710762919</v>
      </c>
      <c r="D39" s="6">
        <f t="shared" si="3"/>
        <v>2.1813533084305168</v>
      </c>
      <c r="E39" s="9">
        <f>ABS(A39-C$31)^2</f>
        <v>1.280808332875182</v>
      </c>
      <c r="F39" s="6">
        <f t="shared" si="4"/>
        <v>0.69847387359566326</v>
      </c>
    </row>
    <row r="40" spans="1:6" x14ac:dyDescent="0.2">
      <c r="A40" s="4">
        <v>5</v>
      </c>
      <c r="B40" s="4">
        <v>0.13448310388786869</v>
      </c>
      <c r="C40" s="4">
        <v>0.33333333333333331</v>
      </c>
      <c r="D40" s="6">
        <f t="shared" si="3"/>
        <v>1.6666666666666665</v>
      </c>
      <c r="E40" s="9">
        <f>ABS(A40-C$31)^2</f>
        <v>1.7352273769830603E-2</v>
      </c>
      <c r="F40" s="6">
        <f t="shared" si="4"/>
        <v>5.7840912566102009E-3</v>
      </c>
    </row>
    <row r="41" spans="1:6" x14ac:dyDescent="0.2">
      <c r="A41" s="4">
        <v>6</v>
      </c>
      <c r="B41" s="4">
        <v>0.25996382133050222</v>
      </c>
      <c r="C41" s="4">
        <v>0.30615710351442293</v>
      </c>
      <c r="D41" s="6">
        <f t="shared" si="3"/>
        <v>1.8369426210865376</v>
      </c>
      <c r="E41" s="9">
        <f>ABS(A41-C$31)^2</f>
        <v>0.7538962146644792</v>
      </c>
      <c r="F41" s="6">
        <f t="shared" si="4"/>
        <v>0.23081068143216457</v>
      </c>
    </row>
    <row r="42" spans="1:6" x14ac:dyDescent="0.2">
      <c r="B42" s="10" t="s">
        <v>14</v>
      </c>
      <c r="C42" s="11">
        <f>SUM(C37:C41)</f>
        <v>3.1848147030277816</v>
      </c>
      <c r="D42" s="11">
        <f>SUM(D37:D41)</f>
        <v>4.6849627326957695</v>
      </c>
      <c r="E42" s="12"/>
      <c r="F42" s="11">
        <f>SUM(F37:F41)</f>
        <v>64.867418017023468</v>
      </c>
    </row>
    <row r="43" spans="1:6" x14ac:dyDescent="0.2">
      <c r="B43" s="13" t="s">
        <v>12</v>
      </c>
      <c r="C43" s="14">
        <f>D42/C42</f>
        <v>1.4710314946241008</v>
      </c>
    </row>
    <row r="44" spans="1:6" x14ac:dyDescent="0.2">
      <c r="B44" s="13" t="s">
        <v>15</v>
      </c>
      <c r="C44" s="14">
        <f>C42/5</f>
        <v>0.63696294060555636</v>
      </c>
      <c r="E44" s="8" t="s">
        <v>21</v>
      </c>
      <c r="F44" t="s">
        <v>22</v>
      </c>
    </row>
    <row r="45" spans="1:6" x14ac:dyDescent="0.2">
      <c r="B45" s="15" t="s">
        <v>18</v>
      </c>
      <c r="C45" s="14">
        <f>F42/C42</f>
        <v>20.367721222636423</v>
      </c>
      <c r="E45">
        <v>4</v>
      </c>
      <c r="F45" s="1">
        <f>(C45-E45)/E45</f>
        <v>4.0919303056591056</v>
      </c>
    </row>
  </sheetData>
  <mergeCells count="2">
    <mergeCell ref="A1:E1"/>
    <mergeCell ref="A9:E9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Exercise </vt:lpstr>
      <vt:lpstr>Second 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de la rosa</dc:creator>
  <cp:lastModifiedBy>Andres De la Rosa Batista</cp:lastModifiedBy>
  <dcterms:created xsi:type="dcterms:W3CDTF">2020-04-16T22:46:07Z</dcterms:created>
  <dcterms:modified xsi:type="dcterms:W3CDTF">2020-04-21T15:53:30Z</dcterms:modified>
</cp:coreProperties>
</file>