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d694594f6c366/Escritorio/Estadistica 3/tarea 1.1/"/>
    </mc:Choice>
  </mc:AlternateContent>
  <xr:revisionPtr revIDLastSave="0" documentId="8_{7AE2D1EA-0B99-448B-8FA5-8C4B6479DFEF}" xr6:coauthVersionLast="47" xr6:coauthVersionMax="47" xr10:uidLastSave="{00000000-0000-0000-0000-000000000000}"/>
  <bookViews>
    <workbookView xWindow="-110" yWindow="-110" windowWidth="19420" windowHeight="11020" activeTab="4" xr2:uid="{87BBDC3F-91FD-4F3F-9E96-A98370239532}"/>
  </bookViews>
  <sheets>
    <sheet name="K1" sheetId="2" r:id="rId1"/>
    <sheet name="K2" sheetId="3" r:id="rId2"/>
    <sheet name="K3" sheetId="13" r:id="rId3"/>
    <sheet name="K4" sheetId="14" r:id="rId4"/>
    <sheet name="K5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 a="1"/>
  <c r="K4" i="3" a="1"/>
  <c r="K5" i="3" a="1"/>
  <c r="K6" i="3" a="1"/>
  <c r="K7" i="3" a="1"/>
  <c r="K2" i="3" a="1"/>
  <c r="G3" i="3"/>
  <c r="F3" i="3"/>
  <c r="G2" i="3"/>
  <c r="F2" i="3"/>
  <c r="K7" i="3" l="1"/>
  <c r="K6" i="3"/>
  <c r="K5" i="3"/>
  <c r="K4" i="3"/>
  <c r="K3" i="3"/>
  <c r="K2" i="3"/>
  <c r="I3" i="3" l="1"/>
  <c r="I7" i="3"/>
  <c r="F3" i="2"/>
  <c r="H7" i="2" s="1"/>
  <c r="G4" i="2"/>
  <c r="F4" i="2"/>
  <c r="H3" i="2" s="1"/>
  <c r="G3" i="2"/>
  <c r="I8" i="2" s="1"/>
  <c r="H5" i="2" l="1"/>
  <c r="H8" i="2"/>
  <c r="J8" i="2"/>
  <c r="I3" i="2"/>
  <c r="J3" i="2" s="1"/>
  <c r="I5" i="2"/>
  <c r="J5" i="2" s="1"/>
  <c r="H4" i="2"/>
  <c r="H6" i="2"/>
  <c r="J6" i="2" s="1"/>
  <c r="I7" i="2"/>
  <c r="J7" i="2" s="1"/>
  <c r="I4" i="2"/>
  <c r="I6" i="2"/>
  <c r="H6" i="3"/>
  <c r="H5" i="3"/>
  <c r="H2" i="3"/>
  <c r="H4" i="3"/>
  <c r="I5" i="3"/>
  <c r="I6" i="3"/>
  <c r="I2" i="3"/>
  <c r="H3" i="3"/>
  <c r="J3" i="3" s="1"/>
  <c r="I4" i="3"/>
  <c r="H7" i="3"/>
  <c r="J7" i="3" s="1"/>
  <c r="K3" i="13" a="1"/>
  <c r="K7" i="13" a="1"/>
  <c r="K7" i="13" l="1"/>
  <c r="K3" i="13"/>
  <c r="J4" i="2"/>
  <c r="J6" i="3"/>
  <c r="J4" i="3"/>
  <c r="J5" i="3"/>
  <c r="J2" i="3"/>
  <c r="K4" i="13" a="1"/>
  <c r="K6" i="13" a="1"/>
  <c r="K5" i="13" a="1"/>
  <c r="K2" i="13" a="1"/>
  <c r="G3" i="13"/>
  <c r="F3" i="13"/>
  <c r="F2" i="13"/>
  <c r="G2" i="13"/>
  <c r="K5" i="13" l="1"/>
  <c r="K6" i="13"/>
  <c r="K4" i="13"/>
  <c r="K2" i="13"/>
  <c r="I5" i="13"/>
  <c r="I7" i="13"/>
  <c r="I6" i="13"/>
  <c r="I3" i="13"/>
  <c r="I2" i="13"/>
  <c r="I4" i="13"/>
  <c r="H3" i="13"/>
  <c r="H2" i="13"/>
  <c r="H4" i="13"/>
  <c r="H6" i="13"/>
  <c r="H5" i="13"/>
  <c r="H7" i="13"/>
  <c r="E11" i="3" a="1"/>
  <c r="E11" i="3" s="1"/>
  <c r="J7" i="13" l="1"/>
  <c r="J5" i="13"/>
  <c r="J2" i="13"/>
  <c r="J3" i="13"/>
  <c r="J6" i="13"/>
  <c r="J4" i="13"/>
  <c r="K7" i="14" a="1"/>
  <c r="K5" i="14" a="1"/>
  <c r="K3" i="14" a="1"/>
  <c r="K6" i="14" a="1"/>
  <c r="F3" i="14"/>
  <c r="F2" i="14"/>
  <c r="K2" i="14" a="1"/>
  <c r="G2" i="14"/>
  <c r="G3" i="14"/>
  <c r="K4" i="14" a="1"/>
  <c r="K7" i="14" l="1"/>
  <c r="K5" i="14"/>
  <c r="K4" i="14"/>
  <c r="I7" i="14"/>
  <c r="I3" i="14"/>
  <c r="I4" i="14"/>
  <c r="I6" i="14"/>
  <c r="I2" i="14"/>
  <c r="I5" i="14"/>
  <c r="K2" i="14"/>
  <c r="H4" i="14"/>
  <c r="H6" i="14"/>
  <c r="J6" i="14" s="1"/>
  <c r="H2" i="14"/>
  <c r="H7" i="14"/>
  <c r="H5" i="14"/>
  <c r="H3" i="14"/>
  <c r="K6" i="14"/>
  <c r="K3" i="14"/>
  <c r="E11" i="13" a="1"/>
  <c r="E11" i="13" s="1"/>
  <c r="K6" i="15" a="1"/>
  <c r="K6" i="15" l="1"/>
  <c r="J7" i="14"/>
  <c r="J2" i="14"/>
  <c r="J3" i="14"/>
  <c r="J5" i="14"/>
  <c r="J4" i="14"/>
  <c r="K7" i="15" a="1"/>
  <c r="K4" i="15" a="1"/>
  <c r="K3" i="15" a="1"/>
  <c r="F3" i="15"/>
  <c r="G3" i="15"/>
  <c r="K2" i="15" a="1"/>
  <c r="G2" i="15"/>
  <c r="F2" i="15"/>
  <c r="K5" i="15" a="1"/>
  <c r="K5" i="15" l="1"/>
  <c r="H7" i="15"/>
  <c r="H5" i="15"/>
  <c r="H3" i="15"/>
  <c r="J3" i="15" s="1"/>
  <c r="H4" i="15"/>
  <c r="H6" i="15"/>
  <c r="H2" i="15"/>
  <c r="I2" i="15"/>
  <c r="I5" i="15"/>
  <c r="I7" i="15"/>
  <c r="I3" i="15"/>
  <c r="I4" i="15"/>
  <c r="I6" i="15"/>
  <c r="K2" i="15"/>
  <c r="K3" i="15"/>
  <c r="K4" i="15"/>
  <c r="K7" i="15"/>
  <c r="E11" i="14" a="1"/>
  <c r="E11" i="14" s="1"/>
  <c r="J2" i="15" l="1"/>
  <c r="J5" i="15"/>
  <c r="J6" i="15"/>
  <c r="J7" i="15"/>
  <c r="J4" i="15"/>
  <c r="E11" i="15" l="1" a="1"/>
  <c r="E1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<sst xmlns="http://schemas.openxmlformats.org/spreadsheetml/2006/main" count="69" uniqueCount="15">
  <si>
    <t>X1</t>
  </si>
  <si>
    <t>X2</t>
  </si>
  <si>
    <t>Id</t>
  </si>
  <si>
    <t>centroides</t>
  </si>
  <si>
    <t>Grupos</t>
  </si>
  <si>
    <t>G1</t>
  </si>
  <si>
    <t>G2</t>
  </si>
  <si>
    <t>Distancias</t>
  </si>
  <si>
    <t>G</t>
  </si>
  <si>
    <t>K1</t>
  </si>
  <si>
    <t>convergencia</t>
  </si>
  <si>
    <t>G anterior</t>
  </si>
  <si>
    <t>K2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</si>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</sst>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172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6-4A47-AF3F-596275FC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A-4F0C-B5DA-247ACE3C0E11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'K1'!$F$3</c:f>
              <c:numCache>
                <c:formatCode>General</c:formatCode>
                <c:ptCount val="1"/>
                <c:pt idx="0">
                  <c:v>0.40000000000000013</c:v>
                </c:pt>
              </c:numCache>
            </c:numRef>
          </c:xVal>
          <c:yVal>
            <c:numRef>
              <c:f>'K1'!$F$4</c:f>
              <c:numCache>
                <c:formatCode>General</c:formatCode>
                <c:ptCount val="1"/>
                <c:pt idx="0">
                  <c:v>0.40000000000000013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A-4F0C-B5DA-247ACE3C0E11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'K1'!$G$3</c:f>
              <c:numCache>
                <c:formatCode>General</c:formatCode>
                <c:ptCount val="1"/>
                <c:pt idx="0">
                  <c:v>5.6000000000000005</c:v>
                </c:pt>
              </c:numCache>
            </c:numRef>
          </c:xVal>
          <c:yVal>
            <c:numRef>
              <c:f>'K1'!$G$4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A-4F0C-B5DA-247ACE3C0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A0B-4875-A708-CBBC80AE36AE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A0B-4875-A708-CBBC80AE36AE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A0B-4875-A708-CBBC80AE36AE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A0B-4875-A708-CBBC80AE36AE}"/>
              </c:ext>
            </c:extLst>
          </c:dPt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4875-A708-CBBC80AE36AE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'K1'!$F$3</c:f>
              <c:numCache>
                <c:formatCode>General</c:formatCode>
                <c:ptCount val="1"/>
                <c:pt idx="0">
                  <c:v>0.40000000000000013</c:v>
                </c:pt>
              </c:numCache>
            </c:numRef>
          </c:xVal>
          <c:yVal>
            <c:numRef>
              <c:f>'K1'!$F$4</c:f>
              <c:numCache>
                <c:formatCode>General</c:formatCode>
                <c:ptCount val="1"/>
                <c:pt idx="0">
                  <c:v>0.40000000000000013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B-4875-A708-CBBC80AE36AE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'K1'!$G$3</c:f>
              <c:numCache>
                <c:formatCode>General</c:formatCode>
                <c:ptCount val="1"/>
                <c:pt idx="0">
                  <c:v>5.6000000000000005</c:v>
                </c:pt>
              </c:numCache>
            </c:numRef>
          </c:xVal>
          <c:yVal>
            <c:numRef>
              <c:f>'K1'!$G$4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0B-4875-A708-CBBC80AE3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D-4D03-BB73-DDA8D5FB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E-472F-9BA0-D287406DF4F6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'K2'!$F$2</c:f>
              <c:numCache>
                <c:formatCode>General</c:formatCode>
                <c:ptCount val="1"/>
                <c:pt idx="0">
                  <c:v>3.6666666666666665</c:v>
                </c:pt>
              </c:numCache>
            </c:numRef>
          </c:xVal>
          <c:yVal>
            <c:numRef>
              <c:f>'K2'!$F$3</c:f>
              <c:numCache>
                <c:formatCode>General</c:formatCode>
                <c:ptCount val="1"/>
                <c:pt idx="0">
                  <c:v>2.3333333333333335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E-472F-9BA0-D287406DF4F6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'K2'!$G$2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'K2'!$G$3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AE-472F-9BA0-D287406D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C000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2D7-4527-9C70-480C95F1C220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D7-4527-9C70-480C95F1C220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D7-4527-9C70-480C95F1C220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2D7-4527-9C70-480C95F1C220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2D7-4527-9C70-480C95F1C220}"/>
              </c:ext>
            </c:extLst>
          </c:dPt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7-4527-9C70-480C95F1C220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D82A261-B11F-4491-833D-CE25F3CC35F8}" type="SERIESNAME">
                      <a:rPr lang="en-US"/>
                      <a:pPr/>
                      <a:t>[NOMBRE DE LA SERIE]</a:t>
                    </a:fld>
                    <a:r>
                      <a:rPr lang="en-US" baseline="0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2D7-4527-9C70-480C95F1C2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'K2'!$F$2</c:f>
              <c:numCache>
                <c:formatCode>General</c:formatCode>
                <c:ptCount val="1"/>
                <c:pt idx="0">
                  <c:v>3.6666666666666665</c:v>
                </c:pt>
              </c:numCache>
            </c:numRef>
          </c:xVal>
          <c:yVal>
            <c:numRef>
              <c:f>'K2'!$F$3</c:f>
              <c:numCache>
                <c:formatCode>General</c:formatCode>
                <c:ptCount val="1"/>
                <c:pt idx="0">
                  <c:v>2.3333333333333335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D7-4527-9C70-480C95F1C220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C239DE-1C9A-4BEF-B409-B68E91525FF7}" type="SERIESNAME">
                      <a:rPr lang="en-US"/>
                      <a:pPr/>
                      <a:t>[NOMBRE DE LA SERIE]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2D7-4527-9C70-480C95F1C2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'K2'!$G$2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'K2'!$G$3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D7-4527-9C70-480C95F1C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B-4DEB-A11C-2794587A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4-45E5-8B16-594D55247614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'K3'!$F$2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'K3'!$F$3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4-45E5-8B16-594D55247614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'K3'!$G$2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'K3'!$G$3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4-45E5-8B16-594D55247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C000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31-4DF1-9B87-CA0793B0BF38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31-4DF1-9B87-CA0793B0BF38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31-4DF1-9B87-CA0793B0BF38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31-4DF1-9B87-CA0793B0BF38}"/>
              </c:ext>
            </c:extLst>
          </c:dPt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31-4DF1-9B87-CA0793B0BF38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'K3'!$F$2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'K3'!$F$3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31-4DF1-9B87-CA0793B0BF38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'K3'!$G$2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'K3'!$G$3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31-4DF1-9B87-CA0793B0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6-450E-8161-53014CE1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F-4D92-ADB1-47FB1EE1091C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'K4'!$F$2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'K4'!$F$3</c:f>
              <c:numCache>
                <c:formatCode>General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2F-4D92-ADB1-47FB1EE1091C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'K4'!$G$2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'K4'!$G$3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2F-4D92-ADB1-47FB1EE10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C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F51-4E1D-B571-7E2642D3F56A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F51-4E1D-B571-7E2642D3F56A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F51-4E1D-B571-7E2642D3F56A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F51-4E1D-B571-7E2642D3F56A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F51-4E1D-B571-7E2642D3F56A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F51-4E1D-B571-7E2642D3F56A}"/>
              </c:ext>
            </c:extLst>
          </c:dPt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51-4E1D-B571-7E2642D3F56A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'K4'!$F$2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'K4'!$F$3</c:f>
              <c:numCache>
                <c:formatCode>General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51-4E1D-B571-7E2642D3F56A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'K4'!$G$2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'K4'!$G$3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51-4E1D-B571-7E2642D3F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4-49F1-B271-67A668FD4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F-4B0B-8D4C-7F11AE8BCEB0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'K5'!$F$2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'K5'!$F$3</c:f>
              <c:numCache>
                <c:formatCode>General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7F-4B0B-8D4C-7F11AE8BCEB0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'K5'!$G$2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'K5'!$G$3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7F-4B0B-8D4C-7F11AE8BC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C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6A8-43C6-88F6-39010C4D0A4D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6A8-43C6-88F6-39010C4D0A4D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6A8-43C6-88F6-39010C4D0A4D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CC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6A8-43C6-88F6-39010C4D0A4D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6A8-43C6-88F6-39010C4D0A4D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6A8-43C6-88F6-39010C4D0A4D}"/>
              </c:ext>
            </c:extLst>
          </c:dPt>
          <c:xVal>
            <c:numRef>
              <c:f>'K1'!$B$2:$B$1002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xVal>
          <c:yVal>
            <c:numRef>
              <c:f>'K1'!$C$2:$C$1002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A8-43C6-88F6-39010C4D0A4D}"/>
            </c:ext>
          </c:extLst>
        </c:ser>
        <c:ser>
          <c:idx val="1"/>
          <c:order val="1"/>
          <c:tx>
            <c:strRef>
              <c:f>'K1'!$F$2</c:f>
              <c:strCache>
                <c:ptCount val="1"/>
                <c:pt idx="0">
                  <c:v>G1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'K5'!$F$2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'K5'!$F$3</c:f>
              <c:numCache>
                <c:formatCode>General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A8-43C6-88F6-39010C4D0A4D}"/>
            </c:ext>
          </c:extLst>
        </c:ser>
        <c:ser>
          <c:idx val="2"/>
          <c:order val="2"/>
          <c:tx>
            <c:strRef>
              <c:f>'K1'!$G$2</c:f>
              <c:strCache>
                <c:ptCount val="1"/>
                <c:pt idx="0">
                  <c:v>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'K5'!$G$2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'K5'!$G$3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A8-43C6-88F6-39010C4D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40128"/>
        <c:axId val="1886338048"/>
      </c:scatterChart>
      <c:valAx>
        <c:axId val="18863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38048"/>
        <c:crosses val="autoZero"/>
        <c:crossBetween val="midCat"/>
      </c:valAx>
      <c:valAx>
        <c:axId val="1886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634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29156</xdr:colOff>
      <xdr:row>10</xdr:row>
      <xdr:rowOff>27993</xdr:rowOff>
    </xdr:from>
    <xdr:to>
      <xdr:col>2</xdr:col>
      <xdr:colOff>746706</xdr:colOff>
      <xdr:row>14</xdr:row>
      <xdr:rowOff>167693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EF83F53-09FC-E073-7444-8C74A42ABCF4}"/>
            </a:ext>
          </a:extLst>
        </xdr:cNvPr>
        <xdr:cNvSpPr txBox="1"/>
      </xdr:nvSpPr>
      <xdr:spPr>
        <a:xfrm>
          <a:off x="29156" y="1906162"/>
          <a:ext cx="2237973" cy="890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/>
            <a:t>Calcule el resultado del algoritmo K-means sobre este set de datos. Vamos a crear 2 grupos, es decir, k=2 (2 clusters). </a:t>
          </a:r>
          <a:endParaRPr lang="es-CO" sz="1100"/>
        </a:p>
      </xdr:txBody>
    </xdr:sp>
    <xdr:clientData/>
  </xdr:twoCellAnchor>
  <xdr:twoCellAnchor>
    <xdr:from>
      <xdr:col>11</xdr:col>
      <xdr:colOff>7560</xdr:colOff>
      <xdr:row>1</xdr:row>
      <xdr:rowOff>0</xdr:rowOff>
    </xdr:from>
    <xdr:to>
      <xdr:col>16</xdr:col>
      <xdr:colOff>7560</xdr:colOff>
      <xdr:row>17</xdr:row>
      <xdr:rowOff>2720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6B16A0D-201E-A7E6-B061-0635D7233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7559</xdr:colOff>
      <xdr:row>1</xdr:row>
      <xdr:rowOff>0</xdr:rowOff>
    </xdr:from>
    <xdr:to>
      <xdr:col>21</xdr:col>
      <xdr:colOff>7559</xdr:colOff>
      <xdr:row>17</xdr:row>
      <xdr:rowOff>2720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92B8F9B7-CC11-452A-A49A-12CB458D6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3968</xdr:colOff>
      <xdr:row>16</xdr:row>
      <xdr:rowOff>182186</xdr:rowOff>
    </xdr:from>
    <xdr:to>
      <xdr:col>16</xdr:col>
      <xdr:colOff>3968</xdr:colOff>
      <xdr:row>33</xdr:row>
      <xdr:rowOff>2343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DEF4771F-A13D-4A22-BDF1-328BEC6BD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35775</xdr:colOff>
      <xdr:row>10</xdr:row>
      <xdr:rowOff>2592</xdr:rowOff>
    </xdr:from>
    <xdr:to>
      <xdr:col>5</xdr:col>
      <xdr:colOff>277254</xdr:colOff>
      <xdr:row>12</xdr:row>
      <xdr:rowOff>62605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1B2EA1-A080-D431-FCB7-B79539F3577F}"/>
            </a:ext>
          </a:extLst>
        </xdr:cNvPr>
        <xdr:cNvSpPr txBox="1"/>
      </xdr:nvSpPr>
      <xdr:spPr>
        <a:xfrm>
          <a:off x="2316409" y="1880761"/>
          <a:ext cx="1761901" cy="435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El valor de los centroides es el de percentil y cuartil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19050</xdr:rowOff>
    </xdr:from>
    <xdr:to>
      <xdr:col>2</xdr:col>
      <xdr:colOff>755650</xdr:colOff>
      <xdr:row>14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18FDE06-AE4E-4F0F-A5DA-CC77A4049615}"/>
            </a:ext>
          </a:extLst>
        </xdr:cNvPr>
        <xdr:cNvSpPr txBox="1"/>
      </xdr:nvSpPr>
      <xdr:spPr>
        <a:xfrm>
          <a:off x="38100" y="1860550"/>
          <a:ext cx="22415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/>
            <a:t>Calcule el resultado del algoritmo K-means sobre este set de datos. Vamos a crear 2 grupos, es decir, k=2 (2 clusters). </a:t>
          </a:r>
          <a:endParaRPr lang="es-CO" sz="1100"/>
        </a:p>
      </xdr:txBody>
    </xdr:sp>
    <xdr:clientData/>
  </xdr:twoCellAnchor>
  <xdr:twoCellAnchor>
    <xdr:from>
      <xdr:col>11</xdr:col>
      <xdr:colOff>3592</xdr:colOff>
      <xdr:row>1</xdr:row>
      <xdr:rowOff>0</xdr:rowOff>
    </xdr:from>
    <xdr:to>
      <xdr:col>15</xdr:col>
      <xdr:colOff>756649</xdr:colOff>
      <xdr:row>17</xdr:row>
      <xdr:rowOff>61390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250D8622-A04F-4210-A422-0D78D9ECA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756648</xdr:colOff>
      <xdr:row>1</xdr:row>
      <xdr:rowOff>0</xdr:rowOff>
    </xdr:from>
    <xdr:to>
      <xdr:col>20</xdr:col>
      <xdr:colOff>747704</xdr:colOff>
      <xdr:row>17</xdr:row>
      <xdr:rowOff>61390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3DF0A33C-8884-41ED-91D0-6F43B8381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53039</xdr:rowOff>
    </xdr:from>
    <xdr:to>
      <xdr:col>15</xdr:col>
      <xdr:colOff>753057</xdr:colOff>
      <xdr:row>33</xdr:row>
      <xdr:rowOff>119684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6B6E38AC-9ED9-4567-B297-9639988F3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19050</xdr:rowOff>
    </xdr:from>
    <xdr:to>
      <xdr:col>2</xdr:col>
      <xdr:colOff>755650</xdr:colOff>
      <xdr:row>14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E5E9C9B-E4DE-4AB2-81F4-A4695AA9C47B}"/>
            </a:ext>
          </a:extLst>
        </xdr:cNvPr>
        <xdr:cNvSpPr txBox="1"/>
      </xdr:nvSpPr>
      <xdr:spPr>
        <a:xfrm>
          <a:off x="38100" y="1860550"/>
          <a:ext cx="22415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/>
            <a:t>Calcule el resultado del algoritmo K-means sobre este set de datos. Vamos a crear 2 grupos, es decir, k=2 (2 clusters). </a:t>
          </a:r>
          <a:endParaRPr lang="es-CO" sz="1100"/>
        </a:p>
      </xdr:txBody>
    </xdr:sp>
    <xdr:clientData/>
  </xdr:twoCellAnchor>
  <xdr:twoCellAnchor>
    <xdr:from>
      <xdr:col>11</xdr:col>
      <xdr:colOff>3592</xdr:colOff>
      <xdr:row>1</xdr:row>
      <xdr:rowOff>0</xdr:rowOff>
    </xdr:from>
    <xdr:to>
      <xdr:col>15</xdr:col>
      <xdr:colOff>756649</xdr:colOff>
      <xdr:row>17</xdr:row>
      <xdr:rowOff>61390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EFBF50CB-FC4C-47EE-A302-D82AF4205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756648</xdr:colOff>
      <xdr:row>1</xdr:row>
      <xdr:rowOff>0</xdr:rowOff>
    </xdr:from>
    <xdr:to>
      <xdr:col>20</xdr:col>
      <xdr:colOff>747704</xdr:colOff>
      <xdr:row>17</xdr:row>
      <xdr:rowOff>61390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4EF7B0F-ECD3-4889-8105-3ABBCDEA9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53039</xdr:rowOff>
    </xdr:from>
    <xdr:to>
      <xdr:col>15</xdr:col>
      <xdr:colOff>753057</xdr:colOff>
      <xdr:row>33</xdr:row>
      <xdr:rowOff>119684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AC108D4-D51A-4655-9EF6-CD4421F26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19050</xdr:rowOff>
    </xdr:from>
    <xdr:to>
      <xdr:col>2</xdr:col>
      <xdr:colOff>755650</xdr:colOff>
      <xdr:row>14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542081-4072-4BEA-AA52-A84C8B05DFBA}"/>
            </a:ext>
          </a:extLst>
        </xdr:cNvPr>
        <xdr:cNvSpPr txBox="1"/>
      </xdr:nvSpPr>
      <xdr:spPr>
        <a:xfrm>
          <a:off x="38100" y="1860550"/>
          <a:ext cx="22415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/>
            <a:t>Calcule el resultado del algoritmo K-means sobre este set de datos. Vamos a crear 2 grupos, es decir, k=2 (2 clusters). </a:t>
          </a:r>
          <a:endParaRPr lang="es-CO" sz="1100"/>
        </a:p>
      </xdr:txBody>
    </xdr:sp>
    <xdr:clientData/>
  </xdr:twoCellAnchor>
  <xdr:twoCellAnchor>
    <xdr:from>
      <xdr:col>11</xdr:col>
      <xdr:colOff>3592</xdr:colOff>
      <xdr:row>1</xdr:row>
      <xdr:rowOff>0</xdr:rowOff>
    </xdr:from>
    <xdr:to>
      <xdr:col>15</xdr:col>
      <xdr:colOff>756649</xdr:colOff>
      <xdr:row>17</xdr:row>
      <xdr:rowOff>61390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9D36E18-835D-492A-9D88-2F5E91DAF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756648</xdr:colOff>
      <xdr:row>1</xdr:row>
      <xdr:rowOff>0</xdr:rowOff>
    </xdr:from>
    <xdr:to>
      <xdr:col>20</xdr:col>
      <xdr:colOff>747704</xdr:colOff>
      <xdr:row>17</xdr:row>
      <xdr:rowOff>61390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7C65CC59-1BDC-4F42-B87B-4E1A33549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53039</xdr:rowOff>
    </xdr:from>
    <xdr:to>
      <xdr:col>15</xdr:col>
      <xdr:colOff>753057</xdr:colOff>
      <xdr:row>33</xdr:row>
      <xdr:rowOff>119684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EC2675A3-1E04-4EB9-A7D1-1F77AB444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19050</xdr:rowOff>
    </xdr:from>
    <xdr:to>
      <xdr:col>2</xdr:col>
      <xdr:colOff>755650</xdr:colOff>
      <xdr:row>14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B5F0791-9F54-4C52-8F74-3E1B0AADAEE0}"/>
            </a:ext>
          </a:extLst>
        </xdr:cNvPr>
        <xdr:cNvSpPr txBox="1"/>
      </xdr:nvSpPr>
      <xdr:spPr>
        <a:xfrm>
          <a:off x="38100" y="1860550"/>
          <a:ext cx="22415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/>
            <a:t>Calcule el resultado del algoritmo K-means sobre este set de datos. Vamos a crear 2 grupos, es decir, k=2 (2 clusters). </a:t>
          </a:r>
          <a:endParaRPr lang="es-CO" sz="1100"/>
        </a:p>
      </xdr:txBody>
    </xdr:sp>
    <xdr:clientData/>
  </xdr:twoCellAnchor>
  <xdr:twoCellAnchor>
    <xdr:from>
      <xdr:col>11</xdr:col>
      <xdr:colOff>3592</xdr:colOff>
      <xdr:row>1</xdr:row>
      <xdr:rowOff>0</xdr:rowOff>
    </xdr:from>
    <xdr:to>
      <xdr:col>15</xdr:col>
      <xdr:colOff>756649</xdr:colOff>
      <xdr:row>17</xdr:row>
      <xdr:rowOff>61390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222A64C-F10A-4900-BF9C-451153542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756648</xdr:colOff>
      <xdr:row>1</xdr:row>
      <xdr:rowOff>0</xdr:rowOff>
    </xdr:from>
    <xdr:to>
      <xdr:col>20</xdr:col>
      <xdr:colOff>747704</xdr:colOff>
      <xdr:row>17</xdr:row>
      <xdr:rowOff>61390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20C36186-9AAF-4F0C-8A99-E51DFCADA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53039</xdr:rowOff>
    </xdr:from>
    <xdr:to>
      <xdr:col>15</xdr:col>
      <xdr:colOff>753057</xdr:colOff>
      <xdr:row>33</xdr:row>
      <xdr:rowOff>119684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FFD97B40-B27A-409E-9BDE-899A87F53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C00-F088-442D-ACD0-596E9DCD061D}">
  <sheetPr codeName="Hoja1"/>
  <dimension ref="A1:J8"/>
  <sheetViews>
    <sheetView zoomScale="71" zoomScaleNormal="71" workbookViewId="0">
      <selection activeCell="F4" sqref="F4"/>
    </sheetView>
  </sheetViews>
  <sheetFormatPr baseColWidth="10" defaultRowHeight="14.5" x14ac:dyDescent="0.35"/>
  <cols>
    <col min="6" max="6" width="11.1796875" bestFit="1" customWidth="1"/>
    <col min="8" max="9" width="13.26953125" bestFit="1" customWidth="1"/>
  </cols>
  <sheetData>
    <row r="1" spans="1:10" x14ac:dyDescent="0.35">
      <c r="A1" s="2" t="s">
        <v>2</v>
      </c>
      <c r="B1" s="2" t="s">
        <v>0</v>
      </c>
      <c r="C1" s="2" t="s">
        <v>1</v>
      </c>
      <c r="E1" s="8" t="s">
        <v>3</v>
      </c>
      <c r="F1" s="8"/>
      <c r="G1" s="8"/>
      <c r="H1" s="8" t="s">
        <v>7</v>
      </c>
      <c r="I1" s="8"/>
      <c r="J1" s="1"/>
    </row>
    <row r="2" spans="1:10" x14ac:dyDescent="0.35">
      <c r="A2" s="3">
        <v>1</v>
      </c>
      <c r="B2" s="3">
        <v>1</v>
      </c>
      <c r="C2" s="3">
        <v>4</v>
      </c>
      <c r="E2" s="1" t="s">
        <v>4</v>
      </c>
      <c r="F2" s="1" t="s">
        <v>5</v>
      </c>
      <c r="G2" s="6" t="s">
        <v>6</v>
      </c>
      <c r="H2" s="1" t="s">
        <v>5</v>
      </c>
      <c r="I2" s="1" t="s">
        <v>6</v>
      </c>
      <c r="J2" s="1" t="s">
        <v>8</v>
      </c>
    </row>
    <row r="3" spans="1:10" x14ac:dyDescent="0.35">
      <c r="A3" s="3">
        <v>2</v>
      </c>
      <c r="B3" s="3">
        <v>1</v>
      </c>
      <c r="C3" s="3">
        <v>3</v>
      </c>
      <c r="E3" s="1" t="s">
        <v>0</v>
      </c>
      <c r="F3" s="1">
        <f>_xlfn.PERCENTILE.EXC($B$2:$B$7,0.2)</f>
        <v>0.40000000000000013</v>
      </c>
      <c r="G3" s="6">
        <f>_xlfn.PERCENTILE.EXC($B$2:$B$7,0.8)</f>
        <v>5.6000000000000005</v>
      </c>
      <c r="H3" s="5">
        <f>SQRT((B$2-F$3)^2+(C$2-F$4)^2)</f>
        <v>3.6496575181789312</v>
      </c>
      <c r="I3" s="5">
        <f>SQRT((B$2-G$3)^2+(C$2-G$4)^2)</f>
        <v>4.6000000000000005</v>
      </c>
      <c r="J3" s="1" t="str">
        <f>INDEX($H$2:$I$2,1,MATCH(MIN(H3:I3),H3:I3,0))</f>
        <v>G1</v>
      </c>
    </row>
    <row r="4" spans="1:10" x14ac:dyDescent="0.35">
      <c r="A4" s="3">
        <v>3</v>
      </c>
      <c r="B4" s="3">
        <v>0</v>
      </c>
      <c r="C4" s="3">
        <v>4</v>
      </c>
      <c r="E4" s="1" t="s">
        <v>1</v>
      </c>
      <c r="F4" s="1">
        <f>_xlfn.PERCENTILE.EXC($C$2:$C$7,0.2)</f>
        <v>0.40000000000000013</v>
      </c>
      <c r="G4" s="6">
        <f>_xlfn.PERCENTILE.EXC($C$2:$C$7,0.8)</f>
        <v>4</v>
      </c>
      <c r="H4" s="5">
        <f>SQRT((B$3-F$3)^2+(C$3-F$4)^2)</f>
        <v>2.6683328128252661</v>
      </c>
      <c r="I4" s="5">
        <f>SQRT((B$3-G$3)^2+(C$3-G$4)^2)</f>
        <v>4.7074409183759283</v>
      </c>
      <c r="J4" s="1" t="str">
        <f>INDEX($H$2:$I$2,1,MATCH(MIN(H4:I4),H4:I4,0))</f>
        <v>G1</v>
      </c>
    </row>
    <row r="5" spans="1:10" x14ac:dyDescent="0.35">
      <c r="A5" s="3">
        <v>4</v>
      </c>
      <c r="B5" s="3">
        <v>5</v>
      </c>
      <c r="C5" s="3">
        <v>1</v>
      </c>
      <c r="E5" s="4"/>
      <c r="F5" s="4"/>
      <c r="G5" s="4"/>
      <c r="H5" s="5">
        <f>SQRT((B$4-F$3)^2+(C$4-F$4)^2)</f>
        <v>3.6221540552549665</v>
      </c>
      <c r="I5" s="5">
        <f>SQRT((B$4-G$3)^2+(C$4-G$4)^2)</f>
        <v>5.6000000000000005</v>
      </c>
      <c r="J5" s="1" t="str">
        <f>INDEX($H$2:$I$2,1,MATCH(MIN(H5:I5),H5:I5,0))</f>
        <v>G1</v>
      </c>
    </row>
    <row r="6" spans="1:10" x14ac:dyDescent="0.35">
      <c r="A6" s="3">
        <v>5</v>
      </c>
      <c r="B6" s="3">
        <v>6</v>
      </c>
      <c r="C6" s="3">
        <v>2</v>
      </c>
      <c r="E6" s="4"/>
      <c r="F6" s="4"/>
      <c r="G6" s="4"/>
      <c r="H6" s="5">
        <f>SQRT((B$5-F$3)^2+(C$5-F$4)^2)</f>
        <v>4.6389654018972806</v>
      </c>
      <c r="I6" s="5">
        <f>SQRT((B$5-G$3)^2+(C$5-G$4)^2)</f>
        <v>3.0594117081556713</v>
      </c>
      <c r="J6" s="1" t="str">
        <f>INDEX($H$2:$I$2,1,MATCH(MIN(H6:I6),H6:I6,0))</f>
        <v>G2</v>
      </c>
    </row>
    <row r="7" spans="1:10" x14ac:dyDescent="0.35">
      <c r="A7" s="3">
        <v>6</v>
      </c>
      <c r="B7" s="3">
        <v>4</v>
      </c>
      <c r="C7" s="3">
        <v>0</v>
      </c>
      <c r="E7" s="4"/>
      <c r="F7" s="4"/>
      <c r="G7" s="4"/>
      <c r="H7" s="5">
        <f>SQRT((B$6-F$3)^2+(C$6-F$4)^2)</f>
        <v>5.8240879114244137</v>
      </c>
      <c r="I7" s="5">
        <f>SQRT((B$6-G$3)^2+(C$6-G$4)^2)</f>
        <v>2.0396078054371136</v>
      </c>
      <c r="J7" s="1" t="str">
        <f>INDEX($H$2:$I$2,1,MATCH(MIN(H7:I7),H7:I7,0))</f>
        <v>G2</v>
      </c>
    </row>
    <row r="8" spans="1:10" x14ac:dyDescent="0.35">
      <c r="E8" s="4"/>
      <c r="F8" s="4"/>
      <c r="G8" s="4"/>
      <c r="H8" s="5">
        <f>SQRT((B$7-F$3)^2+(C$7-F$4)^2)</f>
        <v>3.6221540552549665</v>
      </c>
      <c r="I8" s="5">
        <f>SQRT((B$7-G$3)^2+(C$7-G$4)^2)</f>
        <v>4.3081318457076039</v>
      </c>
      <c r="J8" s="1" t="str">
        <f>INDEX($H$2:$I$2,1,MATCH(MIN(H8:I8),H8:I8,0))</f>
        <v>G1</v>
      </c>
    </row>
  </sheetData>
  <mergeCells count="2">
    <mergeCell ref="H1:I1"/>
    <mergeCell ref="E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05C6-E0B5-45BC-994B-4F854BA1ECC4}">
  <sheetPr codeName="Hoja3"/>
  <dimension ref="A1:K11"/>
  <sheetViews>
    <sheetView zoomScale="68" zoomScaleNormal="68" workbookViewId="0">
      <selection activeCell="H26" sqref="H26"/>
    </sheetView>
  </sheetViews>
  <sheetFormatPr baseColWidth="10" defaultRowHeight="14.5" x14ac:dyDescent="0.35"/>
  <cols>
    <col min="5" max="5" width="11.81640625" customWidth="1"/>
    <col min="6" max="6" width="11.1796875" bestFit="1" customWidth="1"/>
    <col min="8" max="9" width="13.26953125" bestFit="1" customWidth="1"/>
  </cols>
  <sheetData>
    <row r="1" spans="1:11" x14ac:dyDescent="0.35">
      <c r="A1" s="2" t="s">
        <v>2</v>
      </c>
      <c r="B1" s="2" t="s">
        <v>0</v>
      </c>
      <c r="C1" s="2" t="s">
        <v>1</v>
      </c>
      <c r="D1" s="9" t="s">
        <v>9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8</v>
      </c>
      <c r="K1" s="2" t="s">
        <v>11</v>
      </c>
    </row>
    <row r="2" spans="1:11" x14ac:dyDescent="0.35">
      <c r="A2" s="3">
        <v>1</v>
      </c>
      <c r="B2" s="3">
        <v>1</v>
      </c>
      <c r="C2" s="3">
        <v>4</v>
      </c>
      <c r="D2" s="10">
        <v>2</v>
      </c>
      <c r="E2" s="1" t="s">
        <v>0</v>
      </c>
      <c r="F2" s="1">
        <f ca="1">AVERAGEIFS(INDIRECT($D$1&amp;"!"&amp;ADDRESS(3,$D2,1)):INDIRECT($D$1&amp;"!"&amp;ADDRESS(1002,$D2,1)),INDIRECT($D$1&amp;"!J2"):INDIRECT($D$1&amp;"!j1001"),F$1)</f>
        <v>3.6666666666666665</v>
      </c>
      <c r="G2" s="1">
        <f ca="1">AVERAGEIFS(INDIRECT($D$1&amp;"!"&amp;ADDRESS(3,$D2,1)):INDIRECT($D$1&amp;"!"&amp;ADDRESS(1002,$D2,1)),INDIRECT($D$1&amp;"!J2"):INDIRECT($D$1&amp;"!j1001"),G$1)</f>
        <v>4</v>
      </c>
      <c r="H2" s="5">
        <f ca="1">SQRT((B$2-F$2)^2+(C$2-F$3)^2)</f>
        <v>3.1446603773522011</v>
      </c>
      <c r="I2" s="5">
        <f ca="1">SQRT((B$2-G$2)^2+(C$2-G$3)^2)</f>
        <v>5</v>
      </c>
      <c r="J2" s="1" t="str">
        <f ca="1">INDEX($H$1:$I$1,1,MATCH(MIN(H2:I2),H2:I2,0))</f>
        <v>G1</v>
      </c>
      <c r="K2" s="1" t="str" cm="1">
        <f t="array" aca="1" ref="K2" ca="1">INDIRECT($D$1&amp;"!J"&amp;ROW(J3))</f>
        <v>G1</v>
      </c>
    </row>
    <row r="3" spans="1:11" x14ac:dyDescent="0.35">
      <c r="A3" s="3">
        <v>2</v>
      </c>
      <c r="B3" s="3">
        <v>1</v>
      </c>
      <c r="C3" s="3">
        <v>3</v>
      </c>
      <c r="D3" s="10">
        <v>3</v>
      </c>
      <c r="E3" s="1" t="s">
        <v>1</v>
      </c>
      <c r="F3" s="1">
        <f ca="1">AVERAGEIFS(INDIRECT($D$1&amp;"!"&amp;ADDRESS(3,$D3,1)):INDIRECT($D$1&amp;"!"&amp;ADDRESS(1002,$D3,1)),INDIRECT($D$1&amp;"!J2"):INDIRECT($D$1&amp;"!j1001"),F$1)</f>
        <v>2.3333333333333335</v>
      </c>
      <c r="G3" s="1">
        <f ca="1">AVERAGEIFS(INDIRECT($D$1&amp;"!"&amp;ADDRESS(3,$D3,1)):INDIRECT($D$1&amp;"!"&amp;ADDRESS(1002,$D3,1)),INDIRECT($D$1&amp;"!J2"):INDIRECT($D$1&amp;"!j1001"),G$1)</f>
        <v>0</v>
      </c>
      <c r="H3" s="5">
        <f ca="1">SQRT((B$3-F$2)^2+(C$3-F$3)^2)</f>
        <v>2.7487370837451071</v>
      </c>
      <c r="I3" s="5">
        <f ca="1">SQRT((B$3-G$2)^2+(C$3-G$3)^2)</f>
        <v>4.2426406871192848</v>
      </c>
      <c r="J3" s="1" t="str">
        <f ca="1">INDEX($H$1:$I$1,1,MATCH(MIN(H3:I3),H3:I3,0))</f>
        <v>G1</v>
      </c>
      <c r="K3" s="1" t="str" cm="1">
        <f t="array" aca="1" ref="K3" ca="1">INDIRECT($D$1&amp;"!J"&amp;ROW(J4))</f>
        <v>G1</v>
      </c>
    </row>
    <row r="4" spans="1:11" x14ac:dyDescent="0.35">
      <c r="A4" s="3">
        <v>3</v>
      </c>
      <c r="B4" s="3">
        <v>0</v>
      </c>
      <c r="C4" s="3">
        <v>4</v>
      </c>
      <c r="H4" s="5">
        <f ca="1">SQRT((B$4-F$2)^2+(C$4-F$3)^2)</f>
        <v>4.0276819911981905</v>
      </c>
      <c r="I4" s="5">
        <f ca="1">SQRT((B$4-G$2)^2+(C$4-G$3)^2)</f>
        <v>5.6568542494923806</v>
      </c>
      <c r="J4" s="1" t="str">
        <f ca="1">INDEX($H$1:$I$1,1,MATCH(MIN(H4:I4),H4:I4,0))</f>
        <v>G1</v>
      </c>
      <c r="K4" s="1" t="str" cm="1">
        <f t="array" aca="1" ref="K4" ca="1">INDIRECT($D$1&amp;"!J"&amp;ROW(J5))</f>
        <v>G1</v>
      </c>
    </row>
    <row r="5" spans="1:11" x14ac:dyDescent="0.35">
      <c r="A5" s="3">
        <v>4</v>
      </c>
      <c r="B5" s="3">
        <v>5</v>
      </c>
      <c r="C5" s="3">
        <v>1</v>
      </c>
      <c r="H5" s="5">
        <f ca="1">SQRT((B$5-F$2)^2+(C$5-F$3)^2)</f>
        <v>1.8856180831641269</v>
      </c>
      <c r="I5" s="5">
        <f ca="1">SQRT((B$5-G$2)^2+(C$5-G$3)^2)</f>
        <v>1.4142135623730951</v>
      </c>
      <c r="J5" s="1" t="str">
        <f ca="1">INDEX($H$1:$I$1,1,MATCH(MIN(H5:I5),H5:I5,0))</f>
        <v>G2</v>
      </c>
      <c r="K5" s="1" t="str" cm="1">
        <f t="array" aca="1" ref="K5" ca="1">INDIRECT($D$1&amp;"!J"&amp;ROW(J6))</f>
        <v>G2</v>
      </c>
    </row>
    <row r="6" spans="1:11" x14ac:dyDescent="0.35">
      <c r="A6" s="3">
        <v>5</v>
      </c>
      <c r="B6" s="3">
        <v>6</v>
      </c>
      <c r="C6" s="3">
        <v>2</v>
      </c>
      <c r="H6" s="5">
        <f ca="1">SQRT((B$6-F$2)^2+(C$6-F$3)^2)</f>
        <v>2.3570226039551589</v>
      </c>
      <c r="I6" s="5">
        <f ca="1">SQRT((B$6-G$2)^2+(C$6-G$3)^2)</f>
        <v>2.8284271247461903</v>
      </c>
      <c r="J6" s="1" t="str">
        <f ca="1">INDEX($H$1:$I$1,1,MATCH(MIN(H6:I6),H6:I6,0))</f>
        <v>G1</v>
      </c>
      <c r="K6" s="1" t="str" cm="1">
        <f t="array" aca="1" ref="K6" ca="1">INDIRECT($D$1&amp;"!J"&amp;ROW(J7))</f>
        <v>G2</v>
      </c>
    </row>
    <row r="7" spans="1:11" x14ac:dyDescent="0.35">
      <c r="A7" s="3">
        <v>6</v>
      </c>
      <c r="B7" s="3">
        <v>4</v>
      </c>
      <c r="C7" s="3">
        <v>0</v>
      </c>
      <c r="H7" s="5">
        <f ca="1">SQRT((B$7-F$2)^2+(C$7-F$3)^2)</f>
        <v>2.3570226039551589</v>
      </c>
      <c r="I7" s="5">
        <f ca="1">SQRT((B$7-G$2)^2+(C$7-G$3)^2)</f>
        <v>0</v>
      </c>
      <c r="J7" s="1" t="str">
        <f ca="1">INDEX($H$1:$I$1,1,MATCH(MIN(H7:I7),H7:I7,0))</f>
        <v>G2</v>
      </c>
      <c r="K7" s="1" t="str" cm="1">
        <f t="array" aca="1" ref="K7" ca="1">INDIRECT($D$1&amp;"!J"&amp;ROW(J8))</f>
        <v>G1</v>
      </c>
    </row>
    <row r="10" spans="1:11" x14ac:dyDescent="0.35">
      <c r="E10" s="2" t="s">
        <v>10</v>
      </c>
    </row>
    <row r="11" spans="1:11" x14ac:dyDescent="0.35">
      <c r="E11" s="1" cm="1">
        <f t="array" aca="1" ref="E11" ca="1">SUM((J2:J1002&lt;&gt;K2:K1002)*1)</f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E94C-B9B0-4D65-8FAB-DD5F89E9EF2A}">
  <sheetPr codeName="Hoja4"/>
  <dimension ref="A1:K11"/>
  <sheetViews>
    <sheetView zoomScale="68" zoomScaleNormal="68" workbookViewId="0">
      <selection activeCell="H21" sqref="H21"/>
    </sheetView>
  </sheetViews>
  <sheetFormatPr baseColWidth="10" defaultRowHeight="14.5" x14ac:dyDescent="0.35"/>
  <cols>
    <col min="5" max="5" width="11.81640625" customWidth="1"/>
    <col min="6" max="6" width="11.1796875" bestFit="1" customWidth="1"/>
    <col min="8" max="9" width="13.26953125" bestFit="1" customWidth="1"/>
  </cols>
  <sheetData>
    <row r="1" spans="1:11" x14ac:dyDescent="0.35">
      <c r="A1" s="2" t="s">
        <v>2</v>
      </c>
      <c r="B1" s="2" t="s">
        <v>0</v>
      </c>
      <c r="C1" s="2" t="s">
        <v>1</v>
      </c>
      <c r="D1" s="9" t="s">
        <v>12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8</v>
      </c>
      <c r="K1" s="2" t="s">
        <v>11</v>
      </c>
    </row>
    <row r="2" spans="1:11" x14ac:dyDescent="0.35">
      <c r="A2" s="3">
        <v>1</v>
      </c>
      <c r="B2" s="3">
        <v>1</v>
      </c>
      <c r="C2" s="3">
        <v>4</v>
      </c>
      <c r="D2" s="10">
        <v>2</v>
      </c>
      <c r="E2" s="1" t="s">
        <v>0</v>
      </c>
      <c r="F2" s="1">
        <f ca="1">AVERAGEIFS(INDIRECT($D$1&amp;"!"&amp;ADDRESS(3,$D2,1)):INDIRECT($D$1&amp;"!"&amp;ADDRESS(1002,$D2,1)),INDIRECT($D$1&amp;"!J2"):INDIRECT($D$1&amp;"!j1001"),F$1)</f>
        <v>2.5</v>
      </c>
      <c r="G2" s="1">
        <f ca="1">AVERAGEIFS(INDIRECT($D$1&amp;"!"&amp;ADDRESS(3,$D2,1)):INDIRECT($D$1&amp;"!"&amp;ADDRESS(1002,$D2,1)),INDIRECT($D$1&amp;"!J2"):INDIRECT($D$1&amp;"!j1001"),G$1)</f>
        <v>6</v>
      </c>
      <c r="H2" s="5">
        <f ca="1">SQRT((B$2-F$2)^2+(C$2-F$3)^2)</f>
        <v>2.5</v>
      </c>
      <c r="I2" s="5">
        <f ca="1">SQRT((B$2-G$2)^2+(C$2-G$3)^2)</f>
        <v>5.3851648071345037</v>
      </c>
      <c r="J2" s="1" t="str">
        <f ca="1">INDEX($H$1:$I$1,1,MATCH(MIN(H2:I2),H2:I2,0))</f>
        <v>G1</v>
      </c>
      <c r="K2" s="1" t="str" cm="1">
        <f t="array" aca="1" ref="K2" ca="1">INDIRECT($D$1&amp;"!J"&amp;ROW(J2))</f>
        <v>G1</v>
      </c>
    </row>
    <row r="3" spans="1:11" x14ac:dyDescent="0.35">
      <c r="A3" s="3">
        <v>2</v>
      </c>
      <c r="B3" s="3">
        <v>1</v>
      </c>
      <c r="C3" s="3">
        <v>3</v>
      </c>
      <c r="D3" s="10">
        <v>3</v>
      </c>
      <c r="E3" s="1" t="s">
        <v>1</v>
      </c>
      <c r="F3" s="1">
        <f ca="1">AVERAGEIFS(INDIRECT($D$1&amp;"!"&amp;ADDRESS(3,$D3,1)):INDIRECT($D$1&amp;"!"&amp;ADDRESS(1002,$D3,1)),INDIRECT($D$1&amp;"!J2"):INDIRECT($D$1&amp;"!j1001"),F$1)</f>
        <v>2</v>
      </c>
      <c r="G3" s="1">
        <f ca="1">AVERAGEIFS(INDIRECT($D$1&amp;"!"&amp;ADDRESS(3,$D3,1)):INDIRECT($D$1&amp;"!"&amp;ADDRESS(1002,$D3,1)),INDIRECT($D$1&amp;"!J2"):INDIRECT($D$1&amp;"!j1001"),G$1)</f>
        <v>2</v>
      </c>
      <c r="H3" s="5">
        <f ca="1">SQRT((B$3-F$2)^2+(C$3-F$3)^2)</f>
        <v>1.8027756377319946</v>
      </c>
      <c r="I3" s="5">
        <f ca="1">SQRT((B$3-G$2)^2+(C$3-G$3)^2)</f>
        <v>5.0990195135927845</v>
      </c>
      <c r="J3" s="1" t="str">
        <f ca="1">INDEX($H$1:$I$1,1,MATCH(MIN(H3:I3),H3:I3,0))</f>
        <v>G1</v>
      </c>
      <c r="K3" s="1" t="str" cm="1">
        <f t="array" aca="1" ref="K3" ca="1">INDIRECT($D$1&amp;"!J"&amp;ROW(J3))</f>
        <v>G1</v>
      </c>
    </row>
    <row r="4" spans="1:11" x14ac:dyDescent="0.35">
      <c r="A4" s="3">
        <v>3</v>
      </c>
      <c r="B4" s="3">
        <v>0</v>
      </c>
      <c r="C4" s="3">
        <v>4</v>
      </c>
      <c r="H4" s="5">
        <f ca="1">SQRT((B$4-F$2)^2+(C$4-F$3)^2)</f>
        <v>3.2015621187164243</v>
      </c>
      <c r="I4" s="5">
        <f ca="1">SQRT((B$4-G$2)^2+(C$4-G$3)^2)</f>
        <v>6.324555320336759</v>
      </c>
      <c r="J4" s="1" t="str">
        <f ca="1">INDEX($H$1:$I$1,1,MATCH(MIN(H4:I4),H4:I4,0))</f>
        <v>G1</v>
      </c>
      <c r="K4" s="1" t="str" cm="1">
        <f t="array" aca="1" ref="K4" ca="1">INDIRECT($D$1&amp;"!J"&amp;ROW(J4))</f>
        <v>G1</v>
      </c>
    </row>
    <row r="5" spans="1:11" x14ac:dyDescent="0.35">
      <c r="A5" s="3">
        <v>4</v>
      </c>
      <c r="B5" s="3">
        <v>5</v>
      </c>
      <c r="C5" s="3">
        <v>1</v>
      </c>
      <c r="H5" s="5">
        <f ca="1">SQRT((B$5-F$2)^2+(C$5-F$3)^2)</f>
        <v>2.6925824035672519</v>
      </c>
      <c r="I5" s="5">
        <f ca="1">SQRT((B$5-G$2)^2+(C$5-G$3)^2)</f>
        <v>1.4142135623730951</v>
      </c>
      <c r="J5" s="1" t="str">
        <f ca="1">INDEX($H$1:$I$1,1,MATCH(MIN(H5:I5),H5:I5,0))</f>
        <v>G2</v>
      </c>
      <c r="K5" s="1" t="str" cm="1">
        <f t="array" aca="1" ref="K5" ca="1">INDIRECT($D$1&amp;"!J"&amp;ROW(J5))</f>
        <v>G2</v>
      </c>
    </row>
    <row r="6" spans="1:11" x14ac:dyDescent="0.35">
      <c r="A6" s="3">
        <v>5</v>
      </c>
      <c r="B6" s="3">
        <v>6</v>
      </c>
      <c r="C6" s="3">
        <v>2</v>
      </c>
      <c r="H6" s="5">
        <f ca="1">SQRT((B$6-F$2)^2+(C$6-F$3)^2)</f>
        <v>3.5</v>
      </c>
      <c r="I6" s="5">
        <f ca="1">SQRT((B$6-G$2)^2+(C$6-G$3)^2)</f>
        <v>0</v>
      </c>
      <c r="J6" s="1" t="str">
        <f ca="1">INDEX($H$1:$I$1,1,MATCH(MIN(H6:I6),H6:I6,0))</f>
        <v>G2</v>
      </c>
      <c r="K6" s="1" t="str" cm="1">
        <f t="array" aca="1" ref="K6" ca="1">INDIRECT($D$1&amp;"!J"&amp;ROW(J6))</f>
        <v>G1</v>
      </c>
    </row>
    <row r="7" spans="1:11" x14ac:dyDescent="0.35">
      <c r="A7" s="3">
        <v>6</v>
      </c>
      <c r="B7" s="3">
        <v>4</v>
      </c>
      <c r="C7" s="3">
        <v>0</v>
      </c>
      <c r="H7" s="5">
        <f ca="1">SQRT((B$7-F$2)^2+(C$7-F$3)^2)</f>
        <v>2.5</v>
      </c>
      <c r="I7" s="5">
        <f ca="1">SQRT((B$7-G$2)^2+(C$7-G$3)^2)</f>
        <v>2.8284271247461903</v>
      </c>
      <c r="J7" s="1" t="str">
        <f ca="1">INDEX($H$1:$I$1,1,MATCH(MIN(H7:I7),H7:I7,0))</f>
        <v>G1</v>
      </c>
      <c r="K7" s="1" t="str" cm="1">
        <f t="array" aca="1" ref="K7" ca="1">INDIRECT($D$1&amp;"!J"&amp;ROW(J7))</f>
        <v>G2</v>
      </c>
    </row>
    <row r="10" spans="1:11" x14ac:dyDescent="0.35">
      <c r="E10" s="2" t="s">
        <v>10</v>
      </c>
    </row>
    <row r="11" spans="1:11" x14ac:dyDescent="0.35">
      <c r="E11" s="1" cm="1">
        <f t="array" aca="1" ref="E11" ca="1">SUM((J2:J1002&lt;&gt;K2:K1002)*1)</f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549F-49CE-46D3-A545-683F101A34D4}">
  <sheetPr codeName="Hoja5"/>
  <dimension ref="A1:K11"/>
  <sheetViews>
    <sheetView zoomScale="68" zoomScaleNormal="68" workbookViewId="0">
      <selection activeCell="D22" sqref="D22"/>
    </sheetView>
  </sheetViews>
  <sheetFormatPr baseColWidth="10" defaultRowHeight="14.5" x14ac:dyDescent="0.35"/>
  <cols>
    <col min="5" max="5" width="11.81640625" customWidth="1"/>
    <col min="6" max="6" width="11.1796875" bestFit="1" customWidth="1"/>
    <col min="8" max="9" width="13.26953125" bestFit="1" customWidth="1"/>
  </cols>
  <sheetData>
    <row r="1" spans="1:11" x14ac:dyDescent="0.35">
      <c r="A1" s="2" t="s">
        <v>2</v>
      </c>
      <c r="B1" s="2" t="s">
        <v>0</v>
      </c>
      <c r="C1" s="2" t="s">
        <v>1</v>
      </c>
      <c r="D1" s="9" t="s">
        <v>13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8</v>
      </c>
      <c r="K1" s="2" t="s">
        <v>11</v>
      </c>
    </row>
    <row r="2" spans="1:11" x14ac:dyDescent="0.35">
      <c r="A2" s="3">
        <v>1</v>
      </c>
      <c r="B2" s="3">
        <v>1</v>
      </c>
      <c r="C2" s="3">
        <v>4</v>
      </c>
      <c r="D2" s="10">
        <v>2</v>
      </c>
      <c r="E2" s="1" t="s">
        <v>0</v>
      </c>
      <c r="F2" s="1">
        <f ca="1">AVERAGEIFS(INDIRECT($D$1&amp;"!"&amp;ADDRESS(3,$D2,1)):INDIRECT($D$1&amp;"!"&amp;ADDRESS(1002,$D2,1)),INDIRECT($D$1&amp;"!J2"):INDIRECT($D$1&amp;"!j1001"),F$1)</f>
        <v>2</v>
      </c>
      <c r="G2" s="1">
        <f ca="1">AVERAGEIFS(INDIRECT($D$1&amp;"!"&amp;ADDRESS(3,$D2,1)):INDIRECT($D$1&amp;"!"&amp;ADDRESS(1002,$D2,1)),INDIRECT($D$1&amp;"!J2"):INDIRECT($D$1&amp;"!j1001"),G$1)</f>
        <v>5</v>
      </c>
      <c r="H2" s="5">
        <f ca="1">SQRT((B$2-F$2)^2+(C$2-F$3)^2)</f>
        <v>1.6666666666666667</v>
      </c>
      <c r="I2" s="5">
        <f ca="1">SQRT((B$2-G$2)^2+(C$2-G$3)^2)</f>
        <v>5</v>
      </c>
      <c r="J2" s="1" t="str">
        <f ca="1">INDEX($H$1:$I$1,1,MATCH(MIN(H2:I2),H2:I2,0))</f>
        <v>G1</v>
      </c>
      <c r="K2" s="1" t="str" cm="1">
        <f t="array" aca="1" ref="K2" ca="1">INDIRECT($D$1&amp;"!J"&amp;ROW(J2))</f>
        <v>G1</v>
      </c>
    </row>
    <row r="3" spans="1:11" x14ac:dyDescent="0.35">
      <c r="A3" s="3">
        <v>2</v>
      </c>
      <c r="B3" s="3">
        <v>1</v>
      </c>
      <c r="C3" s="3">
        <v>3</v>
      </c>
      <c r="D3" s="10">
        <v>3</v>
      </c>
      <c r="E3" s="1" t="s">
        <v>1</v>
      </c>
      <c r="F3" s="1">
        <f ca="1">AVERAGEIFS(INDIRECT($D$1&amp;"!"&amp;ADDRESS(3,$D3,1)):INDIRECT($D$1&amp;"!"&amp;ADDRESS(1002,$D3,1)),INDIRECT($D$1&amp;"!J2"):INDIRECT($D$1&amp;"!j1001"),F$1)</f>
        <v>2.6666666666666665</v>
      </c>
      <c r="G3" s="1">
        <f ca="1">AVERAGEIFS(INDIRECT($D$1&amp;"!"&amp;ADDRESS(3,$D3,1)):INDIRECT($D$1&amp;"!"&amp;ADDRESS(1002,$D3,1)),INDIRECT($D$1&amp;"!J2"):INDIRECT($D$1&amp;"!j1001"),G$1)</f>
        <v>1</v>
      </c>
      <c r="H3" s="5">
        <f ca="1">SQRT((B$3-F$2)^2+(C$3-F$3)^2)</f>
        <v>1.0540925533894598</v>
      </c>
      <c r="I3" s="5">
        <f ca="1">SQRT((B$3-G$2)^2+(C$3-G$3)^2)</f>
        <v>4.4721359549995796</v>
      </c>
      <c r="J3" s="1" t="str">
        <f ca="1">INDEX($H$1:$I$1,1,MATCH(MIN(H3:I3),H3:I3,0))</f>
        <v>G1</v>
      </c>
      <c r="K3" s="1" t="str" cm="1">
        <f t="array" aca="1" ref="K3" ca="1">INDIRECT($D$1&amp;"!J"&amp;ROW(J3))</f>
        <v>G1</v>
      </c>
    </row>
    <row r="4" spans="1:11" x14ac:dyDescent="0.35">
      <c r="A4" s="3">
        <v>3</v>
      </c>
      <c r="B4" s="3">
        <v>0</v>
      </c>
      <c r="C4" s="3">
        <v>4</v>
      </c>
      <c r="H4" s="5">
        <f ca="1">SQRT((B$4-F$2)^2+(C$4-F$3)^2)</f>
        <v>2.4037008503093262</v>
      </c>
      <c r="I4" s="5">
        <f ca="1">SQRT((B$4-G$2)^2+(C$4-G$3)^2)</f>
        <v>5.8309518948453007</v>
      </c>
      <c r="J4" s="1" t="str">
        <f ca="1">INDEX($H$1:$I$1,1,MATCH(MIN(H4:I4),H4:I4,0))</f>
        <v>G1</v>
      </c>
      <c r="K4" s="1" t="str" cm="1">
        <f t="array" aca="1" ref="K4" ca="1">INDIRECT($D$1&amp;"!J"&amp;ROW(J4))</f>
        <v>G1</v>
      </c>
    </row>
    <row r="5" spans="1:11" x14ac:dyDescent="0.35">
      <c r="A5" s="3">
        <v>4</v>
      </c>
      <c r="B5" s="3">
        <v>5</v>
      </c>
      <c r="C5" s="3">
        <v>1</v>
      </c>
      <c r="H5" s="5">
        <f ca="1">SQRT((B$5-F$2)^2+(C$5-F$3)^2)</f>
        <v>3.4318767136623332</v>
      </c>
      <c r="I5" s="5">
        <f ca="1">SQRT((B$5-G$2)^2+(C$5-G$3)^2)</f>
        <v>0</v>
      </c>
      <c r="J5" s="1" t="str">
        <f ca="1">INDEX($H$1:$I$1,1,MATCH(MIN(H5:I5),H5:I5,0))</f>
        <v>G2</v>
      </c>
      <c r="K5" s="1" t="str" cm="1">
        <f t="array" aca="1" ref="K5" ca="1">INDIRECT($D$1&amp;"!J"&amp;ROW(J5))</f>
        <v>G2</v>
      </c>
    </row>
    <row r="6" spans="1:11" x14ac:dyDescent="0.35">
      <c r="A6" s="3">
        <v>5</v>
      </c>
      <c r="B6" s="3">
        <v>6</v>
      </c>
      <c r="C6" s="3">
        <v>2</v>
      </c>
      <c r="H6" s="5">
        <f ca="1">SQRT((B$6-F$2)^2+(C$6-F$3)^2)</f>
        <v>4.0551750201988126</v>
      </c>
      <c r="I6" s="5">
        <f ca="1">SQRT((B$6-G$2)^2+(C$6-G$3)^2)</f>
        <v>1.4142135623730951</v>
      </c>
      <c r="J6" s="1" t="str">
        <f ca="1">INDEX($H$1:$I$1,1,MATCH(MIN(H6:I6),H6:I6,0))</f>
        <v>G2</v>
      </c>
      <c r="K6" s="1" t="str" cm="1">
        <f t="array" aca="1" ref="K6" ca="1">INDIRECT($D$1&amp;"!J"&amp;ROW(J6))</f>
        <v>G2</v>
      </c>
    </row>
    <row r="7" spans="1:11" x14ac:dyDescent="0.35">
      <c r="A7" s="3">
        <v>6</v>
      </c>
      <c r="B7" s="3">
        <v>4</v>
      </c>
      <c r="C7" s="3">
        <v>0</v>
      </c>
      <c r="H7" s="5">
        <f ca="1">SQRT((B$7-F$2)^2+(C$7-F$3)^2)</f>
        <v>3.3333333333333335</v>
      </c>
      <c r="I7" s="5">
        <f ca="1">SQRT((B$7-G$2)^2+(C$7-G$3)^2)</f>
        <v>1.4142135623730951</v>
      </c>
      <c r="J7" s="1" t="str">
        <f ca="1">INDEX($H$1:$I$1,1,MATCH(MIN(H7:I7),H7:I7,0))</f>
        <v>G2</v>
      </c>
      <c r="K7" s="1" t="str" cm="1">
        <f t="array" aca="1" ref="K7" ca="1">INDIRECT($D$1&amp;"!J"&amp;ROW(J7))</f>
        <v>G1</v>
      </c>
    </row>
    <row r="10" spans="1:11" x14ac:dyDescent="0.35">
      <c r="E10" s="2" t="s">
        <v>10</v>
      </c>
    </row>
    <row r="11" spans="1:11" x14ac:dyDescent="0.35">
      <c r="E11" s="1" cm="1">
        <f t="array" aca="1" ref="E11" ca="1">SUM((J2:J1002&lt;&gt;K2:K1002)*1)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0D28-78A7-4FD8-81A2-31B4AF98E8F8}">
  <sheetPr codeName="Hoja6"/>
  <dimension ref="A1:K11"/>
  <sheetViews>
    <sheetView tabSelected="1" zoomScale="68" zoomScaleNormal="68" workbookViewId="0">
      <selection activeCell="E28" sqref="E28"/>
    </sheetView>
  </sheetViews>
  <sheetFormatPr baseColWidth="10" defaultRowHeight="14.5" x14ac:dyDescent="0.35"/>
  <cols>
    <col min="5" max="5" width="11.81640625" customWidth="1"/>
    <col min="6" max="6" width="11.1796875" bestFit="1" customWidth="1"/>
    <col min="8" max="9" width="13.26953125" bestFit="1" customWidth="1"/>
  </cols>
  <sheetData>
    <row r="1" spans="1:11" x14ac:dyDescent="0.35">
      <c r="A1" s="2" t="s">
        <v>2</v>
      </c>
      <c r="B1" s="2" t="s">
        <v>0</v>
      </c>
      <c r="C1" s="2" t="s">
        <v>1</v>
      </c>
      <c r="D1" s="9" t="s">
        <v>14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8</v>
      </c>
      <c r="K1" s="2" t="s">
        <v>11</v>
      </c>
    </row>
    <row r="2" spans="1:11" x14ac:dyDescent="0.35">
      <c r="A2" s="3">
        <v>1</v>
      </c>
      <c r="B2" s="3">
        <v>1</v>
      </c>
      <c r="C2" s="3">
        <v>4</v>
      </c>
      <c r="D2" s="10">
        <v>2</v>
      </c>
      <c r="E2" s="1" t="s">
        <v>0</v>
      </c>
      <c r="F2" s="1">
        <f ca="1">AVERAGEIFS(INDIRECT($D$1&amp;"!"&amp;ADDRESS(3,$D2,1)):INDIRECT($D$1&amp;"!"&amp;ADDRESS(1002,$D2,1)),INDIRECT($D$1&amp;"!J2"):INDIRECT($D$1&amp;"!j1001"),F$1)</f>
        <v>2</v>
      </c>
      <c r="G2" s="1">
        <f ca="1">AVERAGEIFS(INDIRECT($D$1&amp;"!"&amp;ADDRESS(3,$D2,1)):INDIRECT($D$1&amp;"!"&amp;ADDRESS(1002,$D2,1)),INDIRECT($D$1&amp;"!J2"):INDIRECT($D$1&amp;"!j1001"),G$1)</f>
        <v>5</v>
      </c>
      <c r="H2" s="5">
        <f ca="1">SQRT((B$2-F$2)^2+(C$2-F$3)^2)</f>
        <v>1.6666666666666667</v>
      </c>
      <c r="I2" s="5">
        <f ca="1">SQRT((B$2-G$2)^2+(C$2-G$3)^2)</f>
        <v>5</v>
      </c>
      <c r="J2" s="1" t="str">
        <f ca="1">INDEX($H$1:$I$1,1,MATCH(MIN(H2:I2),H2:I2,0))</f>
        <v>G1</v>
      </c>
      <c r="K2" s="1" t="str" cm="1">
        <f t="array" aca="1" ref="K2" ca="1">INDIRECT($D$1&amp;"!J"&amp;ROW(J2))</f>
        <v>G1</v>
      </c>
    </row>
    <row r="3" spans="1:11" x14ac:dyDescent="0.35">
      <c r="A3" s="3">
        <v>2</v>
      </c>
      <c r="B3" s="3">
        <v>1</v>
      </c>
      <c r="C3" s="3">
        <v>3</v>
      </c>
      <c r="D3" s="10">
        <v>3</v>
      </c>
      <c r="E3" s="1" t="s">
        <v>1</v>
      </c>
      <c r="F3" s="1">
        <f ca="1">AVERAGEIFS(INDIRECT($D$1&amp;"!"&amp;ADDRESS(3,$D3,1)):INDIRECT($D$1&amp;"!"&amp;ADDRESS(1002,$D3,1)),INDIRECT($D$1&amp;"!J2"):INDIRECT($D$1&amp;"!j1001"),F$1)</f>
        <v>2.6666666666666665</v>
      </c>
      <c r="G3" s="1">
        <f ca="1">AVERAGEIFS(INDIRECT($D$1&amp;"!"&amp;ADDRESS(3,$D3,1)):INDIRECT($D$1&amp;"!"&amp;ADDRESS(1002,$D3,1)),INDIRECT($D$1&amp;"!J2"):INDIRECT($D$1&amp;"!j1001"),G$1)</f>
        <v>1</v>
      </c>
      <c r="H3" s="5">
        <f ca="1">SQRT((B$3-F$2)^2+(C$3-F$3)^2)</f>
        <v>1.0540925533894598</v>
      </c>
      <c r="I3" s="5">
        <f ca="1">SQRT((B$3-G$2)^2+(C$3-G$3)^2)</f>
        <v>4.4721359549995796</v>
      </c>
      <c r="J3" s="1" t="str">
        <f ca="1">INDEX($H$1:$I$1,1,MATCH(MIN(H3:I3),H3:I3,0))</f>
        <v>G1</v>
      </c>
      <c r="K3" s="1" t="str" cm="1">
        <f t="array" aca="1" ref="K3" ca="1">INDIRECT($D$1&amp;"!J"&amp;ROW(J3))</f>
        <v>G1</v>
      </c>
    </row>
    <row r="4" spans="1:11" x14ac:dyDescent="0.35">
      <c r="A4" s="3">
        <v>3</v>
      </c>
      <c r="B4" s="3">
        <v>0</v>
      </c>
      <c r="C4" s="3">
        <v>4</v>
      </c>
      <c r="H4" s="5">
        <f ca="1">SQRT((B$4-F$2)^2+(C$4-F$3)^2)</f>
        <v>2.4037008503093262</v>
      </c>
      <c r="I4" s="5">
        <f ca="1">SQRT((B$4-G$2)^2+(C$4-G$3)^2)</f>
        <v>5.8309518948453007</v>
      </c>
      <c r="J4" s="1" t="str">
        <f ca="1">INDEX($H$1:$I$1,1,MATCH(MIN(H4:I4),H4:I4,0))</f>
        <v>G1</v>
      </c>
      <c r="K4" s="1" t="str" cm="1">
        <f t="array" aca="1" ref="K4" ca="1">INDIRECT($D$1&amp;"!J"&amp;ROW(J4))</f>
        <v>G1</v>
      </c>
    </row>
    <row r="5" spans="1:11" x14ac:dyDescent="0.35">
      <c r="A5" s="3">
        <v>4</v>
      </c>
      <c r="B5" s="3">
        <v>5</v>
      </c>
      <c r="C5" s="3">
        <v>1</v>
      </c>
      <c r="H5" s="5">
        <f ca="1">SQRT((B$5-F$2)^2+(C$5-F$3)^2)</f>
        <v>3.4318767136623332</v>
      </c>
      <c r="I5" s="5">
        <f ca="1">SQRT((B$5-G$2)^2+(C$5-G$3)^2)</f>
        <v>0</v>
      </c>
      <c r="J5" s="1" t="str">
        <f ca="1">INDEX($H$1:$I$1,1,MATCH(MIN(H5:I5),H5:I5,0))</f>
        <v>G2</v>
      </c>
      <c r="K5" s="1" t="str" cm="1">
        <f t="array" aca="1" ref="K5" ca="1">INDIRECT($D$1&amp;"!J"&amp;ROW(J5))</f>
        <v>G2</v>
      </c>
    </row>
    <row r="6" spans="1:11" x14ac:dyDescent="0.35">
      <c r="A6" s="3">
        <v>5</v>
      </c>
      <c r="B6" s="3">
        <v>6</v>
      </c>
      <c r="C6" s="3">
        <v>2</v>
      </c>
      <c r="H6" s="5">
        <f ca="1">SQRT((B$6-F$2)^2+(C$6-F$3)^2)</f>
        <v>4.0551750201988126</v>
      </c>
      <c r="I6" s="5">
        <f ca="1">SQRT((B$6-G$2)^2+(C$6-G$3)^2)</f>
        <v>1.4142135623730951</v>
      </c>
      <c r="J6" s="1" t="str">
        <f ca="1">INDEX($H$1:$I$1,1,MATCH(MIN(H6:I6),H6:I6,0))</f>
        <v>G2</v>
      </c>
      <c r="K6" s="1" t="str" cm="1">
        <f t="array" aca="1" ref="K6" ca="1">INDIRECT($D$1&amp;"!J"&amp;ROW(J6))</f>
        <v>G2</v>
      </c>
    </row>
    <row r="7" spans="1:11" x14ac:dyDescent="0.35">
      <c r="A7" s="3">
        <v>6</v>
      </c>
      <c r="B7" s="3">
        <v>4</v>
      </c>
      <c r="C7" s="3">
        <v>0</v>
      </c>
      <c r="H7" s="5">
        <f ca="1">SQRT((B$7-F$2)^2+(C$7-F$3)^2)</f>
        <v>3.3333333333333335</v>
      </c>
      <c r="I7" s="5">
        <f ca="1">SQRT((B$7-G$2)^2+(C$7-G$3)^2)</f>
        <v>1.4142135623730951</v>
      </c>
      <c r="J7" s="1" t="str">
        <f ca="1">INDEX($H$1:$I$1,1,MATCH(MIN(H7:I7),H7:I7,0))</f>
        <v>G2</v>
      </c>
      <c r="K7" s="1" t="str" cm="1">
        <f t="array" aca="1" ref="K7" ca="1">INDIRECT($D$1&amp;"!J"&amp;ROW(J7))</f>
        <v>G2</v>
      </c>
    </row>
    <row r="10" spans="1:11" x14ac:dyDescent="0.35">
      <c r="E10" s="7" t="s">
        <v>10</v>
      </c>
    </row>
    <row r="11" spans="1:11" x14ac:dyDescent="0.35">
      <c r="E11" s="1" cm="1">
        <f t="array" aca="1" ref="E11" ca="1">SUM((J2:J1002&lt;&gt;K2:K1002)*1)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K1</vt:lpstr>
      <vt:lpstr>K2</vt:lpstr>
      <vt:lpstr>K3</vt:lpstr>
      <vt:lpstr>K4</vt:lpstr>
      <vt:lpstr>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Pinzón</dc:creator>
  <cp:lastModifiedBy>Andrés Felipe Pinzón</cp:lastModifiedBy>
  <dcterms:created xsi:type="dcterms:W3CDTF">2023-03-01T16:02:29Z</dcterms:created>
  <dcterms:modified xsi:type="dcterms:W3CDTF">2023-03-09T19:55:42Z</dcterms:modified>
</cp:coreProperties>
</file>