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8 Semestre\Ingenieria de Software III\Proyecto-Software-III\Segunda Entrega\"/>
    </mc:Choice>
  </mc:AlternateContent>
  <bookViews>
    <workbookView xWindow="0" yWindow="0" windowWidth="20490" windowHeight="7755" activeTab="3"/>
  </bookViews>
  <sheets>
    <sheet name="Metricas" sheetId="1" r:id="rId1"/>
    <sheet name="Ponderaciones" sheetId="2" r:id="rId2"/>
    <sheet name="Precalificación" sheetId="3" r:id="rId3"/>
    <sheet name="Calificación detallada" sheetId="4" r:id="rId4"/>
  </sheets>
  <externalReferences>
    <externalReference r:id="rId5"/>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4" l="1"/>
  <c r="E4" i="4" s="1"/>
  <c r="H13" i="4"/>
  <c r="H4" i="4"/>
  <c r="R4" i="4"/>
  <c r="K4" i="4" s="1"/>
  <c r="M4" i="4" s="1"/>
  <c r="L240" i="4"/>
  <c r="R238" i="4"/>
  <c r="K238" i="4" s="1"/>
  <c r="M238" i="4" s="1"/>
  <c r="G238" i="4" s="1"/>
  <c r="H238" i="4"/>
  <c r="L237" i="4"/>
  <c r="R235" i="4"/>
  <c r="K235" i="4" s="1"/>
  <c r="M235" i="4" s="1"/>
  <c r="R233" i="4"/>
  <c r="K233" i="4" s="1"/>
  <c r="M233" i="4" s="1"/>
  <c r="R231" i="4"/>
  <c r="K231" i="4" s="1"/>
  <c r="M231" i="4" s="1"/>
  <c r="R229" i="4"/>
  <c r="K229" i="4" s="1"/>
  <c r="M229" i="4" s="1"/>
  <c r="R227" i="4"/>
  <c r="K227" i="4" s="1"/>
  <c r="M227" i="4" s="1"/>
  <c r="H227" i="4"/>
  <c r="L226" i="4"/>
  <c r="R224" i="4"/>
  <c r="K224" i="4" s="1"/>
  <c r="M224" i="4" s="1"/>
  <c r="G224" i="4" s="1"/>
  <c r="H224" i="4"/>
  <c r="L223" i="4"/>
  <c r="R221" i="4"/>
  <c r="K221" i="4" s="1"/>
  <c r="M221" i="4" s="1"/>
  <c r="R219" i="4"/>
  <c r="K219" i="4"/>
  <c r="M219" i="4" s="1"/>
  <c r="H219" i="4"/>
  <c r="L218" i="4"/>
  <c r="R216" i="4"/>
  <c r="K216" i="4"/>
  <c r="M216" i="4" s="1"/>
  <c r="R214" i="4"/>
  <c r="K214" i="4" s="1"/>
  <c r="M214" i="4" s="1"/>
  <c r="R212" i="4"/>
  <c r="K212" i="4" s="1"/>
  <c r="M212" i="4" s="1"/>
  <c r="R210" i="4"/>
  <c r="K210" i="4" s="1"/>
  <c r="M210" i="4" s="1"/>
  <c r="H210" i="4"/>
  <c r="D210" i="4"/>
  <c r="L209" i="4"/>
  <c r="R207" i="4"/>
  <c r="K207" i="4" s="1"/>
  <c r="M207" i="4" s="1"/>
  <c r="G207" i="4" s="1"/>
  <c r="H207" i="4"/>
  <c r="L206" i="4"/>
  <c r="R204" i="4"/>
  <c r="K204" i="4" s="1"/>
  <c r="M204" i="4" s="1"/>
  <c r="R202" i="4"/>
  <c r="K202" i="4" s="1"/>
  <c r="M202" i="4" s="1"/>
  <c r="H202" i="4"/>
  <c r="L201" i="4"/>
  <c r="R199" i="4"/>
  <c r="K199" i="4" s="1"/>
  <c r="M199" i="4" s="1"/>
  <c r="R197" i="4"/>
  <c r="K197" i="4" s="1"/>
  <c r="M197" i="4" s="1"/>
  <c r="R195" i="4"/>
  <c r="K195" i="4" s="1"/>
  <c r="M195" i="4" s="1"/>
  <c r="H195" i="4"/>
  <c r="L194" i="4"/>
  <c r="R192" i="4"/>
  <c r="K192" i="4" s="1"/>
  <c r="M192" i="4" s="1"/>
  <c r="R190" i="4"/>
  <c r="K190" i="4" s="1"/>
  <c r="M190" i="4" s="1"/>
  <c r="R188" i="4"/>
  <c r="K188" i="4" s="1"/>
  <c r="M188" i="4" s="1"/>
  <c r="H188" i="4"/>
  <c r="L187" i="4"/>
  <c r="R185" i="4"/>
  <c r="K185" i="4" s="1"/>
  <c r="M185" i="4" s="1"/>
  <c r="R183" i="4"/>
  <c r="K183" i="4" s="1"/>
  <c r="M183" i="4" s="1"/>
  <c r="H183" i="4"/>
  <c r="D183" i="4"/>
  <c r="L182" i="4"/>
  <c r="R180" i="4"/>
  <c r="K180" i="4" s="1"/>
  <c r="M180" i="4" s="1"/>
  <c r="G180" i="4" s="1"/>
  <c r="H180" i="4"/>
  <c r="L179" i="4"/>
  <c r="R177" i="4"/>
  <c r="K177" i="4" s="1"/>
  <c r="M177" i="4" s="1"/>
  <c r="R175" i="4"/>
  <c r="K175" i="4" s="1"/>
  <c r="M175" i="4" s="1"/>
  <c r="R173" i="4"/>
  <c r="K173" i="4" s="1"/>
  <c r="M173" i="4" s="1"/>
  <c r="R171" i="4"/>
  <c r="K171" i="4" s="1"/>
  <c r="M171" i="4" s="1"/>
  <c r="R169" i="4"/>
  <c r="K169" i="4" s="1"/>
  <c r="M169" i="4" s="1"/>
  <c r="R167" i="4"/>
  <c r="K167" i="4" s="1"/>
  <c r="M167" i="4" s="1"/>
  <c r="R165" i="4"/>
  <c r="K165" i="4" s="1"/>
  <c r="M165" i="4" s="1"/>
  <c r="R163" i="4"/>
  <c r="K163" i="4" s="1"/>
  <c r="M163" i="4" s="1"/>
  <c r="H163" i="4"/>
  <c r="L162" i="4"/>
  <c r="R160" i="4"/>
  <c r="K160" i="4" s="1"/>
  <c r="M160" i="4" s="1"/>
  <c r="R158" i="4"/>
  <c r="K158" i="4" s="1"/>
  <c r="M158" i="4" s="1"/>
  <c r="R156" i="4"/>
  <c r="K156" i="4" s="1"/>
  <c r="M156" i="4" s="1"/>
  <c r="R154" i="4"/>
  <c r="K154" i="4" s="1"/>
  <c r="M154" i="4" s="1"/>
  <c r="R152" i="4"/>
  <c r="K152" i="4" s="1"/>
  <c r="M152" i="4" s="1"/>
  <c r="R150" i="4"/>
  <c r="K150" i="4" s="1"/>
  <c r="M150" i="4" s="1"/>
  <c r="H150" i="4"/>
  <c r="D150" i="4"/>
  <c r="L149" i="4"/>
  <c r="R147" i="4"/>
  <c r="K147" i="4" s="1"/>
  <c r="M147" i="4" s="1"/>
  <c r="G147" i="4" s="1"/>
  <c r="H147" i="4"/>
  <c r="L146" i="4"/>
  <c r="R144" i="4"/>
  <c r="K144" i="4" s="1"/>
  <c r="M144" i="4" s="1"/>
  <c r="R142" i="4"/>
  <c r="K142" i="4" s="1"/>
  <c r="M142" i="4" s="1"/>
  <c r="R140" i="4"/>
  <c r="K140" i="4" s="1"/>
  <c r="M140" i="4" s="1"/>
  <c r="H140" i="4"/>
  <c r="L139" i="4"/>
  <c r="R137" i="4"/>
  <c r="K137" i="4" s="1"/>
  <c r="M137" i="4" s="1"/>
  <c r="R135" i="4"/>
  <c r="K135" i="4" s="1"/>
  <c r="M135" i="4" s="1"/>
  <c r="R133" i="4"/>
  <c r="K133" i="4" s="1"/>
  <c r="M133" i="4" s="1"/>
  <c r="R131" i="4"/>
  <c r="K131" i="4" s="1"/>
  <c r="M131" i="4" s="1"/>
  <c r="R129" i="4"/>
  <c r="K129" i="4" s="1"/>
  <c r="M129" i="4" s="1"/>
  <c r="R127" i="4"/>
  <c r="K127" i="4" s="1"/>
  <c r="M127" i="4" s="1"/>
  <c r="R125" i="4"/>
  <c r="K125" i="4" s="1"/>
  <c r="M125" i="4" s="1"/>
  <c r="R123" i="4"/>
  <c r="K123" i="4" s="1"/>
  <c r="M123" i="4" s="1"/>
  <c r="R121" i="4"/>
  <c r="K121" i="4" s="1"/>
  <c r="M121" i="4" s="1"/>
  <c r="R119" i="4"/>
  <c r="K119" i="4" s="1"/>
  <c r="M119" i="4" s="1"/>
  <c r="H119" i="4"/>
  <c r="L118" i="4"/>
  <c r="R116" i="4"/>
  <c r="K116" i="4" s="1"/>
  <c r="M116" i="4" s="1"/>
  <c r="R114" i="4"/>
  <c r="K114" i="4" s="1"/>
  <c r="M114" i="4" s="1"/>
  <c r="R112" i="4"/>
  <c r="K112" i="4" s="1"/>
  <c r="M112" i="4" s="1"/>
  <c r="R110" i="4"/>
  <c r="K110" i="4" s="1"/>
  <c r="M110" i="4" s="1"/>
  <c r="R108" i="4"/>
  <c r="K108" i="4" s="1"/>
  <c r="M108" i="4" s="1"/>
  <c r="R106" i="4"/>
  <c r="K106" i="4" s="1"/>
  <c r="M106" i="4" s="1"/>
  <c r="R104" i="4"/>
  <c r="K104" i="4" s="1"/>
  <c r="M104" i="4" s="1"/>
  <c r="H104" i="4"/>
  <c r="L103" i="4"/>
  <c r="R101" i="4"/>
  <c r="K101" i="4" s="1"/>
  <c r="M101" i="4" s="1"/>
  <c r="R99" i="4"/>
  <c r="K99" i="4" s="1"/>
  <c r="M99" i="4" s="1"/>
  <c r="R97" i="4"/>
  <c r="K97" i="4" s="1"/>
  <c r="M97" i="4" s="1"/>
  <c r="R95" i="4"/>
  <c r="K95" i="4" s="1"/>
  <c r="M95" i="4" s="1"/>
  <c r="R93" i="4"/>
  <c r="K93" i="4" s="1"/>
  <c r="M93" i="4" s="1"/>
  <c r="R91" i="4"/>
  <c r="K91" i="4" s="1"/>
  <c r="M91" i="4" s="1"/>
  <c r="R89" i="4"/>
  <c r="K89" i="4" s="1"/>
  <c r="M89" i="4" s="1"/>
  <c r="R87" i="4"/>
  <c r="K87" i="4" s="1"/>
  <c r="M87" i="4" s="1"/>
  <c r="H87" i="4"/>
  <c r="D87" i="4"/>
  <c r="L86" i="4"/>
  <c r="R84" i="4"/>
  <c r="K84" i="4" s="1"/>
  <c r="M84" i="4" s="1"/>
  <c r="G84" i="4" s="1"/>
  <c r="H84" i="4"/>
  <c r="L83" i="4"/>
  <c r="R81" i="4"/>
  <c r="K81" i="4" s="1"/>
  <c r="M81" i="4" s="1"/>
  <c r="R79" i="4"/>
  <c r="K79" i="4" s="1"/>
  <c r="M79" i="4" s="1"/>
  <c r="R77" i="4"/>
  <c r="K77" i="4" s="1"/>
  <c r="M77" i="4" s="1"/>
  <c r="H77" i="4"/>
  <c r="L76" i="4"/>
  <c r="R74" i="4"/>
  <c r="K74" i="4" s="1"/>
  <c r="M74" i="4" s="1"/>
  <c r="R72" i="4"/>
  <c r="K72" i="4" s="1"/>
  <c r="M72" i="4" s="1"/>
  <c r="H72" i="4"/>
  <c r="L71" i="4"/>
  <c r="R69" i="4"/>
  <c r="K69" i="4" s="1"/>
  <c r="M69" i="4" s="1"/>
  <c r="R67" i="4"/>
  <c r="K67" i="4" s="1"/>
  <c r="M67" i="4" s="1"/>
  <c r="R65" i="4"/>
  <c r="K65" i="4" s="1"/>
  <c r="M65" i="4" s="1"/>
  <c r="R63" i="4"/>
  <c r="K63" i="4" s="1"/>
  <c r="M63" i="4" s="1"/>
  <c r="R61" i="4"/>
  <c r="K61" i="4" s="1"/>
  <c r="M61" i="4" s="1"/>
  <c r="R59" i="4"/>
  <c r="K59" i="4" s="1"/>
  <c r="M59" i="4" s="1"/>
  <c r="R57" i="4"/>
  <c r="K57" i="4" s="1"/>
  <c r="M57" i="4" s="1"/>
  <c r="H57" i="4"/>
  <c r="D57" i="4"/>
  <c r="L56" i="4"/>
  <c r="R54" i="4"/>
  <c r="K54" i="4" s="1"/>
  <c r="M54" i="4" s="1"/>
  <c r="G54" i="4" s="1"/>
  <c r="H54" i="4"/>
  <c r="L53" i="4"/>
  <c r="R51" i="4"/>
  <c r="K51" i="4" s="1"/>
  <c r="M51" i="4" s="1"/>
  <c r="G51" i="4" s="1"/>
  <c r="H51" i="4"/>
  <c r="L50" i="4"/>
  <c r="R48" i="4"/>
  <c r="K48" i="4" s="1"/>
  <c r="M48" i="4" s="1"/>
  <c r="R46" i="4"/>
  <c r="K46" i="4" s="1"/>
  <c r="M46" i="4" s="1"/>
  <c r="H46" i="4"/>
  <c r="L45" i="4"/>
  <c r="R43" i="4"/>
  <c r="K43" i="4" s="1"/>
  <c r="M43" i="4" s="1"/>
  <c r="G43" i="4" s="1"/>
  <c r="H43" i="4"/>
  <c r="L42" i="4"/>
  <c r="R40" i="4"/>
  <c r="K40" i="4" s="1"/>
  <c r="M40" i="4" s="1"/>
  <c r="G40" i="4" s="1"/>
  <c r="H40" i="4"/>
  <c r="D40" i="4"/>
  <c r="L39" i="4"/>
  <c r="R37" i="4"/>
  <c r="K37" i="4" s="1"/>
  <c r="M37" i="4" s="1"/>
  <c r="G37" i="4" s="1"/>
  <c r="H37" i="4"/>
  <c r="L36" i="4"/>
  <c r="R34" i="4"/>
  <c r="K34" i="4" s="1"/>
  <c r="M34" i="4" s="1"/>
  <c r="G34" i="4" s="1"/>
  <c r="H34" i="4"/>
  <c r="L33" i="4"/>
  <c r="R31" i="4"/>
  <c r="K31" i="4" s="1"/>
  <c r="M31" i="4" s="1"/>
  <c r="G31" i="4" s="1"/>
  <c r="H31" i="4"/>
  <c r="L30" i="4"/>
  <c r="R28" i="4"/>
  <c r="K28" i="4" s="1"/>
  <c r="M28" i="4" s="1"/>
  <c r="G28" i="4" s="1"/>
  <c r="H28" i="4"/>
  <c r="L27" i="4"/>
  <c r="R25" i="4"/>
  <c r="K25" i="4" s="1"/>
  <c r="M25" i="4" s="1"/>
  <c r="G25" i="4" s="1"/>
  <c r="H25" i="4"/>
  <c r="L24" i="4"/>
  <c r="R22" i="4"/>
  <c r="K22" i="4" s="1"/>
  <c r="M22" i="4" s="1"/>
  <c r="R20" i="4"/>
  <c r="K20" i="4" s="1"/>
  <c r="M20" i="4" s="1"/>
  <c r="R18" i="4"/>
  <c r="K18" i="4" s="1"/>
  <c r="M18" i="4" s="1"/>
  <c r="H18" i="4"/>
  <c r="L17" i="4"/>
  <c r="R15" i="4"/>
  <c r="K15" i="4"/>
  <c r="M15" i="4" s="1"/>
  <c r="R13" i="4"/>
  <c r="K13" i="4" s="1"/>
  <c r="M13" i="4" s="1"/>
  <c r="L12" i="4"/>
  <c r="R10" i="4"/>
  <c r="K10" i="4" s="1"/>
  <c r="M10" i="4" s="1"/>
  <c r="R8" i="4"/>
  <c r="K8" i="4" s="1"/>
  <c r="M8" i="4" s="1"/>
  <c r="R6" i="4"/>
  <c r="K6" i="4" s="1"/>
  <c r="M6" i="4" s="1"/>
  <c r="J9" i="3"/>
  <c r="J8" i="3"/>
  <c r="E13" i="3"/>
  <c r="C29" i="3"/>
  <c r="C24" i="3"/>
  <c r="C18" i="3"/>
  <c r="C13" i="3"/>
  <c r="C5" i="3"/>
  <c r="C33" i="3"/>
  <c r="J14" i="3"/>
  <c r="J15" i="3"/>
  <c r="H16" i="3"/>
  <c r="J7" i="3"/>
  <c r="H32" i="3"/>
  <c r="J31" i="3"/>
  <c r="J30" i="3"/>
  <c r="H27" i="3"/>
  <c r="J26" i="3"/>
  <c r="J25" i="3"/>
  <c r="H22" i="3"/>
  <c r="J21" i="3"/>
  <c r="J20" i="3"/>
  <c r="J19" i="3"/>
  <c r="H11" i="3"/>
  <c r="H10" i="3"/>
  <c r="J10" i="3" s="1"/>
  <c r="J6" i="3"/>
  <c r="E34" i="2"/>
  <c r="F10" i="2"/>
  <c r="F31" i="2"/>
  <c r="F26" i="2"/>
  <c r="F21" i="2"/>
  <c r="F15" i="2"/>
  <c r="I84" i="4" l="1"/>
  <c r="I28" i="4"/>
  <c r="I147" i="4"/>
  <c r="I43" i="4"/>
  <c r="H209" i="4"/>
  <c r="I34" i="4"/>
  <c r="I37" i="4"/>
  <c r="I40" i="4"/>
  <c r="I51" i="4"/>
  <c r="I180" i="4"/>
  <c r="I224" i="4"/>
  <c r="I238" i="4"/>
  <c r="G13" i="4"/>
  <c r="I13" i="4" s="1"/>
  <c r="G219" i="4"/>
  <c r="I219" i="4" s="1"/>
  <c r="G210" i="4"/>
  <c r="I210" i="4" s="1"/>
  <c r="G57" i="4"/>
  <c r="I57" i="4" s="1"/>
  <c r="I31" i="4"/>
  <c r="I54" i="4"/>
  <c r="G140" i="4"/>
  <c r="I140" i="4" s="1"/>
  <c r="H182" i="4"/>
  <c r="H240" i="4"/>
  <c r="G46" i="4"/>
  <c r="I46" i="4" s="1"/>
  <c r="G150" i="4"/>
  <c r="I150" i="4" s="1"/>
  <c r="G202" i="4"/>
  <c r="I202" i="4" s="1"/>
  <c r="I207" i="4"/>
  <c r="G72" i="4"/>
  <c r="I72" i="4" s="1"/>
  <c r="G188" i="4"/>
  <c r="I188" i="4" s="1"/>
  <c r="D240" i="4"/>
  <c r="I25" i="4"/>
  <c r="H56" i="4"/>
  <c r="H86" i="4"/>
  <c r="G183" i="4"/>
  <c r="I183" i="4" s="1"/>
  <c r="G4" i="4"/>
  <c r="I4" i="4" s="1"/>
  <c r="G77" i="4"/>
  <c r="I77" i="4" s="1"/>
  <c r="G119" i="4"/>
  <c r="I119" i="4" s="1"/>
  <c r="G18" i="4"/>
  <c r="I18" i="4" s="1"/>
  <c r="G163" i="4"/>
  <c r="I163" i="4" s="1"/>
  <c r="G87" i="4"/>
  <c r="I87" i="4" s="1"/>
  <c r="G104" i="4"/>
  <c r="I104" i="4" s="1"/>
  <c r="G195" i="4"/>
  <c r="I195" i="4" s="1"/>
  <c r="H39" i="4"/>
  <c r="H149" i="4"/>
  <c r="G227" i="4"/>
  <c r="I227" i="4" s="1"/>
  <c r="J16" i="3"/>
  <c r="D13" i="3"/>
  <c r="J32" i="3"/>
  <c r="D5" i="3"/>
  <c r="E5" i="3" s="1"/>
  <c r="J11" i="3"/>
  <c r="D18" i="3"/>
  <c r="E18" i="3" s="1"/>
  <c r="J22" i="3"/>
  <c r="J27" i="3"/>
  <c r="D24" i="3"/>
  <c r="E24" i="3" s="1"/>
  <c r="D29" i="3"/>
  <c r="E29" i="3" s="1"/>
  <c r="C40" i="4" l="1"/>
  <c r="E40" i="4" s="1"/>
  <c r="C210" i="4"/>
  <c r="E210" i="4" s="1"/>
  <c r="C150" i="4"/>
  <c r="E150" i="4" s="1"/>
  <c r="C183" i="4"/>
  <c r="E183" i="4" s="1"/>
  <c r="C4" i="4"/>
  <c r="C57" i="4"/>
  <c r="E57" i="4" s="1"/>
  <c r="C87" i="4"/>
  <c r="E87" i="4" s="1"/>
  <c r="E33" i="3"/>
</calcChain>
</file>

<file path=xl/comments1.xml><?xml version="1.0" encoding="utf-8"?>
<comments xmlns="http://schemas.openxmlformats.org/spreadsheetml/2006/main">
  <authors>
    <author>User</author>
  </authors>
  <commentList>
    <comment ref="F10" authorId="0" shapeId="0">
      <text>
        <r>
          <rPr>
            <b/>
            <sz val="8"/>
            <color indexed="81"/>
            <rFont val="Tahoma"/>
            <family val="2"/>
          </rPr>
          <t>User:</t>
        </r>
        <r>
          <rPr>
            <sz val="8"/>
            <color indexed="81"/>
            <rFont val="Tahoma"/>
            <family val="2"/>
          </rPr>
          <t xml:space="preserve">
La suma de las Ponderaciones individuales debe
ser igual a uno</t>
        </r>
      </text>
    </comment>
    <comment ref="F15" authorId="0" shapeId="0">
      <text>
        <r>
          <rPr>
            <b/>
            <sz val="8"/>
            <color indexed="81"/>
            <rFont val="Tahoma"/>
            <family val="2"/>
          </rPr>
          <t>User:</t>
        </r>
        <r>
          <rPr>
            <sz val="8"/>
            <color indexed="81"/>
            <rFont val="Tahoma"/>
            <family val="2"/>
          </rPr>
          <t xml:space="preserve">
La suma de las Ponderaciones individuales debe
ser igual a uno</t>
        </r>
      </text>
    </comment>
    <comment ref="F21" authorId="0" shapeId="0">
      <text>
        <r>
          <rPr>
            <b/>
            <sz val="8"/>
            <color indexed="81"/>
            <rFont val="Tahoma"/>
            <family val="2"/>
          </rPr>
          <t>User:</t>
        </r>
        <r>
          <rPr>
            <sz val="8"/>
            <color indexed="81"/>
            <rFont val="Tahoma"/>
            <family val="2"/>
          </rPr>
          <t xml:space="preserve">
La suma de las Ponderaciones individuales debe
ser igual a uno</t>
        </r>
      </text>
    </comment>
    <comment ref="F26" authorId="0" shapeId="0">
      <text>
        <r>
          <rPr>
            <b/>
            <sz val="8"/>
            <color indexed="81"/>
            <rFont val="Tahoma"/>
            <family val="2"/>
          </rPr>
          <t>User:</t>
        </r>
        <r>
          <rPr>
            <sz val="8"/>
            <color indexed="81"/>
            <rFont val="Tahoma"/>
            <family val="2"/>
          </rPr>
          <t xml:space="preserve">
La suma de las Ponderaciones individuales debe
ser igual a uno</t>
        </r>
      </text>
    </comment>
    <comment ref="F31" authorId="0" shapeId="0">
      <text>
        <r>
          <rPr>
            <b/>
            <sz val="8"/>
            <color indexed="81"/>
            <rFont val="Tahoma"/>
            <family val="2"/>
          </rPr>
          <t>User:</t>
        </r>
        <r>
          <rPr>
            <sz val="8"/>
            <color indexed="81"/>
            <rFont val="Tahoma"/>
            <family val="2"/>
          </rPr>
          <t xml:space="preserve">
La suma de las Ponderaciones individuales debe
ser igual a uno</t>
        </r>
      </text>
    </comment>
    <comment ref="E34" authorId="0" shapeId="0">
      <text>
        <r>
          <rPr>
            <b/>
            <sz val="8"/>
            <color indexed="81"/>
            <rFont val="Tahoma"/>
            <family val="2"/>
          </rPr>
          <t>User:</t>
        </r>
        <r>
          <rPr>
            <sz val="8"/>
            <color indexed="81"/>
            <rFont val="Tahoma"/>
            <family val="2"/>
          </rPr>
          <t xml:space="preserve">
La suma de las Ponderaciones Totales  debe ser igual a uno</t>
        </r>
      </text>
    </comment>
  </commentList>
</comments>
</file>

<file path=xl/comments2.xml><?xml version="1.0" encoding="utf-8"?>
<comments xmlns="http://schemas.openxmlformats.org/spreadsheetml/2006/main">
  <authors>
    <author>User</author>
  </authors>
  <commentList>
    <comment ref="H11" authorId="0" shapeId="0">
      <text>
        <r>
          <rPr>
            <b/>
            <sz val="8"/>
            <color indexed="81"/>
            <rFont val="Tahoma"/>
            <family val="2"/>
          </rPr>
          <t>User:</t>
        </r>
        <r>
          <rPr>
            <sz val="8"/>
            <color indexed="81"/>
            <rFont val="Tahoma"/>
            <family val="2"/>
          </rPr>
          <t xml:space="preserve">
La suma de las Ponderaciones individuales debe
ser igual a uno</t>
        </r>
      </text>
    </comment>
    <comment ref="H16" authorId="0" shapeId="0">
      <text>
        <r>
          <rPr>
            <b/>
            <sz val="8"/>
            <color indexed="81"/>
            <rFont val="Tahoma"/>
            <family val="2"/>
          </rPr>
          <t>User:</t>
        </r>
        <r>
          <rPr>
            <sz val="8"/>
            <color indexed="81"/>
            <rFont val="Tahoma"/>
            <family val="2"/>
          </rPr>
          <t xml:space="preserve">
La suma de las Ponderaciones individuales debe
ser igual a uno</t>
        </r>
      </text>
    </comment>
    <comment ref="H22" authorId="0" shapeId="0">
      <text>
        <r>
          <rPr>
            <b/>
            <sz val="8"/>
            <color indexed="81"/>
            <rFont val="Tahoma"/>
            <family val="2"/>
          </rPr>
          <t>User:</t>
        </r>
        <r>
          <rPr>
            <sz val="8"/>
            <color indexed="81"/>
            <rFont val="Tahoma"/>
            <family val="2"/>
          </rPr>
          <t xml:space="preserve">
La suma de las Ponderaciones individuales debe
ser igual a uno</t>
        </r>
      </text>
    </comment>
    <comment ref="H27" authorId="0" shapeId="0">
      <text>
        <r>
          <rPr>
            <b/>
            <sz val="8"/>
            <color indexed="81"/>
            <rFont val="Tahoma"/>
            <family val="2"/>
          </rPr>
          <t>User:</t>
        </r>
        <r>
          <rPr>
            <sz val="8"/>
            <color indexed="81"/>
            <rFont val="Tahoma"/>
            <family val="2"/>
          </rPr>
          <t xml:space="preserve">
La suma de las Ponderaciones individuales debe
ser igual a uno</t>
        </r>
      </text>
    </comment>
    <comment ref="H32" authorId="0" shapeId="0">
      <text>
        <r>
          <rPr>
            <b/>
            <sz val="8"/>
            <color indexed="81"/>
            <rFont val="Tahoma"/>
            <family val="2"/>
          </rPr>
          <t>User:</t>
        </r>
        <r>
          <rPr>
            <sz val="8"/>
            <color indexed="81"/>
            <rFont val="Tahoma"/>
            <family val="2"/>
          </rPr>
          <t xml:space="preserve">
La suma de las Ponderaciones individuales debe
ser igual a uno</t>
        </r>
      </text>
    </comment>
    <comment ref="C33" authorId="0" shapeId="0">
      <text>
        <r>
          <rPr>
            <b/>
            <sz val="8"/>
            <color indexed="81"/>
            <rFont val="Tahoma"/>
            <family val="2"/>
          </rPr>
          <t>User:</t>
        </r>
        <r>
          <rPr>
            <sz val="8"/>
            <color indexed="81"/>
            <rFont val="Tahoma"/>
            <family val="2"/>
          </rPr>
          <t xml:space="preserve">
La suma de las Ponderaciones Totales  debe ser igual a uno</t>
        </r>
      </text>
    </comment>
  </commentList>
</comments>
</file>

<file path=xl/comments3.xml><?xml version="1.0" encoding="utf-8"?>
<comments xmlns="http://schemas.openxmlformats.org/spreadsheetml/2006/main">
  <authors>
    <author>User</author>
  </authors>
  <commentList>
    <comment ref="L12" authorId="0" shapeId="0">
      <text>
        <r>
          <rPr>
            <b/>
            <sz val="8"/>
            <color indexed="81"/>
            <rFont val="Tahoma"/>
            <family val="2"/>
          </rPr>
          <t>User:</t>
        </r>
        <r>
          <rPr>
            <sz val="8"/>
            <color indexed="81"/>
            <rFont val="Tahoma"/>
            <family val="2"/>
          </rPr>
          <t xml:space="preserve">
La suma de las Ponderaciones individuales debe
ser igual a uno</t>
        </r>
      </text>
    </comment>
    <comment ref="L17" authorId="0" shapeId="0">
      <text>
        <r>
          <rPr>
            <b/>
            <sz val="8"/>
            <color indexed="81"/>
            <rFont val="Tahoma"/>
            <family val="2"/>
          </rPr>
          <t>User:</t>
        </r>
        <r>
          <rPr>
            <sz val="8"/>
            <color indexed="81"/>
            <rFont val="Tahoma"/>
            <family val="2"/>
          </rPr>
          <t xml:space="preserve">
La suma de las Ponderaciones individuales debe
ser igual a uno</t>
        </r>
      </text>
    </comment>
    <comment ref="L24" authorId="0" shapeId="0">
      <text>
        <r>
          <rPr>
            <b/>
            <sz val="8"/>
            <color indexed="81"/>
            <rFont val="Tahoma"/>
            <family val="2"/>
          </rPr>
          <t>User:</t>
        </r>
        <r>
          <rPr>
            <sz val="8"/>
            <color indexed="81"/>
            <rFont val="Tahoma"/>
            <family val="2"/>
          </rPr>
          <t xml:space="preserve">
La suma de las Ponderaciones individuales debe
ser igual a uno</t>
        </r>
      </text>
    </comment>
    <comment ref="L27" authorId="0" shapeId="0">
      <text>
        <r>
          <rPr>
            <b/>
            <sz val="8"/>
            <color indexed="81"/>
            <rFont val="Tahoma"/>
            <family val="2"/>
          </rPr>
          <t>User:</t>
        </r>
        <r>
          <rPr>
            <sz val="8"/>
            <color indexed="81"/>
            <rFont val="Tahoma"/>
            <family val="2"/>
          </rPr>
          <t xml:space="preserve">
La suma de las Ponderaciones individuales debe
ser igual a uno</t>
        </r>
      </text>
    </comment>
    <comment ref="L30" authorId="0" shapeId="0">
      <text>
        <r>
          <rPr>
            <b/>
            <sz val="8"/>
            <color indexed="81"/>
            <rFont val="Tahoma"/>
            <family val="2"/>
          </rPr>
          <t>User:</t>
        </r>
        <r>
          <rPr>
            <sz val="8"/>
            <color indexed="81"/>
            <rFont val="Tahoma"/>
            <family val="2"/>
          </rPr>
          <t xml:space="preserve">
La suma de las Ponderaciones individuales debe
ser igual a uno</t>
        </r>
      </text>
    </comment>
    <comment ref="L33" authorId="0" shapeId="0">
      <text>
        <r>
          <rPr>
            <b/>
            <sz val="8"/>
            <color indexed="81"/>
            <rFont val="Tahoma"/>
            <family val="2"/>
          </rPr>
          <t>User:</t>
        </r>
        <r>
          <rPr>
            <sz val="8"/>
            <color indexed="81"/>
            <rFont val="Tahoma"/>
            <family val="2"/>
          </rPr>
          <t xml:space="preserve">
La suma de las Ponderaciones individuales debe
ser igual a uno</t>
        </r>
      </text>
    </comment>
    <comment ref="L36" authorId="0" shapeId="0">
      <text>
        <r>
          <rPr>
            <b/>
            <sz val="8"/>
            <color indexed="81"/>
            <rFont val="Tahoma"/>
            <family val="2"/>
          </rPr>
          <t>User:</t>
        </r>
        <r>
          <rPr>
            <sz val="8"/>
            <color indexed="81"/>
            <rFont val="Tahoma"/>
            <family val="2"/>
          </rPr>
          <t xml:space="preserve">
La suma de las Ponderaciones individuales debe
ser igual a uno</t>
        </r>
      </text>
    </comment>
    <comment ref="H39" authorId="0" shapeId="0">
      <text>
        <r>
          <rPr>
            <b/>
            <sz val="8"/>
            <color indexed="81"/>
            <rFont val="Tahoma"/>
            <family val="2"/>
          </rPr>
          <t>User:</t>
        </r>
        <r>
          <rPr>
            <sz val="8"/>
            <color indexed="81"/>
            <rFont val="Tahoma"/>
            <family val="2"/>
          </rPr>
          <t xml:space="preserve">
La suma de las Ponderaciones individuales debe
ser igual a uno</t>
        </r>
      </text>
    </comment>
    <comment ref="L39" authorId="0" shapeId="0">
      <text>
        <r>
          <rPr>
            <b/>
            <sz val="8"/>
            <color indexed="81"/>
            <rFont val="Tahoma"/>
            <family val="2"/>
          </rPr>
          <t>User:</t>
        </r>
        <r>
          <rPr>
            <sz val="8"/>
            <color indexed="81"/>
            <rFont val="Tahoma"/>
            <family val="2"/>
          </rPr>
          <t xml:space="preserve">
La suma de las Ponderaciones individuales debe
ser igual a uno</t>
        </r>
      </text>
    </comment>
    <comment ref="L42" authorId="0" shapeId="0">
      <text>
        <r>
          <rPr>
            <b/>
            <sz val="8"/>
            <color indexed="81"/>
            <rFont val="Tahoma"/>
            <family val="2"/>
          </rPr>
          <t>User:</t>
        </r>
        <r>
          <rPr>
            <sz val="8"/>
            <color indexed="81"/>
            <rFont val="Tahoma"/>
            <family val="2"/>
          </rPr>
          <t xml:space="preserve">
La suma de las Ponderaciones individuales debe
ser igual a uno</t>
        </r>
      </text>
    </comment>
    <comment ref="L45" authorId="0" shapeId="0">
      <text>
        <r>
          <rPr>
            <b/>
            <sz val="8"/>
            <color indexed="81"/>
            <rFont val="Tahoma"/>
            <family val="2"/>
          </rPr>
          <t>User:</t>
        </r>
        <r>
          <rPr>
            <sz val="8"/>
            <color indexed="81"/>
            <rFont val="Tahoma"/>
            <family val="2"/>
          </rPr>
          <t xml:space="preserve">
La suma de las Ponderaciones individuales debe
ser igual a uno</t>
        </r>
      </text>
    </comment>
    <comment ref="L50" authorId="0" shapeId="0">
      <text>
        <r>
          <rPr>
            <b/>
            <sz val="8"/>
            <color indexed="81"/>
            <rFont val="Tahoma"/>
            <family val="2"/>
          </rPr>
          <t>User:</t>
        </r>
        <r>
          <rPr>
            <sz val="8"/>
            <color indexed="81"/>
            <rFont val="Tahoma"/>
            <family val="2"/>
          </rPr>
          <t xml:space="preserve">
La suma de las Ponderaciones individuales debe
ser igual a uno</t>
        </r>
      </text>
    </comment>
    <comment ref="L53" authorId="0" shapeId="0">
      <text>
        <r>
          <rPr>
            <b/>
            <sz val="8"/>
            <color indexed="81"/>
            <rFont val="Tahoma"/>
            <family val="2"/>
          </rPr>
          <t>User:</t>
        </r>
        <r>
          <rPr>
            <sz val="8"/>
            <color indexed="81"/>
            <rFont val="Tahoma"/>
            <family val="2"/>
          </rPr>
          <t xml:space="preserve">
La suma de las Ponderaciones individuales debe
ser igual a uno</t>
        </r>
      </text>
    </comment>
    <comment ref="H56" authorId="0" shapeId="0">
      <text>
        <r>
          <rPr>
            <b/>
            <sz val="8"/>
            <color indexed="81"/>
            <rFont val="Tahoma"/>
            <family val="2"/>
          </rPr>
          <t>User:</t>
        </r>
        <r>
          <rPr>
            <sz val="8"/>
            <color indexed="81"/>
            <rFont val="Tahoma"/>
            <family val="2"/>
          </rPr>
          <t xml:space="preserve">
La suma de las Ponderaciones individuales debe
ser igual a uno</t>
        </r>
      </text>
    </comment>
    <comment ref="L56" authorId="0" shapeId="0">
      <text>
        <r>
          <rPr>
            <b/>
            <sz val="8"/>
            <color indexed="81"/>
            <rFont val="Tahoma"/>
            <family val="2"/>
          </rPr>
          <t>User:</t>
        </r>
        <r>
          <rPr>
            <sz val="8"/>
            <color indexed="81"/>
            <rFont val="Tahoma"/>
            <family val="2"/>
          </rPr>
          <t xml:space="preserve">
La suma de las Ponderaciones individuales debe
ser igual a uno</t>
        </r>
      </text>
    </comment>
    <comment ref="L71" authorId="0" shapeId="0">
      <text>
        <r>
          <rPr>
            <b/>
            <sz val="8"/>
            <color indexed="81"/>
            <rFont val="Tahoma"/>
            <family val="2"/>
          </rPr>
          <t>User:</t>
        </r>
        <r>
          <rPr>
            <sz val="8"/>
            <color indexed="81"/>
            <rFont val="Tahoma"/>
            <family val="2"/>
          </rPr>
          <t xml:space="preserve">
La suma de las Ponderaciones individuales debe
ser igual a uno</t>
        </r>
      </text>
    </comment>
    <comment ref="L76" authorId="0" shapeId="0">
      <text>
        <r>
          <rPr>
            <b/>
            <sz val="8"/>
            <color indexed="81"/>
            <rFont val="Tahoma"/>
            <family val="2"/>
          </rPr>
          <t>User:</t>
        </r>
        <r>
          <rPr>
            <sz val="8"/>
            <color indexed="81"/>
            <rFont val="Tahoma"/>
            <family val="2"/>
          </rPr>
          <t xml:space="preserve">
La suma de las Ponderaciones individuales debe
ser igual a uno</t>
        </r>
      </text>
    </comment>
    <comment ref="L83" authorId="0" shapeId="0">
      <text>
        <r>
          <rPr>
            <b/>
            <sz val="8"/>
            <color indexed="81"/>
            <rFont val="Tahoma"/>
            <family val="2"/>
          </rPr>
          <t>User:</t>
        </r>
        <r>
          <rPr>
            <sz val="8"/>
            <color indexed="81"/>
            <rFont val="Tahoma"/>
            <family val="2"/>
          </rPr>
          <t xml:space="preserve">
La suma de las Ponderaciones individuales debe
ser igual a uno</t>
        </r>
      </text>
    </comment>
    <comment ref="H86" authorId="0" shapeId="0">
      <text>
        <r>
          <rPr>
            <b/>
            <sz val="8"/>
            <color indexed="81"/>
            <rFont val="Tahoma"/>
            <family val="2"/>
          </rPr>
          <t>User:</t>
        </r>
        <r>
          <rPr>
            <sz val="8"/>
            <color indexed="81"/>
            <rFont val="Tahoma"/>
            <family val="2"/>
          </rPr>
          <t xml:space="preserve">
La suma de las Ponderaciones individuales debe
ser igual a uno</t>
        </r>
      </text>
    </comment>
    <comment ref="L86" authorId="0" shapeId="0">
      <text>
        <r>
          <rPr>
            <b/>
            <sz val="8"/>
            <color indexed="81"/>
            <rFont val="Tahoma"/>
            <family val="2"/>
          </rPr>
          <t>User:</t>
        </r>
        <r>
          <rPr>
            <sz val="8"/>
            <color indexed="81"/>
            <rFont val="Tahoma"/>
            <family val="2"/>
          </rPr>
          <t xml:space="preserve">
La suma de las Ponderaciones individuales debe
ser igual a uno</t>
        </r>
      </text>
    </comment>
    <comment ref="L103" authorId="0" shapeId="0">
      <text>
        <r>
          <rPr>
            <b/>
            <sz val="8"/>
            <color indexed="81"/>
            <rFont val="Tahoma"/>
            <family val="2"/>
          </rPr>
          <t>User:</t>
        </r>
        <r>
          <rPr>
            <sz val="8"/>
            <color indexed="81"/>
            <rFont val="Tahoma"/>
            <family val="2"/>
          </rPr>
          <t xml:space="preserve">
La suma de las Ponderaciones individuales debe
ser igual a uno</t>
        </r>
      </text>
    </comment>
    <comment ref="L118" authorId="0" shapeId="0">
      <text>
        <r>
          <rPr>
            <b/>
            <sz val="8"/>
            <color indexed="81"/>
            <rFont val="Tahoma"/>
            <family val="2"/>
          </rPr>
          <t>User:</t>
        </r>
        <r>
          <rPr>
            <sz val="8"/>
            <color indexed="81"/>
            <rFont val="Tahoma"/>
            <family val="2"/>
          </rPr>
          <t xml:space="preserve">
La suma de las Ponderaciones individuales debe
ser igual a uno</t>
        </r>
      </text>
    </comment>
    <comment ref="L139" authorId="0" shapeId="0">
      <text>
        <r>
          <rPr>
            <b/>
            <sz val="8"/>
            <color indexed="81"/>
            <rFont val="Tahoma"/>
            <family val="2"/>
          </rPr>
          <t>User:</t>
        </r>
        <r>
          <rPr>
            <sz val="8"/>
            <color indexed="81"/>
            <rFont val="Tahoma"/>
            <family val="2"/>
          </rPr>
          <t xml:space="preserve">
La suma de las Ponderaciones individuales debe
ser igual a uno</t>
        </r>
      </text>
    </comment>
    <comment ref="L146" authorId="0" shapeId="0">
      <text>
        <r>
          <rPr>
            <b/>
            <sz val="8"/>
            <color indexed="81"/>
            <rFont val="Tahoma"/>
            <family val="2"/>
          </rPr>
          <t>User:</t>
        </r>
        <r>
          <rPr>
            <sz val="8"/>
            <color indexed="81"/>
            <rFont val="Tahoma"/>
            <family val="2"/>
          </rPr>
          <t xml:space="preserve">
La suma de las Ponderaciones individuales debe
ser igual a uno</t>
        </r>
      </text>
    </comment>
    <comment ref="H149" authorId="0" shapeId="0">
      <text>
        <r>
          <rPr>
            <b/>
            <sz val="8"/>
            <color indexed="81"/>
            <rFont val="Tahoma"/>
            <family val="2"/>
          </rPr>
          <t>User:</t>
        </r>
        <r>
          <rPr>
            <sz val="8"/>
            <color indexed="81"/>
            <rFont val="Tahoma"/>
            <family val="2"/>
          </rPr>
          <t xml:space="preserve">
La suma de las Ponderaciones individuales debe
ser igual a uno</t>
        </r>
      </text>
    </comment>
    <comment ref="L149" authorId="0" shapeId="0">
      <text>
        <r>
          <rPr>
            <b/>
            <sz val="8"/>
            <color indexed="81"/>
            <rFont val="Tahoma"/>
            <family val="2"/>
          </rPr>
          <t>User:</t>
        </r>
        <r>
          <rPr>
            <sz val="8"/>
            <color indexed="81"/>
            <rFont val="Tahoma"/>
            <family val="2"/>
          </rPr>
          <t xml:space="preserve">
La suma de las Ponderaciones individuales debe
ser igual a uno</t>
        </r>
      </text>
    </comment>
    <comment ref="L162" authorId="0" shapeId="0">
      <text>
        <r>
          <rPr>
            <b/>
            <sz val="8"/>
            <color indexed="81"/>
            <rFont val="Tahoma"/>
            <family val="2"/>
          </rPr>
          <t>User:</t>
        </r>
        <r>
          <rPr>
            <sz val="8"/>
            <color indexed="81"/>
            <rFont val="Tahoma"/>
            <family val="2"/>
          </rPr>
          <t xml:space="preserve">
La suma de las Ponderaciones individuales debe
ser igual a uno</t>
        </r>
      </text>
    </comment>
    <comment ref="L179" authorId="0" shapeId="0">
      <text>
        <r>
          <rPr>
            <b/>
            <sz val="8"/>
            <color indexed="81"/>
            <rFont val="Tahoma"/>
            <family val="2"/>
          </rPr>
          <t>User:</t>
        </r>
        <r>
          <rPr>
            <sz val="8"/>
            <color indexed="81"/>
            <rFont val="Tahoma"/>
            <family val="2"/>
          </rPr>
          <t xml:space="preserve">
La suma de las Ponderaciones individuales debe
ser igual a uno</t>
        </r>
      </text>
    </comment>
    <comment ref="H182" authorId="0" shapeId="0">
      <text>
        <r>
          <rPr>
            <b/>
            <sz val="8"/>
            <color indexed="81"/>
            <rFont val="Tahoma"/>
            <family val="2"/>
          </rPr>
          <t>User:</t>
        </r>
        <r>
          <rPr>
            <sz val="8"/>
            <color indexed="81"/>
            <rFont val="Tahoma"/>
            <family val="2"/>
          </rPr>
          <t xml:space="preserve">
La suma de las Ponderaciones individuales debe
ser igual a uno</t>
        </r>
      </text>
    </comment>
    <comment ref="L182" authorId="0" shapeId="0">
      <text>
        <r>
          <rPr>
            <b/>
            <sz val="8"/>
            <color indexed="81"/>
            <rFont val="Tahoma"/>
            <family val="2"/>
          </rPr>
          <t>User:</t>
        </r>
        <r>
          <rPr>
            <sz val="8"/>
            <color indexed="81"/>
            <rFont val="Tahoma"/>
            <family val="2"/>
          </rPr>
          <t xml:space="preserve">
La suma de las Ponderaciones individuales debe
ser igual a uno</t>
        </r>
      </text>
    </comment>
    <comment ref="L187" authorId="0" shapeId="0">
      <text>
        <r>
          <rPr>
            <b/>
            <sz val="8"/>
            <color indexed="81"/>
            <rFont val="Tahoma"/>
            <family val="2"/>
          </rPr>
          <t>User:</t>
        </r>
        <r>
          <rPr>
            <sz val="8"/>
            <color indexed="81"/>
            <rFont val="Tahoma"/>
            <family val="2"/>
          </rPr>
          <t xml:space="preserve">
La suma de las Ponderaciones individuales debe
ser igual a uno</t>
        </r>
      </text>
    </comment>
    <comment ref="L194" authorId="0" shapeId="0">
      <text>
        <r>
          <rPr>
            <b/>
            <sz val="8"/>
            <color indexed="81"/>
            <rFont val="Tahoma"/>
            <family val="2"/>
          </rPr>
          <t>User:</t>
        </r>
        <r>
          <rPr>
            <sz val="8"/>
            <color indexed="81"/>
            <rFont val="Tahoma"/>
            <family val="2"/>
          </rPr>
          <t xml:space="preserve">
La suma de las Ponderaciones individuales debe
ser igual a uno</t>
        </r>
      </text>
    </comment>
    <comment ref="L201" authorId="0" shapeId="0">
      <text>
        <r>
          <rPr>
            <b/>
            <sz val="8"/>
            <color indexed="81"/>
            <rFont val="Tahoma"/>
            <family val="2"/>
          </rPr>
          <t>User:</t>
        </r>
        <r>
          <rPr>
            <sz val="8"/>
            <color indexed="81"/>
            <rFont val="Tahoma"/>
            <family val="2"/>
          </rPr>
          <t xml:space="preserve">
La suma de las Ponderaciones individuales debe
ser igual a uno</t>
        </r>
      </text>
    </comment>
    <comment ref="L206" authorId="0" shapeId="0">
      <text>
        <r>
          <rPr>
            <b/>
            <sz val="8"/>
            <color indexed="81"/>
            <rFont val="Tahoma"/>
            <family val="2"/>
          </rPr>
          <t>User:</t>
        </r>
        <r>
          <rPr>
            <sz val="8"/>
            <color indexed="81"/>
            <rFont val="Tahoma"/>
            <family val="2"/>
          </rPr>
          <t xml:space="preserve">
La suma de las Ponderaciones individuales debe
ser igual a uno</t>
        </r>
      </text>
    </comment>
    <comment ref="H209" authorId="0" shapeId="0">
      <text>
        <r>
          <rPr>
            <b/>
            <sz val="8"/>
            <color indexed="81"/>
            <rFont val="Tahoma"/>
            <family val="2"/>
          </rPr>
          <t>User:</t>
        </r>
        <r>
          <rPr>
            <sz val="8"/>
            <color indexed="81"/>
            <rFont val="Tahoma"/>
            <family val="2"/>
          </rPr>
          <t xml:space="preserve">
La suma de las Ponderaciones individuales debe
ser igual a uno</t>
        </r>
      </text>
    </comment>
    <comment ref="L209" authorId="0" shapeId="0">
      <text>
        <r>
          <rPr>
            <b/>
            <sz val="8"/>
            <color indexed="81"/>
            <rFont val="Tahoma"/>
            <family val="2"/>
          </rPr>
          <t>User:</t>
        </r>
        <r>
          <rPr>
            <sz val="8"/>
            <color indexed="81"/>
            <rFont val="Tahoma"/>
            <family val="2"/>
          </rPr>
          <t xml:space="preserve">
La suma de las Ponderaciones individuales debe
ser igual a uno</t>
        </r>
      </text>
    </comment>
    <comment ref="L218" authorId="0" shapeId="0">
      <text>
        <r>
          <rPr>
            <b/>
            <sz val="8"/>
            <color indexed="81"/>
            <rFont val="Tahoma"/>
            <family val="2"/>
          </rPr>
          <t>User:</t>
        </r>
        <r>
          <rPr>
            <sz val="8"/>
            <color indexed="81"/>
            <rFont val="Tahoma"/>
            <family val="2"/>
          </rPr>
          <t xml:space="preserve">
La suma de las Ponderaciones individuales debe
ser igual a uno</t>
        </r>
      </text>
    </comment>
    <comment ref="L223" authorId="0" shapeId="0">
      <text>
        <r>
          <rPr>
            <b/>
            <sz val="8"/>
            <color indexed="81"/>
            <rFont val="Tahoma"/>
            <family val="2"/>
          </rPr>
          <t>User:</t>
        </r>
        <r>
          <rPr>
            <sz val="8"/>
            <color indexed="81"/>
            <rFont val="Tahoma"/>
            <family val="2"/>
          </rPr>
          <t xml:space="preserve">
La suma de las Ponderaciones individuales debe
ser igual a uno</t>
        </r>
      </text>
    </comment>
    <comment ref="L226" authorId="0" shapeId="0">
      <text>
        <r>
          <rPr>
            <b/>
            <sz val="8"/>
            <color indexed="81"/>
            <rFont val="Tahoma"/>
            <family val="2"/>
          </rPr>
          <t>User:</t>
        </r>
        <r>
          <rPr>
            <sz val="8"/>
            <color indexed="81"/>
            <rFont val="Tahoma"/>
            <family val="2"/>
          </rPr>
          <t xml:space="preserve">
La suma de las Ponderaciones individuales debe
ser igual a uno</t>
        </r>
      </text>
    </comment>
    <comment ref="L237" authorId="0" shapeId="0">
      <text>
        <r>
          <rPr>
            <b/>
            <sz val="8"/>
            <color indexed="81"/>
            <rFont val="Tahoma"/>
            <family val="2"/>
          </rPr>
          <t>User:</t>
        </r>
        <r>
          <rPr>
            <sz val="8"/>
            <color indexed="81"/>
            <rFont val="Tahoma"/>
            <family val="2"/>
          </rPr>
          <t xml:space="preserve">
La suma de las Ponderaciones individuales debe
ser igual a uno</t>
        </r>
      </text>
    </comment>
    <comment ref="D240" authorId="0" shapeId="0">
      <text>
        <r>
          <rPr>
            <b/>
            <sz val="8"/>
            <color indexed="81"/>
            <rFont val="Tahoma"/>
            <family val="2"/>
          </rPr>
          <t>User:</t>
        </r>
        <r>
          <rPr>
            <sz val="8"/>
            <color indexed="81"/>
            <rFont val="Tahoma"/>
            <family val="2"/>
          </rPr>
          <t xml:space="preserve">
La suma de las Ponderaciones Totales  debe ser igual a uno</t>
        </r>
      </text>
    </comment>
    <comment ref="H240" authorId="0" shapeId="0">
      <text>
        <r>
          <rPr>
            <b/>
            <sz val="8"/>
            <color indexed="81"/>
            <rFont val="Tahoma"/>
            <family val="2"/>
          </rPr>
          <t>User:</t>
        </r>
        <r>
          <rPr>
            <sz val="8"/>
            <color indexed="81"/>
            <rFont val="Tahoma"/>
            <family val="2"/>
          </rPr>
          <t xml:space="preserve">
La suma de las Ponderaciones individuales debe
ser igual a uno</t>
        </r>
      </text>
    </comment>
    <comment ref="L240" authorId="0" shapeId="0">
      <text>
        <r>
          <rPr>
            <b/>
            <sz val="8"/>
            <color indexed="81"/>
            <rFont val="Tahoma"/>
            <family val="2"/>
          </rPr>
          <t>User:</t>
        </r>
        <r>
          <rPr>
            <sz val="8"/>
            <color indexed="81"/>
            <rFont val="Tahoma"/>
            <family val="2"/>
          </rPr>
          <t xml:space="preserve">
La suma de las Ponderaciones individuales debe
ser igual a uno</t>
        </r>
      </text>
    </comment>
  </commentList>
</comments>
</file>

<file path=xl/sharedStrings.xml><?xml version="1.0" encoding="utf-8"?>
<sst xmlns="http://schemas.openxmlformats.org/spreadsheetml/2006/main" count="982" uniqueCount="607">
  <si>
    <t>Métricas</t>
  </si>
  <si>
    <t>Funcionalidad</t>
  </si>
  <si>
    <t>Nombre:</t>
  </si>
  <si>
    <t>Completitud de implementación funcional</t>
  </si>
  <si>
    <t>Propósito:</t>
  </si>
  <si>
    <t>Qué tan completa está la implementación funcional</t>
  </si>
  <si>
    <t>Método de aplicación:</t>
  </si>
  <si>
    <t>Contar las funciones faltantes detectadas en la evaluación y comparar con el número de funciones descritas en la especificación de requisitos.</t>
  </si>
  <si>
    <t>Medición, fórmula:</t>
  </si>
  <si>
    <t>X = 1-A/B</t>
  </si>
  <si>
    <t>A = Número de mal implementados o funciones faltantes detectados</t>
  </si>
  <si>
    <t>B = Número de funciones se describe en la especificación de requerimientos</t>
  </si>
  <si>
    <t>Interpretación:</t>
  </si>
  <si>
    <t xml:space="preserve">0 &lt;= X &lt;= 1  </t>
  </si>
  <si>
    <t>Cuanto más se acerca a 1, será más correcto</t>
  </si>
  <si>
    <t>Tipo de escala:</t>
  </si>
  <si>
    <t>Absoluta</t>
  </si>
  <si>
    <t>Tipo de medida:</t>
  </si>
  <si>
    <t>X = Conteo/conteo</t>
  </si>
  <si>
    <t>A = Conteo</t>
  </si>
  <si>
    <t>B = Conteo</t>
  </si>
  <si>
    <t>Fuente de medición:</t>
  </si>
  <si>
    <t xml:space="preserve">Especificación de requisitos </t>
  </si>
  <si>
    <t>Diseño</t>
  </si>
  <si>
    <t>El código fuente</t>
  </si>
  <si>
    <t>informe de revisión</t>
  </si>
  <si>
    <t>ISO/IEC 12207 SLCP:</t>
  </si>
  <si>
    <t xml:space="preserve">Verificación </t>
  </si>
  <si>
    <t>revisión conjunta</t>
  </si>
  <si>
    <t>Audiencia:</t>
  </si>
  <si>
    <t>Desarrolladores</t>
  </si>
  <si>
    <t>Requeridores</t>
  </si>
  <si>
    <t>Ajustabilidad</t>
  </si>
  <si>
    <t>Precisión</t>
  </si>
  <si>
    <t>Efectos correctos o acordados</t>
  </si>
  <si>
    <t>Qué los requerimientos acordados funcionen de acuerdo a la exigencia demandada</t>
  </si>
  <si>
    <t>Interoperabilidad.</t>
  </si>
  <si>
    <t>Correcto acople con la base de datos</t>
  </si>
  <si>
    <t>Qué se guarden y consultes los datos de la manera correcta.</t>
  </si>
  <si>
    <t>Contar cada una de las consultas realizadas así como también de los datos ingresados en las pruebas y compáralos con los fallos o errores detectados.</t>
  </si>
  <si>
    <t>A = Numero de errores al consultar o ingresar información a la BD</t>
  </si>
  <si>
    <t>B = Número de aciertos en el ingreso de información a la base de datos.</t>
  </si>
  <si>
    <t>Conformidad</t>
  </si>
  <si>
    <t>Conformidad estándar de la interfaz</t>
  </si>
  <si>
    <t>¿Cumple la aplicación con todas las interfaces requeridas?</t>
  </si>
  <si>
    <t>Contar el número de interfaces realizadas y el número de interfaces faltantes.</t>
  </si>
  <si>
    <t>A = Numero de interfaces faltantes o por implementar.</t>
  </si>
  <si>
    <t>B = Número de interfaces realizadas satisfactoriamente</t>
  </si>
  <si>
    <t>Seguridad</t>
  </si>
  <si>
    <t>Uso controlado del Acceso</t>
  </si>
  <si>
    <t>¿Es controlable el acceso al sistema?</t>
  </si>
  <si>
    <t>Contar los accesos seguros mediante el login a la aplicación y a sus funcionalidades y se compararan con los accesos que se puedan realizar sin el login.</t>
  </si>
  <si>
    <t>A = Numero de accesos inseguros.</t>
  </si>
  <si>
    <t>B = Número de accesos realizados correctamente.</t>
  </si>
  <si>
    <t xml:space="preserve">Informes de revisión </t>
  </si>
  <si>
    <t>Confiabilidad</t>
  </si>
  <si>
    <t>Madurez</t>
  </si>
  <si>
    <t>Suficiencia de las pruebas</t>
  </si>
  <si>
    <t>Cuántas de los casos de prueba necesarios están cubiertos por el plan de pruebas.</t>
  </si>
  <si>
    <t>Contar las pruebas planeadas y comparar con el número de pruebas requeridas para obtener una cobertura adecuada.</t>
  </si>
  <si>
    <t>X = A/B</t>
  </si>
  <si>
    <t xml:space="preserve">A = Número de casos de prueba en el plan </t>
  </si>
  <si>
    <t>B = Número de casos de prueba requeridos</t>
  </si>
  <si>
    <t xml:space="preserve">0 &lt;= X </t>
  </si>
  <si>
    <t>Cuanto mayor sea X mayor será la eficiencia.</t>
  </si>
  <si>
    <t xml:space="preserve">Plan de pruebas  </t>
  </si>
  <si>
    <t>Aseguramiento de la calidad</t>
  </si>
  <si>
    <t>Recuperabilidad</t>
  </si>
  <si>
    <t>Restauración</t>
  </si>
  <si>
    <t>¿Qué tan capaz es el producto en sí mismo en funcionar normalmente después de la restauración?</t>
  </si>
  <si>
    <t>Contar el número de restauraciones exitosas y compararlo con el número de fallos en restauración.</t>
  </si>
  <si>
    <t xml:space="preserve">A = Número de restauraciones exitosas </t>
  </si>
  <si>
    <t>B = Número de fallos en restauración.</t>
  </si>
  <si>
    <t>0 &lt;= X &lt;= 1</t>
  </si>
  <si>
    <t xml:space="preserve">Revisión conjunta </t>
  </si>
  <si>
    <t>Usabilidad</t>
  </si>
  <si>
    <t>Habilidad de comprensión</t>
  </si>
  <si>
    <t>Funciones evidentes</t>
  </si>
  <si>
    <t>Qué proporción de las funciones del sistema son evidentes al usuario</t>
  </si>
  <si>
    <t>Contar las funciones evidentes al usuario y comparar con el número total de funciones.</t>
  </si>
  <si>
    <t>A = Numero de funciones evidentes al usuario</t>
  </si>
  <si>
    <t xml:space="preserve">B =  Total de funciones </t>
  </si>
  <si>
    <t>Cuanto más cercano a 1, mejor.</t>
  </si>
  <si>
    <t xml:space="preserve">Diseño  </t>
  </si>
  <si>
    <t>Informes de revisión</t>
  </si>
  <si>
    <t>Habilidad de aprendizaje</t>
  </si>
  <si>
    <t xml:space="preserve">Mensaje entendible </t>
  </si>
  <si>
    <t>Que cantidad de mensajes entendibles al usuario ofrece el sistema</t>
  </si>
  <si>
    <t>Contar el número de mensajes claros y que entiende el usuario claramente con el total de los mensajes de la aplicación.</t>
  </si>
  <si>
    <t>T= tiempo en que el usuario realiza la tarea lo más eficientemente</t>
  </si>
  <si>
    <t>0&lt;T</t>
  </si>
  <si>
    <t xml:space="preserve">Cuanto menor sea T será mejor </t>
  </si>
  <si>
    <t>T= tiempo</t>
  </si>
  <si>
    <t>Test al usuario</t>
  </si>
  <si>
    <t>Recopilación de la información del usuario</t>
  </si>
  <si>
    <t>Usuario</t>
  </si>
  <si>
    <t>Verificador</t>
  </si>
  <si>
    <t>ISO/IEC:</t>
  </si>
  <si>
    <t>ISO/IEC :</t>
  </si>
  <si>
    <t>Operabilidad</t>
  </si>
  <si>
    <t>Mensajes evidentes al usuario</t>
  </si>
  <si>
    <t>Qué proporción de mensajes son claros al usuario</t>
  </si>
  <si>
    <t>Cantidad de mensajes evidentes al usuario y comparados con los mensajes totales del sistema</t>
  </si>
  <si>
    <t>A = Numero de mensajes evidentes al usuario</t>
  </si>
  <si>
    <t>B= Mensajes totales del sistema</t>
  </si>
  <si>
    <t>0&lt;=X| &lt;= 1</t>
  </si>
  <si>
    <t>Cuanto mayor sea 1 mejor será la medida</t>
  </si>
  <si>
    <t>X = Cuenta/cuenta</t>
  </si>
  <si>
    <t>A= Conteo</t>
  </si>
  <si>
    <t>B= Conteo</t>
  </si>
  <si>
    <t>Eficiencia</t>
  </si>
  <si>
    <t>Comportamiento del tiempo</t>
  </si>
  <si>
    <t xml:space="preserve">Tiempo de respuesta </t>
  </si>
  <si>
    <t>Que tiempo le toma al usuario realizar una tarea especifica</t>
  </si>
  <si>
    <t>Observar al usuario en la realización de una tarea recurrentemente y observar el tiempo que le lleva la respuesta al sistema.</t>
  </si>
  <si>
    <t xml:space="preserve">T= tiempo </t>
  </si>
  <si>
    <t xml:space="preserve">Cuanto menor T será mejor </t>
  </si>
  <si>
    <t>X=tiempo en minutos o segundos</t>
  </si>
  <si>
    <t>Operaciones del sistema</t>
  </si>
  <si>
    <t>Tiempo estimado de llamadas al sistema.</t>
  </si>
  <si>
    <t>Requeridos</t>
  </si>
  <si>
    <t>Comportamiento de los recursos</t>
  </si>
  <si>
    <t xml:space="preserve">Utilización de la memoria </t>
  </si>
  <si>
    <t xml:space="preserve">Que cantidad de memoria se utiliza en la ejecución de la aplicación </t>
  </si>
  <si>
    <t>Estimación de los requisitos de memoria</t>
  </si>
  <si>
    <t>X = tamaño en bytes</t>
  </si>
  <si>
    <t xml:space="preserve">Cuanto menor sea X será mejor su calificación </t>
  </si>
  <si>
    <t>X= tamaño en bytes</t>
  </si>
  <si>
    <t>Tamaño estimado de la utilización de la memoria</t>
  </si>
  <si>
    <t>Recopilación de la información en pruebas</t>
  </si>
  <si>
    <t>Mantenibilidad</t>
  </si>
  <si>
    <t>Analizabilidad</t>
  </si>
  <si>
    <t>Análisis de Fallas</t>
  </si>
  <si>
    <t>Identificación de que  operación fue la que causo el fallo</t>
  </si>
  <si>
    <t>Observar el comportamiento del desarrollador que está tratando de resolver las fallas</t>
  </si>
  <si>
    <t>A= Numero de fallas no encontradas</t>
  </si>
  <si>
    <t xml:space="preserve">B= Numero de fallas del sistema </t>
  </si>
  <si>
    <t>0&lt;= X &lt;= 1</t>
  </si>
  <si>
    <t xml:space="preserve">Cuanto más cerca a uno será mejor </t>
  </si>
  <si>
    <t>X= Conteo/conteo</t>
  </si>
  <si>
    <t>A= conteo</t>
  </si>
  <si>
    <t xml:space="preserve">Reporte de solución de problemas </t>
  </si>
  <si>
    <t xml:space="preserve">Reporte de operaciones </t>
  </si>
  <si>
    <t xml:space="preserve">Test de calidad </t>
  </si>
  <si>
    <t xml:space="preserve">Usuario </t>
  </si>
  <si>
    <t>Estabilidad</t>
  </si>
  <si>
    <t xml:space="preserve">Accesos al sistema sin interrupción </t>
  </si>
  <si>
    <t>Cantidad de accesos al sistema sin que falle la continuidad de negocio</t>
  </si>
  <si>
    <t>Observar la aplicación en correcto funcionamiento y compararlo con la cantidad de caídas del sistema.</t>
  </si>
  <si>
    <t>A= Numero de fallas encontradas</t>
  </si>
  <si>
    <t xml:space="preserve">B= Numero de accesos al sistema </t>
  </si>
  <si>
    <t>CARACTERÍSTICAS</t>
  </si>
  <si>
    <t>SUBCARACTERÍSTICAS</t>
  </si>
  <si>
    <t>Definición</t>
  </si>
  <si>
    <t xml:space="preserve">Ponderación Total:  </t>
  </si>
  <si>
    <t>Ponderación individual</t>
  </si>
  <si>
    <t>La capacidad del producto de software para proveer las funciones que satisfacen las necesidades explícitas e implícitas cuando el software se utiliza bajo condiciones específicas.</t>
  </si>
  <si>
    <t>Conformidad con la funcionalidad</t>
  </si>
  <si>
    <t>La capacidad del producto de software de adherirse a los estándares, convenciones o regulaciones legales y prescripciones similares referentes a la funcionalidad.</t>
  </si>
  <si>
    <t>Suma de las Ponderaciones</t>
  </si>
  <si>
    <t>La capacidad del producto de software para proteger la información y los datos de modo que las personas o los sistemas no autorizados no puedan leerlos o modificarlos, y a las personas o sistemas autorizados no se les niegue el acceso a ellos.</t>
  </si>
  <si>
    <t>Interoperabilidad</t>
  </si>
  <si>
    <t>La capacidad del producto de software para mantener un nivel específico de funcionamiento cuando se está utilizando bajo condiciones especificadas.</t>
  </si>
  <si>
    <t>La capacidad del producto de software para evitar fallas como resultado de errores en el software.</t>
  </si>
  <si>
    <t xml:space="preserve">La capacidad del producto de software para restablecer un nivel especificado de funcionamiento y recuperar los datos afectados directamente en el caso de una falla. </t>
  </si>
  <si>
    <t>La capacidad del producto de software de ser entendido, aprendido, usado y atractivo al usuario, cuando es utilizado bajo las condiciones especificadas.</t>
  </si>
  <si>
    <t>La capacidad del producto de software para permitir al usuario entender si el software es adecuado, y cómo puede ser utilizado para las tareas y las condiciones particulares de la aplicación.</t>
  </si>
  <si>
    <t xml:space="preserve">La capacidad del producto de software para permitir al usuario operarlo y controlarlo. </t>
  </si>
  <si>
    <t>La capacidad del producto de software para proveer un desempeño adecuado, de acuerdo con la cantidad de recursos utilizados y bajo las condiciones planteadas.</t>
  </si>
  <si>
    <t>Comportamiento en el tiempo</t>
  </si>
  <si>
    <t>La capacidad del producto de software para proveer tiempos adecuados de respuesta y procesamiento, y ratios de rendimiento cuando realiza su función bajo las condiciones establecidas.</t>
  </si>
  <si>
    <t>La capacidad del producto de software para utilizar cantidades y tipos adecuados de recursos cuando este funciona bajo las condiciones establecidas.</t>
  </si>
  <si>
    <t>Conformidad con la eficiencia</t>
  </si>
  <si>
    <t>Capacidad del producto de software para ser modificado. Las modificaciones pueden incluir correcciones, mejoras o adaptación del software a cambios en el entorno, especificaciones de requerimientos funcionales.</t>
  </si>
  <si>
    <t>La capacidad del producto de software para ser diagnosticado por deficiencias o causas de fallas en el software o la identificación de las partes a ser modificadas.</t>
  </si>
  <si>
    <t>La capacidad del producto de software para evitar efectos inesperados debido a modificaciones del software.</t>
  </si>
  <si>
    <t>Conformidad con la facilidad de mantenimiento</t>
  </si>
  <si>
    <t>Facilidad de instalación</t>
  </si>
  <si>
    <t>Conformidad con la portabilidad</t>
  </si>
  <si>
    <t xml:space="preserve">Suma Ponderación Total:  </t>
  </si>
  <si>
    <t xml:space="preserve">La capacidad del producto de software de adherirse a los lineamientos planteados en la especificación de requisitos </t>
  </si>
  <si>
    <t>La capacidad del producto de software para realizar de la mejor manera las colsultas que requiera a la base de datos.</t>
  </si>
  <si>
    <t xml:space="preserve">La capacidad del producto de software para proveer los resultados o efectos acordados con un grado necesario de precisión. </t>
  </si>
  <si>
    <t xml:space="preserve">Seguridad </t>
  </si>
  <si>
    <t xml:space="preserve">Habilidad de comprensión </t>
  </si>
  <si>
    <t xml:space="preserve">Habilidad de aprendizaje </t>
  </si>
  <si>
    <t xml:space="preserve">La capacidad del producto de software para permitir al usuario aprender las tareas a realizar en su aplicación. </t>
  </si>
  <si>
    <t>Ponderación Total</t>
  </si>
  <si>
    <t>Calificación Total</t>
  </si>
  <si>
    <t>Calificación Ponderada Total</t>
  </si>
  <si>
    <t>DEFINICIÓN</t>
  </si>
  <si>
    <t>Calificación</t>
  </si>
  <si>
    <t>Calificación ponderada</t>
  </si>
  <si>
    <t xml:space="preserve">Calificación Total  </t>
  </si>
  <si>
    <t xml:space="preserve">Calificación Ponderada Total  </t>
  </si>
  <si>
    <t xml:space="preserve">Calificación </t>
  </si>
  <si>
    <t>Ponderación Individual</t>
  </si>
  <si>
    <t>Calificación Ponderada</t>
  </si>
  <si>
    <t>Calificcación ponderada</t>
  </si>
  <si>
    <t>Justificación Evaluación / Calificación</t>
  </si>
  <si>
    <t>FUNCIONALIDAD</t>
  </si>
  <si>
    <t>Alcance de la implementación funcional</t>
  </si>
  <si>
    <t>Qué tan correcta es la implementación funcional?</t>
  </si>
  <si>
    <t>El número de funciones que fueron descritas en la especificación, fueron llevadas a cabo de manera correcta</t>
  </si>
  <si>
    <t>X = 1 - A/B
A = número de funciones faltantes e implementadas incorrectamente 
B = número de funciones descritas en la especificación de requisitos</t>
  </si>
  <si>
    <t>Estabilidad (o volatilidad) de la especificación funcional</t>
  </si>
  <si>
    <t>Qué tan estable es la especificación funcional durante el desarrollo del ciclo de vida?</t>
  </si>
  <si>
    <t>La estabilidad de la especificación durante su ciclo de vida fue alta</t>
  </si>
  <si>
    <t>X = 1 - A/B
A = número de funciones cambiadas durante las fases de desarrollo del ciclo de vida. 
B = número de funciones descritas en la especificación de requisitos</t>
  </si>
  <si>
    <t>Integridad de la implementación funcional</t>
  </si>
  <si>
    <t>Qué tan completa es la implementación de acuerdo a la especificación de requisitos?</t>
  </si>
  <si>
    <t>Lo que fue pedido, fue entregado</t>
  </si>
  <si>
    <t>X = 1-A/B
A = número de funciones faltantes
B = número de funciones descritas en la especificación de requisitos</t>
  </si>
  <si>
    <t>Se observa funcionalidad en cuanto a su uso, lo cual indica la completitud de sus requisitos</t>
  </si>
  <si>
    <t>X = 1 - A/B
A = número de funciones faltantes o implementadas incorrectamente detectadas en la evaluación
B = Número de funciones descritas en la especificación de requisitos</t>
  </si>
  <si>
    <t>Exactitud Computacional</t>
  </si>
  <si>
    <t>Cuantas veces los usuarios finales encuentran resultados inexactos?</t>
  </si>
  <si>
    <t>Para el tiempo que lleva de operación los resultados inexactos por parte de los usuarios han sido relativamente nulos</t>
  </si>
  <si>
    <t>X = A/T
A = Número de cómputos inexactos encontrados por los usuarios
T = Tiempo de operación</t>
  </si>
  <si>
    <t>Cuantas veces los usuarios finales encuentran resultados con precisión inadecuada?</t>
  </si>
  <si>
    <t>X = A/T
A = Número de resultados encontrados por los usuarios con nivel de precisión distinta de la requerida. 
T = Tiempo de operación</t>
  </si>
  <si>
    <t>Todos los estándares por los que es regulado, se cumplen</t>
  </si>
  <si>
    <t>RESISTENCIA AL ACCESO</t>
  </si>
  <si>
    <t>Qué tan controlable es el acceso al sistema?</t>
  </si>
  <si>
    <t>El sistema cuenta con gran seguridad en cuanto a la verificacion de perfiles</t>
  </si>
  <si>
    <t>X = A/B
A = número de accesos de controlabilidad de requisitos implementados correctamente en las especificaciones.
B = número de accesos de controlabilidad de requisitos implementados en las especificaciones.</t>
  </si>
  <si>
    <t>Facilidad de auditar los Accesos</t>
  </si>
  <si>
    <t>Qué tan completa es el rastro de intervención concerniente al acceso de los usuarios al sistema y los datos?</t>
  </si>
  <si>
    <t>X = A/B
A =  Número de “accesos del usuario al sistema y a los datos” registrados en la historia de la base de datos del acceso.
B = Número de “accesos del usuario al sistema y a los datos” realizados durante la evaluación.</t>
  </si>
  <si>
    <t>X = A/B
A = Número de diferentes tipos de operaciones ilegales detectados. 
B = Número de tipos de operaciones ilegales según en la especificación.</t>
  </si>
  <si>
    <t>RESISTENCIA A LA COPIA</t>
  </si>
  <si>
    <t>Incidentes de copia</t>
  </si>
  <si>
    <t>Cuantos incidentes de copia ilegal son realizados en el software?</t>
  </si>
  <si>
    <t>X = A/B
A =  Número de incidentes de copia ilegal del software.
B = Número total de incidentes de seguridad relacionados con el software.</t>
  </si>
  <si>
    <t>FACILIDAD DE CIFRADO</t>
  </si>
  <si>
    <t xml:space="preserve">Cifrado de datos </t>
  </si>
  <si>
    <t>Qué tan completa es la implementación del cifrado de datos?</t>
  </si>
  <si>
    <t>Posee un esquema de seguridad y de cifrado muy alto</t>
  </si>
  <si>
    <t>X = A/B
A = Número de casos implementados de datos cifrados/descifrados como los especificados confirmados en la revisión.
B = Número de datos que requieren la facilidad del cifrado/descifrado de datos como en las especificaciones.</t>
  </si>
  <si>
    <t>RESISTENCIA A LA FALSIFICACIÓN</t>
  </si>
  <si>
    <t>Incidentes de falsificación</t>
  </si>
  <si>
    <t>Cuanto incidentes de falsificación son realizados en el software?</t>
  </si>
  <si>
    <t>X = A/B
A =  Número de incidentes de falsificación del software.
B = Número total de incidentes de seguridad relacionados con el software.</t>
  </si>
  <si>
    <t>ROBUSTEZ</t>
  </si>
  <si>
    <t>Prevención de la corrupción de datos</t>
  </si>
  <si>
    <t>Cuál es la frecuencia de la corrupción de datos en los eventos?</t>
  </si>
  <si>
    <t>Es relativamente nula la fecuencia de corrupción de datos</t>
  </si>
  <si>
    <t xml:space="preserve">a) X = 1 - A/N
    A = Número de veces que ocurrió la mayor cantidad de corrupción de datos en el evento.
N = número de casos de prueba de datos intentados para causar la corrupción de datos en el suceso (o evento)
b) Y = 1 - B/N
    A = Número de veces que ocurrió la menor cantidad de corrupción de datos en el evento.
c) Z = A/T o B/T
A = Período del tiempo de operación (durante la operación de pruebas)
</t>
  </si>
  <si>
    <t>CONFORMIDAD CON LA SEGURIDAD</t>
  </si>
  <si>
    <t>Regulación de la seguridad</t>
  </si>
  <si>
    <t>Cuantas regulaciones de seguridad se están cumpliendo?</t>
  </si>
  <si>
    <t>Se cumple con la totalidad de regulaciones</t>
  </si>
  <si>
    <t>X = A/B
A =  Número de regulaciones de seguridad que se cumplen.
B = Número de regulaciones de seguridad que se deben cumplir según las especificaciones.</t>
  </si>
  <si>
    <t>INTEROPERABILIDAD</t>
  </si>
  <si>
    <t>COMPATIBILIDAD DE LA OSI</t>
  </si>
  <si>
    <t>Intercambiabilidad de los datos (éxito del usuario basado en intentos)</t>
  </si>
  <si>
    <t>Qué tan frecuentemente el usuario final falla el intercambio de datos entre el software objetivo y otros software?
Con qué frecuencia son las transferencias de datos entre el software obejtivo y otros software con exitoso?
¿Puede el usuario tener éxito generalmente en el cambio de datos?</t>
  </si>
  <si>
    <t>La interactividad de este con otros sistemas esta regulada</t>
  </si>
  <si>
    <t>a) X = 1 – A/B
A = Número de casos en los que el usuario no intercambio con otros programas o sistemas.
B = Número de casos en los cuales el usuario intentó intercambiar datos.
b)Y = A/T
T = Período del tiempo de operación</t>
  </si>
  <si>
    <t xml:space="preserve">COMPATIBILIDAD DEL SOFTWARE </t>
  </si>
  <si>
    <t>Interoperabilidad con el software</t>
  </si>
  <si>
    <t>Qué tan interoperable es el software con otros programas?</t>
  </si>
  <si>
    <t>El software trabaja en conjunto con las demás aplicaciones desarrolladas e implementadas por la Organización</t>
  </si>
  <si>
    <t>X = A/B
A =  Cantidad de software con que se interactúo satisfactoriamente.
B = Cantidad de software con que se debe interactuar según las especificaciones.</t>
  </si>
  <si>
    <t>COMPATIBILIDAD DE LOS DATOS</t>
  </si>
  <si>
    <t>Intercambiabilidad de Datos (Basado en el formato de datos)</t>
  </si>
  <si>
    <t>Que tan correctamente han sido implementados los formatos de la interfaz de datos?</t>
  </si>
  <si>
    <t>La operabilidad del producto ha sido satisfactorio en conjunto con las demás aplicaciones</t>
  </si>
  <si>
    <t>X = A/B
A = número de formatos de la interfaz de datos que han sido implementados correctamente en las especificaciones
B = número de formato de datos a ser intercambiados en las especificaciones</t>
  </si>
  <si>
    <t>Intercambio de los datos</t>
  </si>
  <si>
    <t>Qué cantidad de aplicaciones pueden intercambiar datos?</t>
  </si>
  <si>
    <t>Todos los sistemas que han sido creados para intecambio de datos lo estan umpliendo</t>
  </si>
  <si>
    <t>X = 1/N
N =  Número de aplicaciones con los cuales se pude intercambiar datos.</t>
  </si>
  <si>
    <t>TRAZABILIDAD</t>
  </si>
  <si>
    <t>Iteraciones grabadas</t>
  </si>
  <si>
    <t>Cuanta trazabilidad tiene el software?</t>
  </si>
  <si>
    <t>Registra y analiza causas</t>
  </si>
  <si>
    <t>X = A/B
A =  Total de interacciones grabadas
B = Total de interacciones entre las partes con las que se debe interoperar.</t>
  </si>
  <si>
    <t>CONFORMIDAD CON LA INTEROPERABILIDAD</t>
  </si>
  <si>
    <t>Regulación de interoperabilidad</t>
  </si>
  <si>
    <t>Cuantas regulaciones de interoperabilidad se están cumpliendo?</t>
  </si>
  <si>
    <t>X = A/B
A =  Número de regulaciones de interoperabilidad que se cumplen.
B = Número de regulaciones de interoperabilidad que se deben cumplir según las especificaciones.</t>
  </si>
  <si>
    <t>FIABILIDAD</t>
  </si>
  <si>
    <t>MADUREZ</t>
  </si>
  <si>
    <t>Detección de fallas</t>
  </si>
  <si>
    <t>Cuantas fallas fueron detectadas en el producto revisado?</t>
  </si>
  <si>
    <t>El producto funciono correctamente según especificaciones</t>
  </si>
  <si>
    <t xml:space="preserve">X = A/B
A = Número absoluto de fallos detectados en la revisión.
B = Número de fallos estimados a ser detectados en la revisión </t>
  </si>
  <si>
    <t>Remoción de fallos</t>
  </si>
  <si>
    <t>Cuantos fallos han sido corregidos?
Cuál es la proporción de fallos removidos?</t>
  </si>
  <si>
    <t>Desde la implementación no han corregido fallos, no se han presentado</t>
  </si>
  <si>
    <t>X = A
A = Número de fallos corregidos durante el diseño/codificación
Y = A/B
A = Número de fallos corregidos durante el diseño/codificación
B = Número de fallos detectados en la revisión</t>
  </si>
  <si>
    <t>Suficiencia de Prueba</t>
  </si>
  <si>
    <t>Cuántos de los casos de pruebas requeridas son cubiertos por los planes de pruebas?</t>
  </si>
  <si>
    <t>No se posee planes de pruebas</t>
  </si>
  <si>
    <t>X = A/B
A = Número de casos de prueba designadas en planes de prueba y confirmado en revisiones.
B = Número de casos de pruebas requeridas</t>
  </si>
  <si>
    <t>Densidad de la falla contra los casos de prueba</t>
  </si>
  <si>
    <t>Cuántas faltas fueron detectadas durante el período de prueba definido?</t>
  </si>
  <si>
    <t>Las pruebas se han realizado sobre la marcha y el sistema ha fallado mas por causas externas que propias del sistema</t>
  </si>
  <si>
    <t>X = A1/A2
A1 = Número de faltas detectadas
A2 = Número de casos de prueba realizados</t>
  </si>
  <si>
    <t>Densidad de las fallas</t>
  </si>
  <si>
    <t>Cuantas faltas fueron detectadas durante el periodo de prueba definido?</t>
  </si>
  <si>
    <t>Las pruebas se han realizado sobre la marcha, pero en el ciclo de vida se detectaron pocas  e inmediatamente fueron corregidas</t>
  </si>
  <si>
    <t>X = A/B 
A = Número de faltas detectadas
B = Tamaño del producto</t>
  </si>
  <si>
    <t>Cuántas fallas han sido corregidas?</t>
  </si>
  <si>
    <t xml:space="preserve">Las fallas presentadas han sido corregidas </t>
  </si>
  <si>
    <t>a) X = A1/A2
    A1 = Número de fallas corregidas 
A2 = Número total de fallas detectas actualmente. 
b) Y = A1/A3
    A3 = Número total de fallas predichas en el producto de software.</t>
  </si>
  <si>
    <t>Tiempo medio entre fallas (MTBF)</t>
  </si>
  <si>
    <t>Qué tan frecuentemente el software falla en la operación?</t>
  </si>
  <si>
    <t>Las fallas han sido por cuestiones externas al software</t>
  </si>
  <si>
    <t xml:space="preserve">a) X = T1/A
b) Y = T2/A
T1 = tiempo de operación
T2 = suma de intervalos de tiempos entre ocurrencias de fallas consecutivas  
A = número de fallas detectadas actualmente (Fallas ocurridas durante el tiempo de operación observada) </t>
  </si>
  <si>
    <t>TOLERANCIA A FALLOS</t>
  </si>
  <si>
    <t>Prevención de fallas</t>
  </si>
  <si>
    <t>Cuantos patrones de fallos fueron traídos bajo control para evitar fallas criticas y serias?</t>
  </si>
  <si>
    <t>Los pocos que se puedan presentar son tenidos en cuenta para evitar fallas mayores</t>
  </si>
  <si>
    <t>X = A/B
A = Número de patrones de fallas teniendo evasión en el diseño/codificación
B = Número de patrones de fallas a ser consideradas
Comentario(s) Ejemplos de patrones de fallas fuera del rango de datos de bloqueo.
Comentario(s) La técnica del análisis del árbol de fallos puede ser usado para detectar patrones de fallo</t>
  </si>
  <si>
    <t>Evasión de la interrupción</t>
  </si>
  <si>
    <t>Qué tan frecuente el producto de software causa caidas en el ambiente total de producción?</t>
  </si>
  <si>
    <t>Siempre esta disponible</t>
  </si>
  <si>
    <t>X = 1 – A/B
A = Número de interrupciones
B = Número de faltas</t>
  </si>
  <si>
    <t>RECUPERABILIDAD</t>
  </si>
  <si>
    <t>Facilidad de Restauración</t>
  </si>
  <si>
    <t>Qué tan capaz es el producto en restaurarse a sí mismo después de un acontecimiento anormal o por una petición?</t>
  </si>
  <si>
    <t>Tiene alto grado de restauración</t>
  </si>
  <si>
    <t>X = A/B
A = Número de los requisitos puestos en ejecución de la restauración confirmados en la revisión.
B = Número de los requisitos de la restauración en las especificaciones.</t>
  </si>
  <si>
    <t xml:space="preserve">Tiempo medio de inactividad </t>
  </si>
  <si>
    <t>Cuál es el tiempo promedio en que el sistema no está disponible cuando una falla ocurre antes del arranque gradual?</t>
  </si>
  <si>
    <t>X = T/N
T = Tiempo total inactivo (de paro)
N = Número de interrupciones observadas
El peor caso de distribución de inactividad debería ser medido.</t>
  </si>
  <si>
    <t>X = A/B
A = Número de los casos de restauración hechos con éxito
B = Número de los casos de restauración probados según los requisitos</t>
  </si>
  <si>
    <t>CONFORMIDAD CON LA FIABILIDAD</t>
  </si>
  <si>
    <t>Conformidad con la Fiabilidad</t>
  </si>
  <si>
    <t>Qué tan conforme es la fiabilidad de el producto para aplicar regulaciones, estándares y convenciones?</t>
  </si>
  <si>
    <t>X = 1- A/B
A = Número de datos de la conformidad de la fiabilidad especificados que no ha sido ejecutados durante las pruebas.
B = Número total de datos de la conformidad de la fiabilidad especificados</t>
  </si>
  <si>
    <t>USABILIDAD</t>
  </si>
  <si>
    <t>APROPIABILIDAD</t>
  </si>
  <si>
    <t>Integridad de la descripción</t>
  </si>
  <si>
    <t>Qué proporción de las funciones (o tipos de función) están descritas en la descripción del producto?</t>
  </si>
  <si>
    <t>La mayoria de funciones estan descritas</t>
  </si>
  <si>
    <t>X = A/B
A = Número de funciones (o tipos de funciones) descritas en la descripción del producto. 
B = Número total de funciones (o tipos de funciones)</t>
  </si>
  <si>
    <t>Capacidad de la demostración</t>
  </si>
  <si>
    <t>Qué proporción de funciones que requieren demostración tienen la capacidad de demostración?</t>
  </si>
  <si>
    <t>Las funciones en su totalidad tienen demostración</t>
  </si>
  <si>
    <t>X = A/B
A = Número de funciones demostradas y confirmadas en la revisión
B = Número total de funciones que requieren la capacidad de demostración</t>
  </si>
  <si>
    <t>Funciones Evidentes</t>
  </si>
  <si>
    <t>Qué proporción de las funciones del producto son evidentes al usuario?</t>
  </si>
  <si>
    <t>El sistema brinda suficiente información al usuario de sus funciones</t>
  </si>
  <si>
    <t>X = A/B
A = Número de funciones (o tipos de funciones) evidentes al usuario
B = Número total de funciones (o tipos de funciones)</t>
  </si>
  <si>
    <t>Comprensibilidad de la función</t>
  </si>
  <si>
    <t>Qué proporción de las funciones del producto estarán disponibles al usuario para ser comprendidas correctamente?</t>
  </si>
  <si>
    <t xml:space="preserve">Las funciones en su totalidad estarán disponibles </t>
  </si>
  <si>
    <t>X = A/B
A = Número de funciones de interfaz de usuario cuyo propósito es entendido por el usuario.
B = Número de funciones de interfaz de usuario</t>
  </si>
  <si>
    <t>Qué proporción de las funciones (o tipos de función) es comprendida después de leer la descripción del producto?</t>
  </si>
  <si>
    <t>Casi la mayoría podrán ser comprendidas después de ser leidas</t>
  </si>
  <si>
    <t xml:space="preserve">X = A/B
A = Número de funciones (o tipos de funciones) comprendidas.
B = Número total de funciones (o tipos de funciones) </t>
  </si>
  <si>
    <t>Eficacia de la Demostración</t>
  </si>
  <si>
    <t>Qué proporción de funciones puede el usuario operar exitosamente después de una demostración o de un tutorial?</t>
  </si>
  <si>
    <t>La mayoria de funciones podrán ser operables después de mínimo una pequeña capacitación</t>
  </si>
  <si>
    <t>X = A/B
A = Número de funciones operadas exitosamente. 
B = Número de demostraciones/tutoriales accesados.</t>
  </si>
  <si>
    <t>Las funciones en su totalidad estarán disponibles pero no la mayoria podrán ser comprendidas</t>
  </si>
  <si>
    <t xml:space="preserve">X = A/B
A = Número de funciones de la interfaz de usuario en las cuales el propósito es descrito correctamente por el usuario.
B = Número de funciones disponibles de la interfaz. </t>
  </si>
  <si>
    <t>Entrada y salida comprensibles</t>
  </si>
  <si>
    <t>Pueden los usuarios comprender qué es lo requerido como dato de entrada y qué está proporcionado como salida para el software del sistema?</t>
  </si>
  <si>
    <t xml:space="preserve">Los usuarios están en la capacidad de reconocer a maneraglobal que les pide y que les arroja cada uno de los módulos implementados </t>
  </si>
  <si>
    <t>X = A/B
A = Número de datos de entrada y salida los cuales el usuario comprende exitosamente. 
B = Número de datos de entrada y salida disponibles desde la interfaz.</t>
  </si>
  <si>
    <t>FACILIDAD DE APRENDIZAJE</t>
  </si>
  <si>
    <t>Integridad de la documentación del usuario y/o de la facilidad de la ayuda</t>
  </si>
  <si>
    <t>Qué proporción de las funciones están descritas en la documentación del usuario y/o facilidad de la ayuda?</t>
  </si>
  <si>
    <t>El 90% de los módulos están a manos de los usuarios descritos de la manera más simple posible, para lograr su comprensión</t>
  </si>
  <si>
    <t>X = A/B
A = Número de funciones descritas
B = Número total de funciones proveídas</t>
  </si>
  <si>
    <t>Facilidad de aprender de la función</t>
  </si>
  <si>
    <t>Cuanto tiempo toma el usuario para aprender a usar una función?</t>
  </si>
  <si>
    <t>Se han realizado dos ciclos de capacitaciones lo cual facilita cada vez más su comprensión</t>
  </si>
  <si>
    <t>T = Tiempo medio tomado para aprender a usar una función correctamente.</t>
  </si>
  <si>
    <t>Facilidad de aprender a realizar una tarea en uso</t>
  </si>
  <si>
    <t>Cuanto tiempo toma el usuario para aprender cómo realizar la tarea especificada eficientemente?</t>
  </si>
  <si>
    <t>T = Suma de tiempo de operación del usuario hasta que el usuario alcance a realizar la tarea especifica dentro de un tiempo corto.</t>
  </si>
  <si>
    <t>Eficacia de la documentación del usuario y/o la ayuda del sistema</t>
  </si>
  <si>
    <t>Qué proporción de tareas pueden ser completadas correctamente después de usar la documentación y/o la ayuda del sistema?</t>
  </si>
  <si>
    <t>Las funciones del día a día pueden ser llevadas a cabo correctamente dado a que se hizo enfasis en las necesidades de los usuarios</t>
  </si>
  <si>
    <t>X = A/B
A = Número de tareas completadas exitosamente después de acceder a la ayuda en línea y/o a la documentación
B = Número total de tareas probadas.</t>
  </si>
  <si>
    <t>Eficacia de la documentación del usuario y/o la ayuda del sistema en uso</t>
  </si>
  <si>
    <t>Qué proporción de funciones pueden ser usadas correctamente después de leer la documentación o de usar ayudas del sistema?</t>
  </si>
  <si>
    <t>X = A/B
A = Número de funciones que pueden ser usadas.
B = Número total de funciones proporcionadas.</t>
  </si>
  <si>
    <t>Accesibilidad de la ayuda</t>
  </si>
  <si>
    <t>Qué proporción de temas de ayuda puede el usuario localizar?</t>
  </si>
  <si>
    <t xml:space="preserve">El usuario en el momento cuenta con varios documentos a los cuales puede recurrir para obtener ayuda </t>
  </si>
  <si>
    <t>X = A/B
A = Número de tareas para las cuales la ayuda en línea es localizada de manera correcta
B = Número total de tareas probadas.</t>
  </si>
  <si>
    <t>Frecuencia de la ayuda</t>
  </si>
  <si>
    <t>Con qué frecuencia un usuario tiene que acceder a la ayuda para aprender la operación y poder completar su tarea de trabajo?</t>
  </si>
  <si>
    <t>A pesar de que el sistema es fácil de manejar para algunos usuarios se dificulta por los conceptos que no poseen</t>
  </si>
  <si>
    <t>X = A
A = Número de accesos a la ayuda hasta que un usuario completa su tarea.</t>
  </si>
  <si>
    <t>OPERABILIDAD</t>
  </si>
  <si>
    <t>Facilidad de cancelar la operacion del usuario</t>
  </si>
  <si>
    <t>Qué proporción de funciones pueden ser canceladas antes de la finalización?</t>
  </si>
  <si>
    <t>El sistema permite cancelar tareas</t>
  </si>
  <si>
    <t>X = A/B
A = Número de funciones ejecutadas las cuales pueden ser canceladas por el usuario
B = Número de funciones que requieren la capacidad de precancelación.</t>
  </si>
  <si>
    <t>Facilidad de anular la operación del usuario</t>
  </si>
  <si>
    <t>Qué proporción de las funciones pueden ser anuladas?</t>
  </si>
  <si>
    <t>El sistema permite anular tareas</t>
  </si>
  <si>
    <t xml:space="preserve">X = A/B
A = Número de funciones ejecutadas, las cuales puede ser anuladas por el usuario
B = Número de funciones. </t>
  </si>
  <si>
    <t>Claridad del Mensaje</t>
  </si>
  <si>
    <t>Qué proporción de mensajes son explicados por sí mismos?</t>
  </si>
  <si>
    <t>La mayoria de mensajes arrojados por el sistema son claros</t>
  </si>
  <si>
    <t>X = A/B
A = Número de mensajes ejecutados con explicaciones claras
B = Número de mensajes ejecutados.</t>
  </si>
  <si>
    <t>Claridad del elemento de la interfaz</t>
  </si>
  <si>
    <t>Qué proporción de elementos de la interfaz son explicados por sí mismos?</t>
  </si>
  <si>
    <t>Las interfaces en su mayoria son comprensibles al usuario</t>
  </si>
  <si>
    <t>X = A/B
A = Número de elementos de la interfaz los cuales son explicados por sí mismos
B = Número total de elementos de la interfaz</t>
  </si>
  <si>
    <t>Facilidad de recuperación de un error operacional</t>
  </si>
  <si>
    <t>Qué proporción de funciones puede tolerar error del usuario?</t>
  </si>
  <si>
    <t>La mayoria de funciones toleran errores por parte del usuario</t>
  </si>
  <si>
    <t>X = A/B
A = Número de funciones ejecutadas con tolerancia del error del usuario
B = Número total de las funciones que requieren la capacidad de la tolerancia de error</t>
  </si>
  <si>
    <t>Consistencia operacional en uso</t>
  </si>
  <si>
    <t>Qué tan consistente son los componentes de la interfaz de usuario?</t>
  </si>
  <si>
    <t>Los componentes de interfaz son en alto grado consistentes</t>
  </si>
  <si>
    <t>a) X = 1 – A/B
A = Número de mensajes o funciones las cuales el usuario encontró inaceptable contrario con las expectativas del usuario.
b) Y = N/UOT
N = Número de operaciones las cuáles el usuario encontró inaceptable contrario a las expectativas del usuario.
UOT = Tiempo de operación del usuario (durante el período de observación)</t>
  </si>
  <si>
    <t>Corrección de error en uso</t>
  </si>
  <si>
    <t>Puede el usuario recuperar fácilmente su error o tarea de la recomprobación?
Puede el usuario recuperar fácilmente su entrada?</t>
  </si>
  <si>
    <t>El usuario puede recuperar su etrada con facilidad</t>
  </si>
  <si>
    <t>a) X = A/OUT
A = Número de veces que el usuario tiene éxito para cancelar sus errores de operación.
UOT = tiempo de operación del usuario durante el período de observación
Comentario(s) Cuando la función es probada una a una, el cociente también es calculado, que es el cociente del número de las funciones en las cuales el usuario tiene éxito para cancelar su operación a todas las funciones.</t>
  </si>
  <si>
    <t>Comprensibilidad del mensaje en uso</t>
  </si>
  <si>
    <t>Puede el usuario fácilmente comprender mensajes desde el software del sistema?
Hay algunos mensajes los cuales el usuario se retrasa en entender antes de comenzar la próxima acción?
Puede el usuario memorizar fácilmente el mensaje importante?</t>
  </si>
  <si>
    <t>El sistema por ser 100% usado para el desarrollo de trabajo de los usuarios se busco reducir complejidad para lograr una mayor comprensibilidad</t>
  </si>
  <si>
    <t>X = A/UOT
A = Número de veces en que el usuario se detiene brevemente por un largo periodo o falla sucesivamente varias veces en la misma operación, debido a la carencia de la comprensión del mensaje.
UOT =  Tiempo de operación del usuario (periodo de observación)</t>
  </si>
  <si>
    <t>Capacidad de deshacer (corrección de error del usuario)</t>
  </si>
  <si>
    <t>Qué tan frecuentemente el usuario corrige con éxito los errores de entrada?
Qué tan frecuentemente el usuario deshace errores correctamente?</t>
  </si>
  <si>
    <t>La mayoria de veces pueden ser corregidos lo erores</t>
  </si>
  <si>
    <t xml:space="preserve">a) X = A/B
A = Número de errores de entrada en los cuales el usuario corrige con éxito
B = Número de tentativas para corregir errores de entrada
b) Y = A/B
A = Número de condiciones de error las cuales el usuario corrige con éxito.
B = Número total de las condiciones de error probadas </t>
  </si>
  <si>
    <t>Reducción del procedimiento de la operación</t>
  </si>
  <si>
    <t>Puede el usuario fácilmente reducir los procedimientos de operación para su conveniencia?</t>
  </si>
  <si>
    <t>Lo puede hacer pero no tienen la mayoria de ellos no cuentan con la suficiente capacitación</t>
  </si>
  <si>
    <t>X = 1 – A/B
A = Número de procedimientos reducidos de la operación después de personalizar la operación.
B = Número de procedimientos de la operación antes de personalizar la operación.</t>
  </si>
  <si>
    <t>ATRACTIBILIDAD</t>
  </si>
  <si>
    <t>Interacción atractiva</t>
  </si>
  <si>
    <t>Qué tan atractiva es la interfaz para el usuario?</t>
  </si>
  <si>
    <t>La interfaz fue pensada para atraer a sus usuarios y generar gusto por medio de esta a que sea utilizada</t>
  </si>
  <si>
    <t>Cuestionario para determinar la atracción de la interfaz a los usuarios, tomando en cuenta cualidades como el color y el diseño gráfico.
Comentario(s) Las ediciones que potencialmente contribuyen a la atracción incluyen:
Alineación de datos (Horizontales y Verticales), agrupación, uso de colores, gráficos clasificados apropiados y razonables, uso de los espacios en blanco/separadores, animación, tipografía e interfaz 3D.</t>
  </si>
  <si>
    <t>Cuestionario para determinar la atracción de la interfaz a los usuarios, después de la experiencia del uso</t>
  </si>
  <si>
    <t>Personalización de la apariencia de la interfaz</t>
  </si>
  <si>
    <t>Qué proporción de los elementos de la interfaz pueden ser personalizados en apariencia para la satisfacción del usuario?</t>
  </si>
  <si>
    <t>La mayoria de sus funciones pueden ser personalizadas</t>
  </si>
  <si>
    <t>X = A/B
A = Número de elementos de la interfaz personalizados en apariencia para la satisfacción de los usuarios.
B = Número de los elementos de la interfaz que el usuario desea personalizar.</t>
  </si>
  <si>
    <t>CONFORMIDAD DE USO</t>
  </si>
  <si>
    <t>Conformidad con la usabilidad</t>
  </si>
  <si>
    <t>Qué tan conforme es el producto para regulaciones, estándares y convenciones aplicables para la usabilidad?</t>
  </si>
  <si>
    <t>X = A/B
A = Número de datos ejecutados correctamente relacionados con la conformidad de la usabilidad en la evaluación. 
B = Número total de datos de la conformidad</t>
  </si>
  <si>
    <t>EFICIENCIA</t>
  </si>
  <si>
    <t>COMPORTAMIENTO EN EL TIEMPO</t>
  </si>
  <si>
    <t>Tiempo de respuesta</t>
  </si>
  <si>
    <t>Cuál es el tiempo estimado para completar una tarea especifica?</t>
  </si>
  <si>
    <t>Depende del módulo en el que se trabaje pero según lo observado no sobrepasa las expectativas</t>
  </si>
  <si>
    <t>X = tiempo (calculado o simulado)</t>
  </si>
  <si>
    <t>Tiempo del rendimiento de procesamiento</t>
  </si>
  <si>
    <t>Cuál es el número estimado de tareas que pueden ser realizar sobre una unidad de tiempo?</t>
  </si>
  <si>
    <t>X = Número de tareas por unidad de tiempo.</t>
  </si>
  <si>
    <t>Plazo de entrega</t>
  </si>
  <si>
    <t>Cuál es el tiempo estimado para completar un grupo de tareas de mucho trabajo?</t>
  </si>
  <si>
    <t>Depende del módulo en el que e trabaje pero según lo observado no sobrepasa las expectativas</t>
  </si>
  <si>
    <t>Rendimiento de procesamiento</t>
  </si>
  <si>
    <t>Cuantas tareas pueden ser realizadas exitosamente sobre un periodo de tiempo dado?</t>
  </si>
  <si>
    <t>Las esperadas por el usuario</t>
  </si>
  <si>
    <t>X = A/T
A = Número de tareas completadas. 
T = Periodo de observación</t>
  </si>
  <si>
    <t>Rendimiento de procesamiento (Cantidad media de rendimiento)</t>
  </si>
  <si>
    <t>Cuál es el número promedio de tareas concurrentes que el sistema puede manejar sobre una unidad de tiempo establecida?</t>
  </si>
  <si>
    <t>Las que se quieran iniciar</t>
  </si>
  <si>
    <t>X = Xmean / Rmean
Xmean = ∑(Ti)/N
Rmean = rendimiento de procesamiento medio requerido
Xi = Ai / Ti
Ai = Número de tareas concurrentes observadas sobre un periodo de tiempo establecido para la evaluación i-th
Ti = Periodo de tiempo establecido para la evaluación i-th
N = Número de evaluaciones</t>
  </si>
  <si>
    <t>Tiempo de espera</t>
  </si>
  <si>
    <t>Qué proporción de tiempo los usuarios gastan esperando para que el sistema responda?</t>
  </si>
  <si>
    <t>No el mayor al definido en las especificaciones</t>
  </si>
  <si>
    <t>X = Ta / Tb
Ta = Tiempo total gastado esperando
Tb = Tiempo de la tarea</t>
  </si>
  <si>
    <t>UTILIZACIÓN DE RECURSOS</t>
  </si>
  <si>
    <t>Utilización de entrada/salida</t>
  </si>
  <si>
    <t>Cuál es la utilización estimada de entrada/salida para completar una tarea especifica?</t>
  </si>
  <si>
    <t>No sobrepasa los especificados</t>
  </si>
  <si>
    <t>X = número de buffers (calculados o simulados)</t>
  </si>
  <si>
    <t>Utilización de la memoria</t>
  </si>
  <si>
    <t>Cuál es el tamaño estimado de la memoria que el producto ocupará para terminar una tarea especifica?</t>
  </si>
  <si>
    <t>No sobrepasa lo especificado</t>
  </si>
  <si>
    <t>X = tamaño en bytes (calculado o simulado)</t>
  </si>
  <si>
    <t>Densidad del mensaje de la utilización de la memoria</t>
  </si>
  <si>
    <t>Cuál es la densidad de mensajes referente a la utilización de entrada/salida en las líneas de código responsables de hacer las llamadas al sistema?</t>
  </si>
  <si>
    <t>Todos los mensajes se encuentran especificados en las lineas de código con su respectiva explicacion</t>
  </si>
  <si>
    <t>X = bits/tiempo (calculado o simulado)
A = Número de mensajes de error relacionado con la memoria.
B = Número de líneas de código relacionadas directamente con las llamadas al sistema.</t>
  </si>
  <si>
    <t>Utilización de dispositivos de entrada-salida</t>
  </si>
  <si>
    <t>Es la utilización del dispositivo de entrada y salida demasiado alta, causando ineficiencias?</t>
  </si>
  <si>
    <t>X = A/B
A = Tiempo de los dispositivos ocupados de entrada y salida
Time of I/O devices occupied
B = Tiempo especificado el cual esta diseñado para ocupar dispositivos de entrada y salida</t>
  </si>
  <si>
    <t>Errores relacionados de entrada y salida</t>
  </si>
  <si>
    <t>Cuántas veces el usuario encuentra problemas en operaciones relacionadas del dispositivo de entrada y salida?</t>
  </si>
  <si>
    <t>No ha ocurrido a menudo son escasos los casos</t>
  </si>
  <si>
    <t>X = A/T
A = Número de mensajes de alerta o de fallos del sistema.
T = Tiempo de operación del usuario durante la observación del usuario.</t>
  </si>
  <si>
    <t>Tiempo de espera del usuario en la utilización de dispositivos de entrada y salida</t>
  </si>
  <si>
    <t>Cuál es el impacto de la utilización de dispositivos de entrada y salida sobre los tiempos de espera del usuario?</t>
  </si>
  <si>
    <t>No afectan</t>
  </si>
  <si>
    <t xml:space="preserve">T = Tiempo gastado para esperar el final de la operación de dispositivos de entrada y salida. </t>
  </si>
  <si>
    <t>Proporción de error/tiempo de la memoria</t>
  </si>
  <si>
    <t>Cuantos errores de memoria fueron experimentados sobre un periodo de tiempo y la utilización especificada del recurso?</t>
  </si>
  <si>
    <t>No han sido detectados errores</t>
  </si>
  <si>
    <t>X = A/T
A = Número de mensajes de error o fallas del sistema
T = Tiempo de operación del usuario durante la observación del usuario</t>
  </si>
  <si>
    <t>Utilización de la capacidad de transmisión</t>
  </si>
  <si>
    <t>Es el software del sistema capaz de realizar tareas dentro de la capacidad de transmisión esperada?</t>
  </si>
  <si>
    <t>Cumple según especificaciones</t>
  </si>
  <si>
    <t>X = A/B
A = Capacidad de transmisión
B = Capacidad de transmisión especificada la cuál es designada para ser usada por el software durante la ejecución</t>
  </si>
  <si>
    <t>CONFORMIDAD CON LA EFICIENCIA</t>
  </si>
  <si>
    <t>Qué tan conforme es la eficiencia del producto aplicado a las regulaciones, estándares y convenciones?</t>
  </si>
  <si>
    <t>Cumple con las regulaciones</t>
  </si>
  <si>
    <t xml:space="preserve">X = A/B
A = Número de datos correctamente ejecutados relacionados con la conformidad de la eficiencia confirmada en la evaluación. 
B = Número total de la conformidad de los datos </t>
  </si>
  <si>
    <t>MANTENIBILIDAD</t>
  </si>
  <si>
    <t>CAPACIDAD DE SER ANALIZADO</t>
  </si>
  <si>
    <t>Preparación de la función de diagnóstico</t>
  </si>
  <si>
    <t>Cómo llevar a cabo la disposición de las funciones de diagnóstico?</t>
  </si>
  <si>
    <t>X = A/B
A = Número de funciones de diagnóstico ejecutadas según lo especificado en la revisión
B = número de funciones de diagnóstico requeridas</t>
  </si>
  <si>
    <t>Capacidad de análisis de falla</t>
  </si>
  <si>
    <t>Puede el usuario identificar la operación específica la cuál causó el fallo?
Puede el mantenedor fácilmente encontrar la causa del fallo?</t>
  </si>
  <si>
    <t>Si, el alcance de la herramienta fue definido por el cliente y tiene pleno conocimiento de lo que debe hacer la aplicación</t>
  </si>
  <si>
    <t>X = 1 – A/B
A = Número de fallas de las cuáles las causas todavía no se encuentran.
B = Número total de fallas registradas.</t>
  </si>
  <si>
    <t>FACILIDAD DE CAMBIO</t>
  </si>
  <si>
    <t>Facilidad de registrar los cambios</t>
  </si>
  <si>
    <t>¿Se registran adecuadamente los cambios a la especificación y a los módulos con comentarios en el código?</t>
  </si>
  <si>
    <t>Estos cambios son divulgados y bien documentados</t>
  </si>
  <si>
    <t>X = A/B
A = número de cambios a funciones o módulos que tienen comentarios confirmados
B = total de funciones o módulos modificados</t>
  </si>
  <si>
    <t>Complejidad de la modificación</t>
  </si>
  <si>
    <t>Puede el mantenedor del usuario cambiar fácilmente el software para resolver problemas?</t>
  </si>
  <si>
    <t>Tiene código abierto lo cual facilita resolver problemas</t>
  </si>
  <si>
    <t>T = Suma(A/B)/N
A = Tiempo de trabajo gastado para el cambio
B = Tamaño del cambio de software 
N = Número de cambios</t>
  </si>
  <si>
    <t>Capacidad de control de cambio en el software</t>
  </si>
  <si>
    <t>Puede el usuario fácilmente identificar versiones revisadas?
Puede el mantenedor fácilmente cambiar el software y resolver problemas?</t>
  </si>
  <si>
    <t>Tiene código abierto lo cual facilita revisar versiones</t>
  </si>
  <si>
    <t xml:space="preserve">X = A/B
A = Número de cambios del registro de datos registrados actualmente
B = Número de cambios del registro de datos planeados a grabarse lo suficiente para rastrear los cambios del software. </t>
  </si>
  <si>
    <t>ESTABILIDAD</t>
  </si>
  <si>
    <t>Localización del impacto de la modificación</t>
  </si>
  <si>
    <t>Qué tan grande es el impacto de la modificación sobre los productos de software?</t>
  </si>
  <si>
    <t>Gracias a que el código es abierto mitiga cualquier problema que se pueda presentar en la modificación</t>
  </si>
  <si>
    <t>X = A/B
A = Número de variables de datos afectadas por la modificación, confirmadas en la revisión.
B = Número total de variables.</t>
  </si>
  <si>
    <t>Cambio en la proporción del éxito</t>
  </si>
  <si>
    <t>Puede el usuario operar el software del sistema sin fallos después del mantenimiento?
Puede el mantenedor fácilmente mitigar fallos causados por efectos secundarios de mantenimiento?</t>
  </si>
  <si>
    <t>Por tener código abierto y conocerlo a la perfección se pueden mitigar mejor los fallos</t>
  </si>
  <si>
    <t>X = Na/Ta
Y = {(Na/Ta) / (Nb/Tb)}
Na = Número de casos en los cuáles el usuario encuentra fallos durante la operación después de que el software fue cambiado.
Nb = Número de casos en los cuáles el usuario encuentra fallos durante la operación antes de que el software sea cambiado.
Ta = Tiempo de operación durante el período de observación especificada después de que el software sea cambiado.
Tb = Tiempo de operación durante el período de observación especificada antes de que el software sea cambiado.</t>
  </si>
  <si>
    <t>Localización del impacto de modificación (Fallo que emerge después del cambio)</t>
  </si>
  <si>
    <t xml:space="preserve">Al ser los cambios  bien documentados y contar con el conocimiento de la herramienta mitigar causas secundarias es llevadero </t>
  </si>
  <si>
    <t>X = A/N
A = Número de fallas emergidas después de que la falla es resuelta por el cambio, durante el periodo específico.
N = Número de fallas resueltas</t>
  </si>
  <si>
    <t>FACILIDAD DE PRUEBA</t>
  </si>
  <si>
    <t>Facilidad de observación del desarrollo de la prueba</t>
  </si>
  <si>
    <t>Qué tan completa es la construcción de las pruebas de resultado exhibidas durante las pruebas?</t>
  </si>
  <si>
    <t>Las pruebas son llevadas a cabo durante la marcha</t>
  </si>
  <si>
    <t>X = A/B
A = Número de puntos de comprobación ejecutados según lo especificado en la revisión
B = Número de puntos de comprobación diseñados</t>
  </si>
  <si>
    <t>Re-prueba de la eficiencia</t>
  </si>
  <si>
    <t>Pueden el usuario y mantenedor realizar fácilmente la prueba operacional y determinar si el software está o no listo para la operación?</t>
  </si>
  <si>
    <t>Con el alcance bien definido y el conocimiento que se tiene se realiza de manera sencilla</t>
  </si>
  <si>
    <t>X = Suma(T) / N
T = Tiempo gastado a la prueba para asegurarse si la falla reportada fue resuelta o no.
N = Número de fallas resueltas</t>
  </si>
  <si>
    <t>CONFORMIDAD CON LA FACILIDAD DE MANTENIMIENTO</t>
  </si>
  <si>
    <t>Qué tan conforme es la facilidad de mantenimiento de el producto a las regulaciones, a los estándares y a las convenciones aplicables?</t>
  </si>
  <si>
    <t>X = A/B
A = Número de datos correctamente ejecutados relacionados con la conformidad de la facilidad de mantenimiento confirmadas en la evaluación.
B = Número total de datos conformes</t>
  </si>
  <si>
    <t>PORTABILIDAD</t>
  </si>
  <si>
    <t>ADAPATABILIDAD</t>
  </si>
  <si>
    <t>Adaptabilidad de las estructuras de datos</t>
  </si>
  <si>
    <t>Qué tan adaptable es el producto a los cambios de la estructura de datos?</t>
  </si>
  <si>
    <t>El software fue diseñado y pensado para estar en constante movimientos</t>
  </si>
  <si>
    <t>X = A/B
A = Número de estructuras de datos las cuales son operables y no tienen ninguna limitación después de la adaptación, confirmadas en la revisión.
B = Número total de estructuras de datos que requieren la capacidad de adaptación</t>
  </si>
  <si>
    <t>Adaptabilidad del ambiente de hardware</t>
  </si>
  <si>
    <t>Qué tan adaptable es el producto para los cambios relacionados con el ambiente de hardware?</t>
  </si>
  <si>
    <t xml:space="preserve">X = A/B
A = Número de funciones ejecutadas las cuales son capaces de alcanzar resultados requeridos en múltiples ambientes de Hardware según lo especificado, confirmadas en la revisión
B = Número total de funciones con capacidad de requisitos de la adaptación </t>
  </si>
  <si>
    <t>Adaptabilidad del ambiente organizacional</t>
  </si>
  <si>
    <t>Qué tan adaptable es el producto al cambio organizacional?</t>
  </si>
  <si>
    <t>X = A/B
A = Número de funciones ejecutadas las cuales son capaces de alcanzar resultados requeridos en múltiples ambientes de la organización y del negocio según lo especificado, confirmado en la revisión.
B = Número total de funciones con capacidad de requisitos de la adaptación del ambiente de la organización y del negocio.</t>
  </si>
  <si>
    <t>Amigabilidad del usuario</t>
  </si>
  <si>
    <t>Puede el usuario o mantenedor adaptar fácilmente el software al ambiente?</t>
  </si>
  <si>
    <t>Gracias a que el código es abierto, esto facilita la modificación</t>
  </si>
  <si>
    <t xml:space="preserve">T = Suma del tiempo de operación del usuario gastado para completar la adaptación del software al ambiente de desarrollo del usuario, cuando el usuario intenta instalar o cambiar el sistema. </t>
  </si>
  <si>
    <t>FACILIDAD DE INSTALACIÓN</t>
  </si>
  <si>
    <t>Facilidad de reintentar el setup</t>
  </si>
  <si>
    <t>Qué tan fácil es repetir las operaciones del sistema?</t>
  </si>
  <si>
    <t>Es sencilla bajo el manejo del código y la adaptabilidad con la que fue creado</t>
  </si>
  <si>
    <t>X = A/B
A = Número de operaciones de reintento llevadas a cabo para el setup, confirmado en la revisión. 
B = Número total de operaciones requeridas del sistema.</t>
  </si>
  <si>
    <t>Puede el usuario o mantenedor instalar el software fácilmente para el ambiente de operación?</t>
  </si>
  <si>
    <t>Es posible bajo el manejo del código y la adaptabilidad con la que fue creado</t>
  </si>
  <si>
    <t>X = A/B
A = Número de casos en los cuales un usuario tuvo éxito en cambiar la operación de instalación para su conveniencia.
B = Número total de casos en los cuales un usuario intentó cambiar la operación de instalación para su conveniencia.</t>
  </si>
  <si>
    <t>Error !!!</t>
  </si>
  <si>
    <t>COEXISTENCIA</t>
  </si>
  <si>
    <t>Coexistencia disponible</t>
  </si>
  <si>
    <t>Cuantas veces el usuario encuentra apremios o fallas inesperadas cuando opera simultáneamente con otro software?</t>
  </si>
  <si>
    <t>No se ha presentado el caso</t>
  </si>
  <si>
    <t>X = A/T
A = Número de apremios cualquiera o fallas inesperadas las cuales el usuario encuentra durante la operación concurrentemente con otro software.
T = Tiempo de duración de la operación simultaneamente con otro software.</t>
  </si>
  <si>
    <t>REEMPLAZABILIDAD</t>
  </si>
  <si>
    <t>Uso continuo de los datos</t>
  </si>
  <si>
    <t>Cuál es la cantidad de datos originales que siguen sin cambiar después de ser reemplazado con este producto?</t>
  </si>
  <si>
    <t>La mayoria de datos no cambiarian</t>
  </si>
  <si>
    <t>X = A/B
A = Número de datos, que continúan siendo utilizados después del reemplazo, confirmado en la evaluación
B = Número total de datos que requieren ser usados desde los datos viejos después del reemplazo del software.</t>
  </si>
  <si>
    <t>Inclusividad de la función</t>
  </si>
  <si>
    <t>Cuál es la cantidad de funciones que siguen sin cambiar?</t>
  </si>
  <si>
    <t>Las funciones que fueron diseñadas, desarrolladas e implementadas en su instancia inicial</t>
  </si>
  <si>
    <t>X = A/B
A = Número de funciones cubiertas por el nuevo software que produce resultados similares, confirmados en la revisión.
B = Número de funciones en el software anterior.</t>
  </si>
  <si>
    <t>Uso continuo de datos</t>
  </si>
  <si>
    <t>Puede el usuario o mantenedor continuar fácilmente utilizando los mismos datos después de reemplazar este software con el anterior?
Esta siendo exitosamente la migración del software del sistema?</t>
  </si>
  <si>
    <t>Si puede utilizar los mismos datos</t>
  </si>
  <si>
    <t xml:space="preserve">X = A/B
A = Número datos los cuáles son usados en otro software que serán reemplazados y que son confirmados para ser utilizados continuamente.
B = Número de datos los cuales son usados en otro software que serán reemplazados y planeados para ser continuamente reutilizables. </t>
  </si>
  <si>
    <t>Puede el usuario o mantenedor continuar fácilmente utilizando funciones similares después de reemplazar este software con el anterior?
Esta siendo exitosamente la migración del software del sistema?</t>
  </si>
  <si>
    <t>Si puede utilizar las mismas funciones</t>
  </si>
  <si>
    <t xml:space="preserve">X = A/B
A = Número de funciones las cuales producen resultados similares según lo producido previamente y donde los cambios no han sido requeridos.
B = Número de funciones probadas las cuales son similares a las funciones proporcionadas por otro software para ser reemplazadas. </t>
  </si>
  <si>
    <t>Consistencia funcional al soporte del usuario</t>
  </si>
  <si>
    <t>Qué tan consistentes son los nuevos componentes con la interfaz del usuario existente?</t>
  </si>
  <si>
    <t>Son consistenes en su totalidad</t>
  </si>
  <si>
    <t xml:space="preserve">X = 1 – A1/A2
A1 = Número de funciones nuevas las cuales el usuario encuentra inconsistente contrarias a las expectativas del usuario.
A2 = Número de funciones nuevas </t>
  </si>
  <si>
    <t>CONFORMIDAD CON LA PORTABILIDAD</t>
  </si>
  <si>
    <t>Qué tan conforme es la portabilidad del producto a las regulaciones, a los estándares y a las convenciones aplicables?</t>
  </si>
  <si>
    <t xml:space="preserve">X = 1- A/B
A = Número de datos de la conformidad de la portabilidad que no han sido ejecutados durante la prueba.
B = Número total de datos especificados de la conformidad de la portabilidad </t>
  </si>
  <si>
    <t>AJUSTABILIDAD</t>
  </si>
  <si>
    <t>PRECISIÓN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</si>
</sst>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FF0000"/>
      <name val="Calibri"/>
      <family val="2"/>
      <scheme val="minor"/>
    </font>
    <font>
      <sz val="10"/>
      <color theme="1"/>
      <name val="Times New Roman"/>
      <family val="1"/>
    </font>
    <font>
      <sz val="14"/>
      <color theme="1"/>
      <name val="Calibri"/>
      <family val="2"/>
      <scheme val="minor"/>
    </font>
    <font>
      <b/>
      <sz val="16"/>
      <color theme="1"/>
      <name val="Arial"/>
      <family val="2"/>
    </font>
    <font>
      <b/>
      <sz val="11"/>
      <color theme="1"/>
      <name val="Times New Roman"/>
      <family val="1"/>
    </font>
    <font>
      <sz val="11"/>
      <color theme="1"/>
      <name val="Times New Roman"/>
      <family val="1"/>
    </font>
    <font>
      <b/>
      <sz val="18"/>
      <color theme="1"/>
      <name val="Calibri"/>
      <family val="2"/>
      <scheme val="minor"/>
    </font>
    <font>
      <b/>
      <sz val="14"/>
      <color theme="1"/>
      <name val="Calibri"/>
      <family val="2"/>
      <scheme val="minor"/>
    </font>
    <font>
      <b/>
      <sz val="10"/>
      <name val="Arial"/>
      <family val="2"/>
    </font>
    <font>
      <b/>
      <sz val="12"/>
      <color indexed="63"/>
      <name val="Arial"/>
      <family val="2"/>
    </font>
    <font>
      <b/>
      <i/>
      <sz val="10"/>
      <color indexed="63"/>
      <name val="Arial"/>
      <family val="2"/>
    </font>
    <font>
      <b/>
      <i/>
      <sz val="9"/>
      <color indexed="63"/>
      <name val="Arial"/>
      <family val="2"/>
    </font>
    <font>
      <sz val="8"/>
      <color indexed="63"/>
      <name val="Arial"/>
      <family val="2"/>
    </font>
    <font>
      <sz val="10"/>
      <color indexed="63"/>
      <name val="Arial"/>
      <family val="2"/>
    </font>
    <font>
      <b/>
      <sz val="10"/>
      <color indexed="10"/>
      <name val="Arial"/>
      <family val="2"/>
    </font>
    <font>
      <b/>
      <sz val="8"/>
      <color indexed="81"/>
      <name val="Tahoma"/>
      <family val="2"/>
    </font>
    <font>
      <sz val="8"/>
      <color indexed="81"/>
      <name val="Tahoma"/>
      <family val="2"/>
    </font>
    <font>
      <b/>
      <sz val="7"/>
      <name val="Arial"/>
      <family val="2"/>
    </font>
    <font>
      <b/>
      <sz val="8"/>
      <name val="Arial"/>
      <family val="2"/>
    </font>
    <font>
      <u/>
      <sz val="10"/>
      <color indexed="12"/>
      <name val="Arial"/>
      <family val="2"/>
    </font>
    <font>
      <sz val="8"/>
      <name val="Arial"/>
      <family val="2"/>
    </font>
    <font>
      <sz val="10"/>
      <name val="Arial"/>
      <family val="2"/>
    </font>
    <font>
      <b/>
      <sz val="10"/>
      <color indexed="63"/>
      <name val="Arial"/>
      <family val="2"/>
    </font>
    <font>
      <sz val="10"/>
      <color indexed="14"/>
      <name val="Arial"/>
      <family val="2"/>
    </font>
    <font>
      <b/>
      <sz val="10"/>
      <color indexed="13"/>
      <name val="Arial"/>
      <family val="2"/>
    </font>
    <font>
      <b/>
      <sz val="11"/>
      <name val="Arial"/>
      <family val="2"/>
    </font>
  </fonts>
  <fills count="12">
    <fill>
      <patternFill patternType="none"/>
    </fill>
    <fill>
      <patternFill patternType="gray125"/>
    </fill>
    <fill>
      <patternFill patternType="solid">
        <fgColor rgb="FFCCCCFF"/>
        <bgColor indexed="64"/>
      </patternFill>
    </fill>
    <fill>
      <patternFill patternType="solid">
        <fgColor indexed="43"/>
        <bgColor indexed="64"/>
      </patternFill>
    </fill>
    <fill>
      <patternFill patternType="solid">
        <fgColor indexed="55"/>
        <bgColor indexed="64"/>
      </patternFill>
    </fill>
    <fill>
      <patternFill patternType="solid">
        <fgColor indexed="44"/>
        <bgColor indexed="64"/>
      </patternFill>
    </fill>
    <fill>
      <patternFill patternType="solid">
        <fgColor indexed="22"/>
        <bgColor indexed="64"/>
      </patternFill>
    </fill>
    <fill>
      <patternFill patternType="solid">
        <fgColor indexed="47"/>
        <bgColor indexed="64"/>
      </patternFill>
    </fill>
    <fill>
      <patternFill patternType="solid">
        <fgColor indexed="42"/>
        <bgColor indexed="64"/>
      </patternFill>
    </fill>
    <fill>
      <patternFill patternType="lightUp">
        <bgColor indexed="55"/>
      </patternFill>
    </fill>
    <fill>
      <patternFill patternType="solid">
        <fgColor indexed="40"/>
        <bgColor indexed="64"/>
      </patternFill>
    </fill>
    <fill>
      <patternFill patternType="solid">
        <fgColor indexed="15"/>
        <bgColor indexed="64"/>
      </patternFill>
    </fill>
  </fills>
  <borders count="99">
    <border>
      <left/>
      <right/>
      <top/>
      <bottom/>
      <diagonal/>
    </border>
    <border>
      <left style="medium">
        <color indexed="64"/>
      </left>
      <right/>
      <top style="medium">
        <color indexed="64"/>
      </top>
      <bottom style="medium">
        <color rgb="FF9999FF"/>
      </bottom>
      <diagonal/>
    </border>
    <border>
      <left/>
      <right style="medium">
        <color indexed="64"/>
      </right>
      <top style="medium">
        <color indexed="64"/>
      </top>
      <bottom style="medium">
        <color rgb="FF9999FF"/>
      </bottom>
      <diagonal/>
    </border>
    <border>
      <left style="medium">
        <color indexed="64"/>
      </left>
      <right/>
      <top/>
      <bottom style="medium">
        <color rgb="FF9999FF"/>
      </bottom>
      <diagonal/>
    </border>
    <border>
      <left/>
      <right style="medium">
        <color indexed="64"/>
      </right>
      <top/>
      <bottom style="medium">
        <color rgb="FF9999FF"/>
      </bottom>
      <diagonal/>
    </border>
    <border>
      <left style="medium">
        <color indexed="64"/>
      </left>
      <right/>
      <top/>
      <bottom/>
      <diagonal/>
    </border>
    <border>
      <left/>
      <right style="medium">
        <color indexed="64"/>
      </right>
      <top/>
      <bottom/>
      <diagonal/>
    </border>
    <border>
      <left style="medium">
        <color indexed="64"/>
      </left>
      <right/>
      <top/>
      <bottom style="medium">
        <color rgb="FF000000"/>
      </bottom>
      <diagonal/>
    </border>
    <border>
      <left/>
      <right style="medium">
        <color indexed="64"/>
      </right>
      <top/>
      <bottom style="medium">
        <color indexed="64"/>
      </bottom>
      <diagonal/>
    </border>
    <border>
      <left style="medium">
        <color indexed="64"/>
      </left>
      <right/>
      <top style="medium">
        <color rgb="FF9999FF"/>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diagonal/>
    </border>
    <border>
      <left style="dotted">
        <color indexed="64"/>
      </left>
      <right style="dotted">
        <color indexed="64"/>
      </right>
      <top style="medium">
        <color indexed="64"/>
      </top>
      <bottom/>
      <diagonal/>
    </border>
    <border>
      <left style="dotted">
        <color indexed="64"/>
      </left>
      <right style="medium">
        <color indexed="64"/>
      </right>
      <top style="medium">
        <color indexed="64"/>
      </top>
      <bottom/>
      <diagonal/>
    </border>
    <border>
      <left style="thin">
        <color indexed="64"/>
      </left>
      <right style="dotted">
        <color indexed="64"/>
      </right>
      <top style="medium">
        <color indexed="64"/>
      </top>
      <bottom/>
      <diagonal/>
    </border>
    <border>
      <left style="thin">
        <color indexed="64"/>
      </left>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top style="thin">
        <color indexed="64"/>
      </top>
      <bottom style="dotted">
        <color indexed="64"/>
      </bottom>
      <diagonal/>
    </border>
    <border>
      <left style="thin">
        <color indexed="64"/>
      </left>
      <right style="thin">
        <color indexed="64"/>
      </right>
      <top style="dotted">
        <color indexed="64"/>
      </top>
      <bottom/>
      <diagonal/>
    </border>
    <border>
      <left/>
      <right style="medium">
        <color indexed="64"/>
      </right>
      <top style="dotted">
        <color indexed="64"/>
      </top>
      <bottom/>
      <diagonal/>
    </border>
    <border>
      <left style="medium">
        <color indexed="64"/>
      </left>
      <right style="dotted">
        <color indexed="64"/>
      </right>
      <top/>
      <bottom/>
      <diagonal/>
    </border>
    <border>
      <left style="dotted">
        <color indexed="64"/>
      </left>
      <right style="dotted">
        <color indexed="64"/>
      </right>
      <top/>
      <bottom/>
      <diagonal/>
    </border>
    <border>
      <left style="dotted">
        <color indexed="64"/>
      </left>
      <right style="medium">
        <color indexed="64"/>
      </right>
      <top/>
      <bottom/>
      <diagonal/>
    </border>
    <border>
      <left style="thin">
        <color indexed="64"/>
      </left>
      <right style="dotted">
        <color indexed="64"/>
      </right>
      <top/>
      <bottom/>
      <diagonal/>
    </border>
    <border>
      <left style="medium">
        <color indexed="64"/>
      </left>
      <right style="thin">
        <color indexed="64"/>
      </right>
      <top/>
      <bottom style="thin">
        <color indexed="64"/>
      </bottom>
      <diagonal/>
    </border>
    <border>
      <left style="thin">
        <color indexed="64"/>
      </left>
      <right/>
      <top/>
      <bottom style="dotted">
        <color indexed="64"/>
      </bottom>
      <diagonal/>
    </border>
    <border>
      <left style="dotted">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style="medium">
        <color indexed="64"/>
      </left>
      <right/>
      <top style="dotted">
        <color indexed="64"/>
      </top>
      <bottom style="thin">
        <color indexed="64"/>
      </bottom>
      <diagonal/>
    </border>
    <border>
      <left style="thin">
        <color indexed="64"/>
      </left>
      <right style="thin">
        <color indexed="64"/>
      </right>
      <top/>
      <bottom style="dotted">
        <color indexed="64"/>
      </bottom>
      <diagonal/>
    </border>
    <border>
      <left/>
      <right style="medium">
        <color indexed="64"/>
      </right>
      <top/>
      <bottom style="dotted">
        <color indexed="64"/>
      </bottom>
      <diagonal/>
    </border>
    <border>
      <left style="medium">
        <color indexed="64"/>
      </left>
      <right/>
      <top/>
      <bottom style="dotted">
        <color indexed="64"/>
      </bottom>
      <diagonal/>
    </border>
    <border>
      <left style="medium">
        <color indexed="64"/>
      </left>
      <right style="thin">
        <color indexed="64"/>
      </right>
      <top style="dotted">
        <color indexed="64"/>
      </top>
      <bottom style="thin">
        <color indexed="64"/>
      </bottom>
      <diagonal/>
    </border>
    <border>
      <left style="medium">
        <color indexed="64"/>
      </left>
      <right style="thin">
        <color indexed="64"/>
      </right>
      <top style="thin">
        <color indexed="64"/>
      </top>
      <bottom style="dotted">
        <color indexed="64"/>
      </bottom>
      <diagonal/>
    </border>
    <border>
      <left style="thin">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right/>
      <top/>
      <bottom style="dotted">
        <color indexed="64"/>
      </bottom>
      <diagonal/>
    </border>
    <border>
      <left/>
      <right/>
      <top/>
      <bottom style="thin">
        <color indexed="64"/>
      </bottom>
      <diagonal/>
    </border>
    <border>
      <left style="thin">
        <color indexed="64"/>
      </left>
      <right/>
      <top/>
      <bottom/>
      <diagonal/>
    </border>
    <border>
      <left style="medium">
        <color indexed="64"/>
      </left>
      <right style="dotted">
        <color indexed="64"/>
      </right>
      <top/>
      <bottom style="medium">
        <color indexed="64"/>
      </bottom>
      <diagonal/>
    </border>
    <border>
      <left style="thin">
        <color indexed="64"/>
      </left>
      <right style="dotted">
        <color indexed="64"/>
      </right>
      <top style="dotted">
        <color indexed="64"/>
      </top>
      <bottom/>
      <diagonal/>
    </border>
    <border>
      <left style="thin">
        <color indexed="64"/>
      </left>
      <right style="dotted">
        <color indexed="64"/>
      </right>
      <top/>
      <bottom style="dotted">
        <color indexed="64"/>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dotted">
        <color indexed="64"/>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dotted">
        <color indexed="64"/>
      </bottom>
      <diagonal/>
    </border>
    <border>
      <left style="thin">
        <color indexed="64"/>
      </left>
      <right/>
      <top/>
      <bottom style="medium">
        <color indexed="64"/>
      </bottom>
      <diagonal/>
    </border>
    <border>
      <left style="medium">
        <color indexed="64"/>
      </left>
      <right style="thin">
        <color indexed="64"/>
      </right>
      <top style="dotted">
        <color indexed="64"/>
      </top>
      <bottom style="medium">
        <color indexed="64"/>
      </bottom>
      <diagonal/>
    </border>
    <border>
      <left/>
      <right/>
      <top style="thin">
        <color indexed="64"/>
      </top>
      <bottom style="dotted">
        <color indexed="64"/>
      </bottom>
      <diagonal/>
    </border>
    <border>
      <left/>
      <right/>
      <top style="medium">
        <color indexed="64"/>
      </top>
      <bottom style="dotted">
        <color indexed="64"/>
      </bottom>
      <diagonal/>
    </border>
    <border>
      <left/>
      <right/>
      <top style="thin">
        <color indexed="64"/>
      </top>
      <bottom/>
      <diagonal/>
    </border>
    <border>
      <left/>
      <right style="thin">
        <color indexed="64"/>
      </right>
      <top style="medium">
        <color indexed="64"/>
      </top>
      <bottom style="medium">
        <color indexed="64"/>
      </bottom>
      <diagonal/>
    </border>
  </borders>
  <cellStyleXfs count="2">
    <xf numFmtId="0" fontId="0" fillId="0" borderId="0"/>
    <xf numFmtId="0" fontId="20" fillId="0" borderId="0" applyNumberFormat="0" applyFill="0" applyBorder="0" applyAlignment="0" applyProtection="0">
      <alignment vertical="top"/>
      <protection locked="0"/>
    </xf>
  </cellStyleXfs>
  <cellXfs count="273">
    <xf numFmtId="0" fontId="0" fillId="0" borderId="0" xfId="0"/>
    <xf numFmtId="0" fontId="0" fillId="0" borderId="0" xfId="0" applyBorder="1"/>
    <xf numFmtId="0" fontId="4" fillId="0" borderId="0" xfId="0" applyFont="1" applyAlignment="1">
      <alignment horizontal="left" vertical="center" indent="5"/>
    </xf>
    <xf numFmtId="0" fontId="5" fillId="2" borderId="1" xfId="0" applyFont="1" applyFill="1" applyBorder="1" applyAlignment="1">
      <alignment horizontal="right" vertical="center" wrapText="1"/>
    </xf>
    <xf numFmtId="0" fontId="5" fillId="0" borderId="2" xfId="0" applyFont="1" applyBorder="1" applyAlignment="1">
      <alignment vertical="center" wrapText="1"/>
    </xf>
    <xf numFmtId="0" fontId="5" fillId="2" borderId="3" xfId="0" applyFont="1" applyFill="1" applyBorder="1" applyAlignment="1">
      <alignment horizontal="right" vertical="center" wrapText="1"/>
    </xf>
    <xf numFmtId="0" fontId="6" fillId="0" borderId="4" xfId="0" applyFont="1" applyBorder="1" applyAlignment="1">
      <alignment vertical="center" wrapText="1"/>
    </xf>
    <xf numFmtId="0" fontId="6" fillId="0" borderId="4" xfId="0" applyFont="1" applyBorder="1" applyAlignment="1">
      <alignment horizontal="justify" vertical="center" wrapText="1"/>
    </xf>
    <xf numFmtId="0" fontId="6" fillId="0" borderId="6" xfId="0" applyFont="1" applyBorder="1" applyAlignment="1">
      <alignment vertical="center" wrapText="1"/>
    </xf>
    <xf numFmtId="0" fontId="6" fillId="0" borderId="6" xfId="0" applyFont="1" applyBorder="1" applyAlignment="1">
      <alignment horizontal="justify" vertical="center" wrapText="1"/>
    </xf>
    <xf numFmtId="0" fontId="6" fillId="0" borderId="8" xfId="0" applyFont="1" applyBorder="1" applyAlignment="1">
      <alignment vertical="center" wrapText="1"/>
    </xf>
    <xf numFmtId="0" fontId="5" fillId="2" borderId="5" xfId="0" applyFont="1" applyFill="1" applyBorder="1" applyAlignment="1">
      <alignment horizontal="right" vertical="center" wrapText="1"/>
    </xf>
    <xf numFmtId="0" fontId="5" fillId="2" borderId="9" xfId="0" applyFont="1" applyFill="1" applyBorder="1" applyAlignment="1">
      <alignment horizontal="right" vertical="center" wrapText="1"/>
    </xf>
    <xf numFmtId="0" fontId="5" fillId="2" borderId="3" xfId="0" applyFont="1" applyFill="1" applyBorder="1" applyAlignment="1">
      <alignment horizontal="right" vertical="center" wrapText="1"/>
    </xf>
    <xf numFmtId="0" fontId="5" fillId="2" borderId="7" xfId="0" applyFont="1" applyFill="1" applyBorder="1" applyAlignment="1">
      <alignment horizontal="right" vertical="center" wrapText="1"/>
    </xf>
    <xf numFmtId="0" fontId="1" fillId="0" borderId="0" xfId="0" applyFont="1" applyBorder="1"/>
    <xf numFmtId="0" fontId="1" fillId="0" borderId="0" xfId="0" applyFont="1"/>
    <xf numFmtId="0" fontId="2" fillId="0" borderId="4" xfId="0" applyFont="1" applyBorder="1" applyAlignment="1">
      <alignment wrapText="1"/>
    </xf>
    <xf numFmtId="0" fontId="3" fillId="0" borderId="0" xfId="0" applyFont="1"/>
    <xf numFmtId="0" fontId="2" fillId="0" borderId="4" xfId="0" applyFont="1" applyBorder="1" applyAlignment="1">
      <alignment vertical="top" wrapText="1"/>
    </xf>
    <xf numFmtId="0" fontId="2" fillId="0" borderId="8" xfId="0" applyFont="1" applyBorder="1" applyAlignment="1">
      <alignment wrapText="1"/>
    </xf>
    <xf numFmtId="0" fontId="7" fillId="0" borderId="0" xfId="0" applyFont="1" applyBorder="1"/>
    <xf numFmtId="0" fontId="8" fillId="0" borderId="0" xfId="0" applyFont="1" applyBorder="1"/>
    <xf numFmtId="0" fontId="9" fillId="3" borderId="10"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9" fillId="4" borderId="10" xfId="0" applyFont="1" applyFill="1" applyBorder="1" applyAlignment="1">
      <alignment horizontal="center"/>
    </xf>
    <xf numFmtId="0" fontId="9" fillId="4" borderId="13" xfId="0" applyFont="1" applyFill="1" applyBorder="1" applyAlignment="1">
      <alignment horizontal="center"/>
    </xf>
    <xf numFmtId="0" fontId="9" fillId="4" borderId="12" xfId="0" applyFont="1" applyFill="1" applyBorder="1" applyAlignment="1">
      <alignment horizontal="center"/>
    </xf>
    <xf numFmtId="0" fontId="10" fillId="5" borderId="11" xfId="0" applyFont="1" applyFill="1" applyBorder="1" applyAlignment="1">
      <alignment horizontal="center" vertical="center"/>
    </xf>
    <xf numFmtId="0" fontId="11" fillId="0" borderId="14" xfId="0" applyFont="1" applyBorder="1" applyAlignment="1">
      <alignment horizontal="right" vertical="center" wrapText="1"/>
    </xf>
    <xf numFmtId="0" fontId="12" fillId="7" borderId="16" xfId="0" applyFont="1" applyFill="1" applyBorder="1" applyAlignment="1">
      <alignment horizontal="center" vertical="center" wrapText="1"/>
    </xf>
    <xf numFmtId="0" fontId="13" fillId="0" borderId="16" xfId="0" applyFont="1" applyBorder="1" applyAlignment="1">
      <alignment horizontal="left" vertical="center" wrapText="1"/>
    </xf>
    <xf numFmtId="0" fontId="14" fillId="8" borderId="17" xfId="0" applyFont="1" applyFill="1" applyBorder="1" applyAlignment="1">
      <alignment vertical="center" wrapText="1"/>
    </xf>
    <xf numFmtId="0" fontId="13" fillId="0" borderId="18" xfId="0" applyFont="1" applyBorder="1" applyAlignment="1">
      <alignment horizontal="justify"/>
    </xf>
    <xf numFmtId="2" fontId="9" fillId="6" borderId="19" xfId="0" applyNumberFormat="1" applyFont="1" applyFill="1" applyBorder="1" applyAlignment="1" applyProtection="1">
      <alignment horizontal="center" vertical="center"/>
      <protection locked="0"/>
    </xf>
    <xf numFmtId="0" fontId="13" fillId="0" borderId="20" xfId="0" applyFont="1" applyBorder="1" applyAlignment="1">
      <alignment horizontal="left" vertical="center" wrapText="1"/>
    </xf>
    <xf numFmtId="0" fontId="14" fillId="8" borderId="21" xfId="0" applyFont="1" applyFill="1" applyBorder="1" applyAlignment="1">
      <alignment vertical="center" wrapText="1"/>
    </xf>
    <xf numFmtId="0" fontId="13" fillId="0" borderId="22" xfId="0" applyFont="1" applyBorder="1" applyAlignment="1">
      <alignment horizontal="justify"/>
    </xf>
    <xf numFmtId="2" fontId="9" fillId="6" borderId="23" xfId="0" applyNumberFormat="1" applyFont="1" applyFill="1" applyBorder="1" applyAlignment="1" applyProtection="1">
      <alignment horizontal="center" vertical="center"/>
      <protection locked="0"/>
    </xf>
    <xf numFmtId="0" fontId="14" fillId="8" borderId="24" xfId="0" applyFont="1" applyFill="1" applyBorder="1" applyAlignment="1">
      <alignment vertical="center" wrapText="1"/>
    </xf>
    <xf numFmtId="0" fontId="13" fillId="0" borderId="25" xfId="0" applyFont="1" applyBorder="1" applyAlignment="1">
      <alignment horizontal="justify"/>
    </xf>
    <xf numFmtId="2" fontId="9" fillId="6" borderId="26" xfId="0" applyNumberFormat="1" applyFont="1" applyFill="1" applyBorder="1" applyAlignment="1" applyProtection="1">
      <alignment horizontal="center" vertical="center"/>
      <protection locked="0"/>
    </xf>
    <xf numFmtId="0" fontId="13" fillId="0" borderId="27" xfId="0" applyFont="1" applyBorder="1" applyAlignment="1">
      <alignment horizontal="left" vertical="center" wrapText="1"/>
    </xf>
    <xf numFmtId="0" fontId="11" fillId="0" borderId="5" xfId="0" applyFont="1" applyBorder="1" applyAlignment="1">
      <alignment horizontal="right" vertical="center" wrapText="1"/>
    </xf>
    <xf numFmtId="0" fontId="11" fillId="0" borderId="6" xfId="0" applyFont="1" applyBorder="1" applyAlignment="1">
      <alignment horizontal="right" vertical="center" wrapText="1"/>
    </xf>
    <xf numFmtId="2" fontId="15" fillId="0" borderId="20" xfId="0" applyNumberFormat="1" applyFont="1" applyBorder="1" applyAlignment="1" applyProtection="1">
      <alignment horizontal="center" vertical="center" wrapText="1"/>
    </xf>
    <xf numFmtId="0" fontId="13" fillId="4" borderId="10"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1" fillId="0" borderId="10" xfId="0" applyFont="1" applyBorder="1" applyAlignment="1">
      <alignment horizontal="right" vertical="center" wrapText="1"/>
    </xf>
    <xf numFmtId="0" fontId="14" fillId="8" borderId="28" xfId="0" applyFont="1" applyFill="1" applyBorder="1" applyAlignment="1">
      <alignment vertical="center" wrapText="1"/>
    </xf>
    <xf numFmtId="0" fontId="10" fillId="5" borderId="16" xfId="0" applyFont="1" applyFill="1" applyBorder="1" applyAlignment="1">
      <alignment horizontal="center" vertical="center"/>
    </xf>
    <xf numFmtId="0" fontId="11" fillId="0" borderId="30" xfId="0" applyFont="1" applyBorder="1" applyAlignment="1">
      <alignment horizontal="right" vertical="center" wrapText="1"/>
    </xf>
    <xf numFmtId="0" fontId="11" fillId="0" borderId="8" xfId="0" applyFont="1" applyBorder="1" applyAlignment="1">
      <alignment horizontal="right" vertical="center" wrapText="1"/>
    </xf>
    <xf numFmtId="2" fontId="15" fillId="0" borderId="27" xfId="0" applyNumberFormat="1" applyFont="1" applyBorder="1" applyAlignment="1" applyProtection="1">
      <alignment horizontal="center" vertical="center" wrapText="1"/>
    </xf>
    <xf numFmtId="0" fontId="0" fillId="4" borderId="10" xfId="0" applyFill="1" applyBorder="1" applyAlignment="1">
      <alignment horizontal="center"/>
    </xf>
    <xf numFmtId="0" fontId="0" fillId="4" borderId="13" xfId="0" applyFill="1" applyBorder="1" applyAlignment="1">
      <alignment horizontal="center"/>
    </xf>
    <xf numFmtId="0" fontId="0" fillId="4" borderId="12" xfId="0" applyFill="1" applyBorder="1" applyAlignment="1">
      <alignment horizontal="center"/>
    </xf>
    <xf numFmtId="0" fontId="11" fillId="0" borderId="27" xfId="0" applyFont="1" applyBorder="1" applyAlignment="1">
      <alignment horizontal="right" vertical="center" wrapText="1"/>
    </xf>
    <xf numFmtId="2" fontId="15" fillId="0" borderId="11" xfId="0" applyNumberFormat="1" applyFont="1" applyBorder="1" applyAlignment="1">
      <alignment horizontal="left"/>
    </xf>
    <xf numFmtId="2" fontId="9" fillId="6" borderId="15" xfId="0" applyNumberFormat="1" applyFont="1" applyFill="1" applyBorder="1" applyAlignment="1" applyProtection="1">
      <alignment horizontal="center" vertical="center" wrapText="1"/>
      <protection locked="0"/>
    </xf>
    <xf numFmtId="0" fontId="18" fillId="7" borderId="16" xfId="0" applyFont="1" applyFill="1" applyBorder="1" applyAlignment="1">
      <alignment horizontal="center" textRotation="90" wrapText="1"/>
    </xf>
    <xf numFmtId="0" fontId="18" fillId="7" borderId="14" xfId="0" applyFont="1" applyFill="1" applyBorder="1" applyAlignment="1">
      <alignment horizontal="center" textRotation="90" wrapText="1"/>
    </xf>
    <xf numFmtId="0" fontId="9" fillId="4" borderId="10" xfId="0" applyFont="1" applyFill="1" applyBorder="1" applyAlignment="1"/>
    <xf numFmtId="0" fontId="9" fillId="4" borderId="13" xfId="0" applyFont="1" applyFill="1" applyBorder="1" applyAlignment="1"/>
    <xf numFmtId="0" fontId="9" fillId="4" borderId="12" xfId="0" applyFont="1" applyFill="1" applyBorder="1" applyAlignment="1"/>
    <xf numFmtId="2" fontId="15" fillId="0" borderId="16" xfId="0" applyNumberFormat="1" applyFont="1" applyFill="1" applyBorder="1" applyAlignment="1">
      <alignment horizontal="center" vertical="top"/>
    </xf>
    <xf numFmtId="0" fontId="11" fillId="0" borderId="10" xfId="0" applyFont="1" applyFill="1" applyBorder="1" applyAlignment="1">
      <alignment horizontal="center" vertical="center" wrapText="1"/>
    </xf>
    <xf numFmtId="0" fontId="11" fillId="0" borderId="12" xfId="0" applyFont="1" applyFill="1" applyBorder="1" applyAlignment="1">
      <alignment horizontal="center" vertical="center" wrapText="1"/>
    </xf>
    <xf numFmtId="2" fontId="15" fillId="0" borderId="20" xfId="0" applyNumberFormat="1" applyFont="1" applyFill="1" applyBorder="1" applyAlignment="1">
      <alignment horizontal="center" vertical="top"/>
    </xf>
    <xf numFmtId="2" fontId="9" fillId="6" borderId="32" xfId="0" applyNumberFormat="1" applyFont="1" applyFill="1" applyBorder="1" applyAlignment="1" applyProtection="1">
      <alignment horizontal="center" vertical="center"/>
      <protection locked="0"/>
    </xf>
    <xf numFmtId="2" fontId="15" fillId="0" borderId="33" xfId="0" applyNumberFormat="1" applyFont="1" applyBorder="1" applyAlignment="1" applyProtection="1">
      <alignment horizontal="center" vertical="center"/>
    </xf>
    <xf numFmtId="2" fontId="9" fillId="6" borderId="34" xfId="0" applyNumberFormat="1" applyFont="1" applyFill="1" applyBorder="1" applyAlignment="1" applyProtection="1">
      <alignment horizontal="center" vertical="center"/>
      <protection locked="0"/>
    </xf>
    <xf numFmtId="2" fontId="15" fillId="0" borderId="35" xfId="0" applyNumberFormat="1" applyFont="1" applyBorder="1" applyAlignment="1" applyProtection="1">
      <alignment horizontal="center" vertical="center"/>
    </xf>
    <xf numFmtId="2" fontId="15" fillId="0" borderId="36" xfId="0" applyNumberFormat="1" applyFont="1" applyBorder="1" applyAlignment="1" applyProtection="1">
      <alignment horizontal="center" vertical="center"/>
    </xf>
    <xf numFmtId="2" fontId="9" fillId="6" borderId="37" xfId="0" applyNumberFormat="1" applyFont="1" applyFill="1" applyBorder="1" applyAlignment="1" applyProtection="1">
      <alignment horizontal="center" vertical="center"/>
      <protection locked="0"/>
    </xf>
    <xf numFmtId="2" fontId="15" fillId="0" borderId="38" xfId="0" applyNumberFormat="1" applyFont="1" applyBorder="1" applyAlignment="1" applyProtection="1">
      <alignment horizontal="center" vertical="center"/>
    </xf>
    <xf numFmtId="2" fontId="15" fillId="0" borderId="27" xfId="0" applyNumberFormat="1" applyFont="1" applyFill="1" applyBorder="1" applyAlignment="1">
      <alignment horizontal="center" vertical="top"/>
    </xf>
    <xf numFmtId="2" fontId="15" fillId="0" borderId="39" xfId="0" applyNumberFormat="1" applyFont="1" applyFill="1" applyBorder="1" applyAlignment="1" applyProtection="1">
      <alignment horizontal="center" vertical="center" wrapText="1"/>
    </xf>
    <xf numFmtId="2" fontId="0" fillId="0" borderId="40" xfId="0" applyNumberFormat="1" applyBorder="1" applyAlignment="1" applyProtection="1">
      <alignment horizontal="center" vertical="center"/>
    </xf>
    <xf numFmtId="2" fontId="15" fillId="0" borderId="41" xfId="0" applyNumberFormat="1" applyFont="1" applyBorder="1" applyAlignment="1" applyProtection="1">
      <alignment horizontal="center" vertical="center"/>
    </xf>
    <xf numFmtId="2" fontId="15" fillId="0" borderId="43" xfId="0" applyNumberFormat="1" applyFont="1" applyBorder="1" applyAlignment="1" applyProtection="1">
      <alignment horizontal="center" vertical="center"/>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2" fontId="15" fillId="0" borderId="46" xfId="0" applyNumberFormat="1" applyFont="1" applyBorder="1" applyAlignment="1" applyProtection="1">
      <alignment horizontal="center" vertical="center" wrapText="1"/>
    </xf>
    <xf numFmtId="2" fontId="0" fillId="0" borderId="47" xfId="0" applyNumberFormat="1" applyBorder="1" applyAlignment="1" applyProtection="1">
      <alignment horizontal="center" vertical="center"/>
    </xf>
    <xf numFmtId="2" fontId="15" fillId="0" borderId="48" xfId="0" applyNumberFormat="1" applyFont="1" applyBorder="1" applyAlignment="1" applyProtection="1">
      <alignment horizontal="center" vertical="center"/>
    </xf>
    <xf numFmtId="0" fontId="12" fillId="0" borderId="27" xfId="0" applyFont="1" applyBorder="1" applyAlignment="1">
      <alignment horizontal="right" vertical="center" wrapText="1"/>
    </xf>
    <xf numFmtId="2" fontId="15" fillId="0" borderId="10" xfId="0" applyNumberFormat="1" applyFont="1" applyBorder="1"/>
    <xf numFmtId="0" fontId="15" fillId="0" borderId="13" xfId="0" applyFont="1" applyBorder="1"/>
    <xf numFmtId="2" fontId="15" fillId="0" borderId="12" xfId="0" applyNumberFormat="1" applyFont="1" applyBorder="1"/>
    <xf numFmtId="0" fontId="11" fillId="0" borderId="49" xfId="0" applyFont="1" applyBorder="1" applyAlignment="1">
      <alignment horizontal="right" vertical="center" wrapText="1"/>
    </xf>
    <xf numFmtId="0" fontId="11" fillId="0" borderId="50" xfId="0" applyFont="1" applyBorder="1" applyAlignment="1">
      <alignment horizontal="right" vertical="center" wrapText="1"/>
    </xf>
    <xf numFmtId="2" fontId="9" fillId="6" borderId="52" xfId="0" applyNumberFormat="1" applyFont="1" applyFill="1" applyBorder="1" applyAlignment="1" applyProtection="1">
      <alignment horizontal="center" vertical="center"/>
      <protection locked="0"/>
    </xf>
    <xf numFmtId="0" fontId="9" fillId="3" borderId="20" xfId="0" applyFont="1" applyFill="1" applyBorder="1" applyAlignment="1">
      <alignment vertical="center"/>
    </xf>
    <xf numFmtId="0" fontId="9" fillId="3" borderId="5" xfId="0" applyFont="1" applyFill="1" applyBorder="1" applyAlignment="1">
      <alignment vertical="center"/>
    </xf>
    <xf numFmtId="0" fontId="9" fillId="3" borderId="5" xfId="0" applyFont="1" applyFill="1" applyBorder="1" applyAlignment="1">
      <alignment horizontal="center" vertical="center"/>
    </xf>
    <xf numFmtId="0" fontId="9" fillId="3" borderId="30" xfId="0" applyFont="1" applyFill="1" applyBorder="1" applyAlignment="1">
      <alignment horizontal="center"/>
    </xf>
    <xf numFmtId="0" fontId="19" fillId="3" borderId="53" xfId="0" applyFont="1" applyFill="1" applyBorder="1" applyAlignment="1">
      <alignment horizontal="center" vertical="center" wrapText="1"/>
    </xf>
    <xf numFmtId="0" fontId="18" fillId="7" borderId="11" xfId="0" applyFont="1" applyFill="1" applyBorder="1" applyAlignment="1">
      <alignment horizontal="center" textRotation="90" wrapText="1"/>
    </xf>
    <xf numFmtId="0" fontId="18" fillId="7" borderId="12" xfId="0" applyFont="1" applyFill="1" applyBorder="1" applyAlignment="1">
      <alignment horizontal="center" textRotation="90" wrapText="1"/>
    </xf>
    <xf numFmtId="0" fontId="0" fillId="9" borderId="10" xfId="0" applyFill="1" applyBorder="1" applyAlignment="1">
      <alignment horizontal="center"/>
    </xf>
    <xf numFmtId="0" fontId="0" fillId="9" borderId="13" xfId="0" applyFill="1" applyBorder="1" applyAlignment="1">
      <alignment horizontal="center"/>
    </xf>
    <xf numFmtId="0" fontId="0" fillId="9" borderId="12" xfId="0" applyFill="1" applyBorder="1" applyAlignment="1">
      <alignment horizontal="center"/>
    </xf>
    <xf numFmtId="0" fontId="10" fillId="5" borderId="11" xfId="0" applyFont="1" applyFill="1" applyBorder="1" applyAlignment="1">
      <alignment vertical="center"/>
    </xf>
    <xf numFmtId="2" fontId="15" fillId="0" borderId="54" xfId="0" applyNumberFormat="1" applyFont="1" applyFill="1" applyBorder="1" applyAlignment="1">
      <alignment horizontal="center" vertical="top"/>
    </xf>
    <xf numFmtId="2" fontId="15" fillId="0" borderId="55" xfId="0" applyNumberFormat="1" applyFont="1" applyFill="1" applyBorder="1" applyAlignment="1">
      <alignment horizontal="center" vertical="top"/>
    </xf>
    <xf numFmtId="2" fontId="15" fillId="0" borderId="56" xfId="0" applyNumberFormat="1" applyFont="1" applyFill="1" applyBorder="1" applyAlignment="1">
      <alignment horizontal="center" vertical="top"/>
    </xf>
    <xf numFmtId="0" fontId="9" fillId="8" borderId="13" xfId="0" applyFont="1" applyFill="1" applyBorder="1" applyAlignment="1">
      <alignment horizontal="left" vertical="center" wrapText="1"/>
    </xf>
    <xf numFmtId="2" fontId="15" fillId="0" borderId="57" xfId="0" applyNumberFormat="1" applyFont="1" applyFill="1" applyBorder="1" applyAlignment="1">
      <alignment horizontal="center" vertical="top"/>
    </xf>
    <xf numFmtId="0" fontId="20" fillId="10" borderId="31" xfId="1" applyFill="1" applyBorder="1" applyAlignment="1" applyProtection="1">
      <alignment horizontal="center" vertical="center" wrapText="1"/>
    </xf>
    <xf numFmtId="2" fontId="15" fillId="0" borderId="58" xfId="0" applyNumberFormat="1" applyFont="1" applyFill="1" applyBorder="1" applyAlignment="1">
      <alignment horizontal="center" vertical="center"/>
    </xf>
    <xf numFmtId="2" fontId="9" fillId="6" borderId="59" xfId="0" applyNumberFormat="1" applyFont="1" applyFill="1" applyBorder="1" applyAlignment="1" applyProtection="1">
      <alignment horizontal="center" vertical="center"/>
      <protection locked="0"/>
    </xf>
    <xf numFmtId="2" fontId="15" fillId="0" borderId="60" xfId="0" applyNumberFormat="1" applyFont="1" applyFill="1" applyBorder="1" applyAlignment="1">
      <alignment horizontal="center" vertical="center"/>
    </xf>
    <xf numFmtId="0" fontId="21" fillId="0" borderId="61" xfId="0" applyFont="1" applyFill="1" applyBorder="1" applyAlignment="1">
      <alignment horizontal="left" vertical="top"/>
    </xf>
    <xf numFmtId="0" fontId="22" fillId="6" borderId="62" xfId="0" applyFont="1" applyFill="1" applyBorder="1" applyAlignment="1" applyProtection="1">
      <alignment horizontal="center"/>
      <protection locked="0"/>
    </xf>
    <xf numFmtId="2" fontId="9" fillId="6" borderId="58" xfId="0" applyNumberFormat="1" applyFont="1" applyFill="1" applyBorder="1" applyAlignment="1" applyProtection="1">
      <alignment horizontal="center" vertical="center"/>
      <protection locked="0"/>
    </xf>
    <xf numFmtId="2" fontId="23" fillId="0" borderId="59" xfId="0" applyNumberFormat="1" applyFont="1" applyBorder="1" applyAlignment="1" applyProtection="1">
      <alignment horizontal="center" vertical="center"/>
    </xf>
    <xf numFmtId="2" fontId="15" fillId="0" borderId="63" xfId="0" applyNumberFormat="1" applyFont="1" applyBorder="1" applyAlignment="1">
      <alignment horizontal="center" vertical="center"/>
    </xf>
    <xf numFmtId="0" fontId="0" fillId="0" borderId="20" xfId="0" applyBorder="1" applyAlignment="1"/>
    <xf numFmtId="2" fontId="15" fillId="0" borderId="64" xfId="0" applyNumberFormat="1" applyFont="1" applyFill="1" applyBorder="1" applyAlignment="1">
      <alignment horizontal="center" vertical="top"/>
    </xf>
    <xf numFmtId="2" fontId="15" fillId="0" borderId="65" xfId="0" applyNumberFormat="1" applyFont="1" applyFill="1" applyBorder="1" applyAlignment="1">
      <alignment horizontal="center" vertical="top"/>
    </xf>
    <xf numFmtId="2" fontId="15" fillId="0" borderId="66" xfId="0" applyNumberFormat="1" applyFont="1" applyFill="1" applyBorder="1" applyAlignment="1">
      <alignment horizontal="center" vertical="top"/>
    </xf>
    <xf numFmtId="0" fontId="0" fillId="0" borderId="17" xfId="0" applyBorder="1" applyAlignment="1">
      <alignment horizontal="center"/>
    </xf>
    <xf numFmtId="2" fontId="15" fillId="0" borderId="67" xfId="0" applyNumberFormat="1" applyFont="1" applyFill="1" applyBorder="1" applyAlignment="1">
      <alignment horizontal="center" vertical="top"/>
    </xf>
    <xf numFmtId="0" fontId="20" fillId="10" borderId="68" xfId="1" applyFill="1" applyBorder="1" applyAlignment="1" applyProtection="1">
      <alignment horizontal="center" vertical="center" wrapText="1"/>
    </xf>
    <xf numFmtId="2" fontId="15" fillId="0" borderId="69" xfId="0" applyNumberFormat="1" applyFont="1" applyFill="1" applyBorder="1" applyAlignment="1">
      <alignment horizontal="center" vertical="center"/>
    </xf>
    <xf numFmtId="2" fontId="9" fillId="6" borderId="70" xfId="0" applyNumberFormat="1" applyFont="1" applyFill="1" applyBorder="1" applyAlignment="1" applyProtection="1">
      <alignment horizontal="center" vertical="center"/>
      <protection locked="0"/>
    </xf>
    <xf numFmtId="2" fontId="15" fillId="0" borderId="71" xfId="0" applyNumberFormat="1" applyFont="1" applyFill="1" applyBorder="1" applyAlignment="1">
      <alignment horizontal="center" vertical="center"/>
    </xf>
    <xf numFmtId="0" fontId="21" fillId="0" borderId="72" xfId="0" applyFont="1" applyFill="1" applyBorder="1" applyAlignment="1">
      <alignment horizontal="left" vertical="top" wrapText="1"/>
    </xf>
    <xf numFmtId="0" fontId="0" fillId="6" borderId="73" xfId="0" applyFill="1" applyBorder="1" applyAlignment="1" applyProtection="1">
      <alignment horizontal="center"/>
      <protection locked="0"/>
    </xf>
    <xf numFmtId="2" fontId="9" fillId="6" borderId="69" xfId="0" applyNumberFormat="1" applyFont="1" applyFill="1" applyBorder="1" applyAlignment="1" applyProtection="1">
      <alignment horizontal="center" vertical="center"/>
      <protection locked="0"/>
    </xf>
    <xf numFmtId="2" fontId="23" fillId="0" borderId="70" xfId="0" applyNumberFormat="1" applyFont="1" applyBorder="1" applyAlignment="1" applyProtection="1">
      <alignment horizontal="center" vertical="center"/>
    </xf>
    <xf numFmtId="2" fontId="15" fillId="0" borderId="74" xfId="0" applyNumberFormat="1" applyFont="1" applyBorder="1" applyAlignment="1">
      <alignment horizontal="center" vertical="center"/>
    </xf>
    <xf numFmtId="0" fontId="0" fillId="0" borderId="29" xfId="0" applyBorder="1" applyAlignment="1">
      <alignment horizontal="center"/>
    </xf>
    <xf numFmtId="0" fontId="21" fillId="0" borderId="75" xfId="0" applyFont="1" applyFill="1" applyBorder="1" applyAlignment="1">
      <alignment horizontal="left" vertical="center" wrapText="1"/>
    </xf>
    <xf numFmtId="0" fontId="0" fillId="6" borderId="44" xfId="0" applyFill="1" applyBorder="1" applyAlignment="1" applyProtection="1">
      <alignment horizontal="center"/>
      <protection locked="0"/>
    </xf>
    <xf numFmtId="0" fontId="21" fillId="0" borderId="76" xfId="0" applyFont="1" applyFill="1" applyBorder="1" applyAlignment="1">
      <alignment horizontal="left" vertical="top" wrapText="1"/>
    </xf>
    <xf numFmtId="0" fontId="20" fillId="11" borderId="29" xfId="1" applyFill="1" applyBorder="1" applyAlignment="1" applyProtection="1">
      <alignment horizontal="center" vertical="center" wrapText="1"/>
    </xf>
    <xf numFmtId="0" fontId="20" fillId="11" borderId="68" xfId="1" applyFill="1" applyBorder="1" applyAlignment="1" applyProtection="1"/>
    <xf numFmtId="0" fontId="20" fillId="11" borderId="31" xfId="1" applyFill="1" applyBorder="1" applyAlignment="1" applyProtection="1">
      <alignment horizontal="center" vertical="center" wrapText="1"/>
    </xf>
    <xf numFmtId="0" fontId="0" fillId="6" borderId="62" xfId="0" applyFill="1" applyBorder="1" applyAlignment="1" applyProtection="1">
      <alignment horizontal="center"/>
      <protection locked="0"/>
    </xf>
    <xf numFmtId="0" fontId="0" fillId="0" borderId="46" xfId="0" applyBorder="1" applyAlignment="1">
      <alignment horizontal="center"/>
    </xf>
    <xf numFmtId="2" fontId="15" fillId="0" borderId="78" xfId="0" applyNumberFormat="1" applyFont="1" applyFill="1" applyBorder="1" applyAlignment="1">
      <alignment horizontal="center" vertical="top"/>
    </xf>
    <xf numFmtId="2" fontId="15" fillId="0" borderId="79" xfId="0" applyNumberFormat="1" applyFont="1" applyFill="1" applyBorder="1" applyAlignment="1">
      <alignment horizontal="center" vertical="top"/>
    </xf>
    <xf numFmtId="2" fontId="15" fillId="0" borderId="80" xfId="0" applyNumberFormat="1" applyFont="1" applyFill="1" applyBorder="1" applyAlignment="1">
      <alignment horizontal="center" vertical="top"/>
    </xf>
    <xf numFmtId="0" fontId="20" fillId="11" borderId="68" xfId="1" applyFill="1" applyBorder="1" applyAlignment="1" applyProtection="1">
      <alignment horizontal="center" vertical="center" wrapText="1"/>
    </xf>
    <xf numFmtId="0" fontId="0" fillId="4" borderId="10" xfId="0" applyFill="1" applyBorder="1" applyAlignment="1"/>
    <xf numFmtId="0" fontId="0" fillId="4" borderId="13" xfId="0" applyFill="1" applyBorder="1" applyAlignment="1"/>
    <xf numFmtId="0" fontId="15" fillId="4" borderId="13" xfId="0" applyFont="1" applyFill="1" applyBorder="1" applyAlignment="1">
      <alignment horizontal="right"/>
    </xf>
    <xf numFmtId="2" fontId="24" fillId="4" borderId="13" xfId="0" applyNumberFormat="1" applyFont="1" applyFill="1" applyBorder="1" applyAlignment="1"/>
    <xf numFmtId="0" fontId="25" fillId="4" borderId="13" xfId="0" applyFont="1" applyFill="1" applyBorder="1" applyAlignment="1" applyProtection="1">
      <alignment horizontal="left"/>
      <protection locked="0"/>
    </xf>
    <xf numFmtId="0" fontId="23" fillId="4" borderId="13" xfId="0" applyFont="1" applyFill="1" applyBorder="1" applyAlignment="1" applyProtection="1"/>
    <xf numFmtId="0" fontId="0" fillId="4" borderId="12" xfId="0" applyFill="1" applyBorder="1" applyAlignment="1"/>
    <xf numFmtId="2" fontId="15" fillId="0" borderId="55" xfId="0" applyNumberFormat="1" applyFont="1" applyBorder="1" applyAlignment="1">
      <alignment horizontal="center" vertical="top"/>
    </xf>
    <xf numFmtId="0" fontId="20" fillId="11" borderId="5" xfId="1" applyFill="1" applyBorder="1" applyAlignment="1" applyProtection="1">
      <alignment horizontal="center" vertical="center" wrapText="1"/>
    </xf>
    <xf numFmtId="0" fontId="21" fillId="0" borderId="81" xfId="0" applyFont="1" applyFill="1" applyBorder="1" applyAlignment="1">
      <alignment horizontal="left" vertical="top" wrapText="1"/>
    </xf>
    <xf numFmtId="2" fontId="15" fillId="0" borderId="65" xfId="0" applyNumberFormat="1" applyFont="1" applyBorder="1" applyAlignment="1">
      <alignment horizontal="center" vertical="top"/>
    </xf>
    <xf numFmtId="0" fontId="20" fillId="11" borderId="42" xfId="1" applyFill="1" applyBorder="1" applyAlignment="1" applyProtection="1">
      <alignment horizontal="center" vertical="center" wrapText="1"/>
    </xf>
    <xf numFmtId="0" fontId="21" fillId="0" borderId="82" xfId="0" applyFont="1" applyFill="1" applyBorder="1" applyAlignment="1">
      <alignment horizontal="left" vertical="top" wrapText="1"/>
    </xf>
    <xf numFmtId="2" fontId="15" fillId="0" borderId="79" xfId="0" applyNumberFormat="1" applyFont="1" applyBorder="1" applyAlignment="1">
      <alignment horizontal="center" vertical="top"/>
    </xf>
    <xf numFmtId="0" fontId="20" fillId="11" borderId="30" xfId="1" applyFill="1" applyBorder="1" applyAlignment="1" applyProtection="1">
      <alignment horizontal="center" vertical="center" wrapText="1"/>
    </xf>
    <xf numFmtId="0" fontId="21" fillId="0" borderId="45" xfId="0" applyFont="1" applyFill="1" applyBorder="1" applyAlignment="1">
      <alignment horizontal="left" vertical="top" wrapText="1"/>
    </xf>
    <xf numFmtId="2" fontId="15" fillId="0" borderId="56" xfId="0" applyNumberFormat="1" applyFont="1" applyBorder="1" applyAlignment="1">
      <alignment horizontal="center" vertical="top"/>
    </xf>
    <xf numFmtId="2" fontId="15" fillId="0" borderId="83" xfId="0" applyNumberFormat="1" applyFont="1" applyBorder="1" applyAlignment="1">
      <alignment horizontal="center" vertical="center"/>
    </xf>
    <xf numFmtId="2" fontId="9" fillId="6" borderId="65" xfId="0" applyNumberFormat="1" applyFont="1" applyFill="1" applyBorder="1" applyAlignment="1" applyProtection="1">
      <alignment horizontal="center" vertical="center"/>
      <protection locked="0"/>
    </xf>
    <xf numFmtId="2" fontId="15" fillId="0" borderId="6" xfId="0" applyNumberFormat="1" applyFont="1" applyBorder="1" applyAlignment="1">
      <alignment horizontal="center" vertical="center"/>
    </xf>
    <xf numFmtId="0" fontId="21" fillId="0" borderId="75" xfId="0" applyFont="1" applyFill="1" applyBorder="1" applyAlignment="1">
      <alignment horizontal="left" vertical="top" wrapText="1"/>
    </xf>
    <xf numFmtId="0" fontId="0" fillId="0" borderId="27" xfId="0" applyBorder="1" applyAlignment="1"/>
    <xf numFmtId="2" fontId="15" fillId="0" borderId="84" xfId="0" applyNumberFormat="1" applyFont="1" applyFill="1" applyBorder="1" applyAlignment="1">
      <alignment horizontal="center" vertical="top"/>
    </xf>
    <xf numFmtId="0" fontId="0" fillId="0" borderId="46" xfId="0" applyBorder="1" applyAlignment="1">
      <alignment horizontal="center"/>
    </xf>
    <xf numFmtId="2" fontId="15" fillId="0" borderId="80" xfId="0" applyNumberFormat="1" applyFont="1" applyBorder="1" applyAlignment="1">
      <alignment horizontal="center" vertical="top"/>
    </xf>
    <xf numFmtId="0" fontId="20" fillId="11" borderId="46" xfId="1" applyFill="1" applyBorder="1" applyAlignment="1" applyProtection="1">
      <alignment horizontal="center" vertical="center" wrapText="1"/>
    </xf>
    <xf numFmtId="2" fontId="15" fillId="0" borderId="69" xfId="0" applyNumberFormat="1" applyFont="1" applyBorder="1" applyAlignment="1">
      <alignment horizontal="center" vertical="center"/>
    </xf>
    <xf numFmtId="2" fontId="9" fillId="6" borderId="79" xfId="0" applyNumberFormat="1" applyFont="1" applyFill="1" applyBorder="1" applyAlignment="1" applyProtection="1">
      <alignment horizontal="center" vertical="center"/>
      <protection locked="0"/>
    </xf>
    <xf numFmtId="0" fontId="21" fillId="0" borderId="30" xfId="0" applyFont="1" applyFill="1" applyBorder="1" applyAlignment="1">
      <alignment horizontal="left" vertical="top" wrapText="1"/>
    </xf>
    <xf numFmtId="0" fontId="0" fillId="6" borderId="47" xfId="0" applyFill="1" applyBorder="1" applyAlignment="1" applyProtection="1">
      <alignment horizontal="center"/>
      <protection locked="0"/>
    </xf>
    <xf numFmtId="0" fontId="0" fillId="9" borderId="10" xfId="0" applyFill="1" applyBorder="1" applyAlignment="1"/>
    <xf numFmtId="0" fontId="0" fillId="9" borderId="13" xfId="0" applyFill="1" applyBorder="1" applyAlignment="1"/>
    <xf numFmtId="0" fontId="9" fillId="9" borderId="13" xfId="0" applyFont="1" applyFill="1" applyBorder="1" applyAlignment="1"/>
    <xf numFmtId="0" fontId="23" fillId="9" borderId="13" xfId="0" applyFont="1" applyFill="1" applyBorder="1" applyAlignment="1" applyProtection="1"/>
    <xf numFmtId="0" fontId="0" fillId="9" borderId="12" xfId="0" applyFill="1" applyBorder="1" applyAlignment="1"/>
    <xf numFmtId="0" fontId="20" fillId="10" borderId="5" xfId="1" applyFill="1" applyBorder="1" applyAlignment="1" applyProtection="1">
      <alignment horizontal="center" vertical="center" wrapText="1"/>
    </xf>
    <xf numFmtId="2" fontId="15" fillId="0" borderId="85" xfId="0" applyNumberFormat="1" applyFont="1" applyBorder="1" applyAlignment="1">
      <alignment horizontal="center" vertical="center"/>
    </xf>
    <xf numFmtId="2" fontId="15" fillId="0" borderId="60" xfId="0" applyNumberFormat="1" applyFont="1" applyBorder="1" applyAlignment="1">
      <alignment horizontal="center" vertical="center"/>
    </xf>
    <xf numFmtId="0" fontId="21" fillId="0" borderId="77" xfId="0" applyFont="1" applyFill="1" applyBorder="1" applyAlignment="1">
      <alignment horizontal="left" vertical="top" wrapText="1"/>
    </xf>
    <xf numFmtId="2" fontId="9" fillId="6" borderId="85" xfId="0" applyNumberFormat="1" applyFont="1" applyFill="1" applyBorder="1" applyAlignment="1" applyProtection="1">
      <alignment horizontal="center" vertical="center"/>
      <protection locked="0"/>
    </xf>
    <xf numFmtId="2" fontId="15" fillId="0" borderId="66" xfId="0" applyNumberFormat="1" applyFont="1" applyBorder="1" applyAlignment="1">
      <alignment horizontal="center" vertical="top"/>
    </xf>
    <xf numFmtId="0" fontId="20" fillId="10" borderId="42" xfId="1" applyFill="1" applyBorder="1" applyAlignment="1" applyProtection="1">
      <alignment horizontal="center" vertical="center" wrapText="1"/>
    </xf>
    <xf numFmtId="2" fontId="15" fillId="0" borderId="86" xfId="0" applyNumberFormat="1" applyFont="1" applyBorder="1" applyAlignment="1">
      <alignment horizontal="center" vertical="center"/>
    </xf>
    <xf numFmtId="2" fontId="15" fillId="0" borderId="71" xfId="0" applyNumberFormat="1" applyFont="1" applyBorder="1" applyAlignment="1">
      <alignment horizontal="center" vertical="center"/>
    </xf>
    <xf numFmtId="0" fontId="21" fillId="0" borderId="68" xfId="0" applyFont="1" applyFill="1" applyBorder="1" applyAlignment="1">
      <alignment horizontal="left" vertical="top" wrapText="1"/>
    </xf>
    <xf numFmtId="2" fontId="9" fillId="6" borderId="86" xfId="0" applyNumberFormat="1" applyFont="1" applyFill="1" applyBorder="1" applyAlignment="1" applyProtection="1">
      <alignment horizontal="center" vertical="center"/>
      <protection locked="0"/>
    </xf>
    <xf numFmtId="2" fontId="9" fillId="6" borderId="67" xfId="0" applyNumberFormat="1" applyFont="1" applyFill="1" applyBorder="1" applyAlignment="1" applyProtection="1">
      <alignment horizontal="center" vertical="center"/>
      <protection locked="0"/>
    </xf>
    <xf numFmtId="2" fontId="23" fillId="0" borderId="65" xfId="0" applyNumberFormat="1" applyFont="1" applyBorder="1" applyAlignment="1" applyProtection="1">
      <alignment horizontal="center" vertical="center"/>
    </xf>
    <xf numFmtId="2" fontId="15" fillId="0" borderId="66" xfId="0" applyNumberFormat="1" applyFont="1" applyBorder="1" applyAlignment="1">
      <alignment horizontal="center" vertical="center"/>
    </xf>
    <xf numFmtId="2" fontId="15" fillId="0" borderId="78" xfId="0" applyNumberFormat="1" applyFont="1" applyBorder="1" applyAlignment="1">
      <alignment horizontal="center" vertical="center"/>
    </xf>
    <xf numFmtId="2" fontId="9" fillId="6" borderId="78" xfId="0" applyNumberFormat="1" applyFont="1" applyFill="1" applyBorder="1" applyAlignment="1" applyProtection="1">
      <alignment horizontal="center" vertical="center"/>
      <protection locked="0"/>
    </xf>
    <xf numFmtId="2" fontId="23" fillId="0" borderId="79" xfId="0" applyNumberFormat="1" applyFont="1" applyBorder="1" applyAlignment="1" applyProtection="1">
      <alignment horizontal="center" vertical="center"/>
    </xf>
    <xf numFmtId="2" fontId="15" fillId="0" borderId="80" xfId="0" applyNumberFormat="1" applyFont="1" applyBorder="1" applyAlignment="1">
      <alignment horizontal="center" vertical="center"/>
    </xf>
    <xf numFmtId="0" fontId="20" fillId="11" borderId="14" xfId="1" applyFill="1" applyBorder="1" applyAlignment="1" applyProtection="1">
      <alignment horizontal="center" vertical="center" wrapText="1"/>
    </xf>
    <xf numFmtId="2" fontId="15" fillId="0" borderId="87" xfId="0" applyNumberFormat="1" applyFont="1" applyBorder="1" applyAlignment="1">
      <alignment horizontal="center" vertical="center"/>
    </xf>
    <xf numFmtId="2" fontId="9" fillId="6" borderId="55" xfId="0" applyNumberFormat="1" applyFont="1" applyFill="1" applyBorder="1" applyAlignment="1" applyProtection="1">
      <alignment horizontal="center" vertical="center"/>
      <protection locked="0"/>
    </xf>
    <xf numFmtId="2" fontId="15" fillId="0" borderId="88" xfId="0" applyNumberFormat="1" applyFont="1" applyBorder="1" applyAlignment="1">
      <alignment horizontal="center" vertical="center"/>
    </xf>
    <xf numFmtId="0" fontId="21" fillId="0" borderId="89" xfId="0" applyFont="1" applyFill="1" applyBorder="1" applyAlignment="1">
      <alignment horizontal="left" vertical="top" wrapText="1"/>
    </xf>
    <xf numFmtId="0" fontId="0" fillId="6" borderId="90" xfId="0" applyFill="1" applyBorder="1" applyAlignment="1" applyProtection="1">
      <alignment horizontal="center"/>
      <protection locked="0"/>
    </xf>
    <xf numFmtId="0" fontId="0" fillId="0" borderId="91" xfId="0" applyFill="1" applyBorder="1" applyAlignment="1">
      <alignment horizontal="center"/>
    </xf>
    <xf numFmtId="2" fontId="15" fillId="0" borderId="83" xfId="0" applyNumberFormat="1" applyFont="1" applyFill="1" applyBorder="1" applyAlignment="1">
      <alignment horizontal="center" vertical="top"/>
    </xf>
    <xf numFmtId="2" fontId="15" fillId="0" borderId="6" xfId="0" applyNumberFormat="1" applyFont="1" applyBorder="1" applyAlignment="1">
      <alignment horizontal="center" vertical="top"/>
    </xf>
    <xf numFmtId="0" fontId="0" fillId="0" borderId="0" xfId="0" applyFill="1" applyBorder="1"/>
    <xf numFmtId="0" fontId="21" fillId="0" borderId="5" xfId="0" applyFont="1" applyFill="1" applyBorder="1" applyAlignment="1">
      <alignment horizontal="left" vertical="top" wrapText="1"/>
    </xf>
    <xf numFmtId="0" fontId="9" fillId="0" borderId="46" xfId="0" applyFont="1" applyFill="1" applyBorder="1" applyAlignment="1">
      <alignment horizontal="center" vertical="center" wrapText="1"/>
    </xf>
    <xf numFmtId="0" fontId="9" fillId="8" borderId="45" xfId="0" applyFont="1" applyFill="1" applyBorder="1" applyAlignment="1">
      <alignment horizontal="left" vertical="center" wrapText="1"/>
    </xf>
    <xf numFmtId="0" fontId="20" fillId="10" borderId="17" xfId="1" applyFill="1" applyBorder="1" applyAlignment="1" applyProtection="1">
      <alignment horizontal="center" vertical="center" wrapText="1"/>
    </xf>
    <xf numFmtId="0" fontId="21" fillId="0" borderId="92" xfId="0" applyFont="1" applyFill="1" applyBorder="1" applyAlignment="1">
      <alignment horizontal="left" vertical="top" wrapText="1"/>
    </xf>
    <xf numFmtId="0" fontId="9" fillId="0" borderId="17" xfId="0" applyFont="1" applyFill="1" applyBorder="1" applyAlignment="1">
      <alignment horizontal="center" vertical="center" wrapText="1"/>
    </xf>
    <xf numFmtId="2" fontId="9" fillId="6" borderId="83" xfId="0" applyNumberFormat="1" applyFont="1" applyFill="1" applyBorder="1" applyAlignment="1" applyProtection="1">
      <alignment horizontal="center" vertical="center"/>
      <protection locked="0"/>
    </xf>
    <xf numFmtId="2" fontId="24" fillId="4" borderId="10" xfId="0" applyNumberFormat="1" applyFont="1" applyFill="1" applyBorder="1" applyAlignment="1"/>
    <xf numFmtId="0" fontId="20" fillId="11" borderId="5" xfId="1" applyFont="1" applyFill="1" applyBorder="1" applyAlignment="1" applyProtection="1">
      <alignment horizontal="center" vertical="center" wrapText="1"/>
    </xf>
    <xf numFmtId="0" fontId="0" fillId="0" borderId="91" xfId="0" applyFill="1" applyBorder="1" applyAlignment="1">
      <alignment horizontal="center"/>
    </xf>
    <xf numFmtId="0" fontId="0" fillId="0" borderId="0" xfId="0" applyFill="1" applyBorder="1" applyAlignment="1">
      <alignment horizontal="center"/>
    </xf>
    <xf numFmtId="0" fontId="9" fillId="8" borderId="17" xfId="0" applyFont="1" applyFill="1" applyBorder="1" applyAlignment="1">
      <alignment horizontal="left" vertical="center" wrapText="1"/>
    </xf>
    <xf numFmtId="0" fontId="9" fillId="8" borderId="46" xfId="0" applyFont="1" applyFill="1" applyBorder="1" applyAlignment="1">
      <alignment horizontal="left" vertical="center" wrapText="1"/>
    </xf>
    <xf numFmtId="0" fontId="20" fillId="10" borderId="14" xfId="1" applyFill="1" applyBorder="1" applyAlignment="1" applyProtection="1">
      <alignment horizontal="center" vertical="center" wrapText="1"/>
    </xf>
    <xf numFmtId="0" fontId="0" fillId="0" borderId="16" xfId="0" applyBorder="1" applyAlignment="1"/>
    <xf numFmtId="0" fontId="20" fillId="10" borderId="51" xfId="1" applyFill="1" applyBorder="1" applyAlignment="1" applyProtection="1">
      <alignment horizontal="center" vertical="center" wrapText="1"/>
    </xf>
    <xf numFmtId="2" fontId="15" fillId="0" borderId="58" xfId="0" applyNumberFormat="1" applyFont="1" applyBorder="1" applyAlignment="1">
      <alignment horizontal="center" vertical="center"/>
    </xf>
    <xf numFmtId="0" fontId="21" fillId="0" borderId="61" xfId="0" applyFont="1" applyFill="1" applyBorder="1" applyAlignment="1">
      <alignment horizontal="left" vertical="top" wrapText="1"/>
    </xf>
    <xf numFmtId="0" fontId="9" fillId="8" borderId="10" xfId="0" applyFont="1" applyFill="1" applyBorder="1" applyAlignment="1">
      <alignment horizontal="left" vertical="center" wrapText="1"/>
    </xf>
    <xf numFmtId="2" fontId="15" fillId="0" borderId="87" xfId="0" applyNumberFormat="1" applyFont="1" applyFill="1" applyBorder="1" applyAlignment="1">
      <alignment horizontal="center" vertical="center"/>
    </xf>
    <xf numFmtId="2" fontId="15" fillId="0" borderId="56" xfId="0" applyNumberFormat="1" applyFont="1" applyFill="1" applyBorder="1" applyAlignment="1">
      <alignment horizontal="center" vertical="center"/>
    </xf>
    <xf numFmtId="2" fontId="9" fillId="6" borderId="87" xfId="0" applyNumberFormat="1" applyFont="1" applyFill="1" applyBorder="1" applyAlignment="1" applyProtection="1">
      <alignment horizontal="center" vertical="center"/>
      <protection locked="0"/>
    </xf>
    <xf numFmtId="2" fontId="23" fillId="0" borderId="55" xfId="0" applyNumberFormat="1" applyFont="1" applyBorder="1" applyAlignment="1" applyProtection="1">
      <alignment horizontal="center" vertical="center"/>
    </xf>
    <xf numFmtId="2" fontId="15" fillId="0" borderId="93" xfId="0" applyNumberFormat="1" applyFont="1" applyFill="1" applyBorder="1" applyAlignment="1">
      <alignment horizontal="center" vertical="center"/>
    </xf>
    <xf numFmtId="2" fontId="15" fillId="0" borderId="80" xfId="0" applyNumberFormat="1" applyFont="1" applyFill="1" applyBorder="1" applyAlignment="1">
      <alignment horizontal="center" vertical="center"/>
    </xf>
    <xf numFmtId="0" fontId="21" fillId="0" borderId="94" xfId="0" applyFont="1" applyFill="1" applyBorder="1" applyAlignment="1">
      <alignment horizontal="left" vertical="top" wrapText="1"/>
    </xf>
    <xf numFmtId="2" fontId="9" fillId="6" borderId="93" xfId="0" applyNumberFormat="1" applyFont="1" applyFill="1" applyBorder="1" applyAlignment="1" applyProtection="1">
      <alignment horizontal="center" vertical="center"/>
      <protection locked="0"/>
    </xf>
    <xf numFmtId="2" fontId="15" fillId="0" borderId="8" xfId="0" applyNumberFormat="1" applyFont="1" applyBorder="1" applyAlignment="1">
      <alignment horizontal="center" vertical="center"/>
    </xf>
    <xf numFmtId="0" fontId="21" fillId="0" borderId="42" xfId="0" applyFont="1" applyFill="1" applyBorder="1" applyAlignment="1">
      <alignment horizontal="left" vertical="top" wrapText="1"/>
    </xf>
    <xf numFmtId="0" fontId="20" fillId="11" borderId="51" xfId="1" applyFill="1" applyBorder="1" applyAlignment="1" applyProtection="1">
      <alignment horizontal="center" vertical="center" wrapText="1"/>
    </xf>
    <xf numFmtId="0" fontId="0" fillId="0" borderId="17" xfId="0" applyBorder="1" applyAlignment="1">
      <alignment horizontal="center"/>
    </xf>
    <xf numFmtId="0" fontId="21" fillId="0" borderId="95" xfId="0" applyFont="1" applyFill="1" applyBorder="1" applyAlignment="1">
      <alignment horizontal="left" vertical="top" wrapText="1"/>
    </xf>
    <xf numFmtId="0" fontId="0" fillId="0" borderId="16" xfId="0" applyBorder="1" applyAlignment="1">
      <alignment horizontal="center"/>
    </xf>
    <xf numFmtId="0" fontId="0" fillId="0" borderId="20" xfId="0" applyBorder="1" applyAlignment="1">
      <alignment horizontal="center"/>
    </xf>
    <xf numFmtId="0" fontId="0" fillId="0" borderId="27" xfId="0" applyBorder="1" applyAlignment="1">
      <alignment horizontal="center"/>
    </xf>
    <xf numFmtId="0" fontId="23" fillId="8" borderId="13" xfId="0" applyFont="1" applyFill="1" applyBorder="1" applyAlignment="1">
      <alignment vertical="center" wrapText="1"/>
    </xf>
    <xf numFmtId="0" fontId="20" fillId="10" borderId="91" xfId="1" applyFill="1" applyBorder="1" applyAlignment="1" applyProtection="1">
      <alignment horizontal="center" vertical="center" wrapText="1"/>
    </xf>
    <xf numFmtId="0" fontId="21" fillId="0" borderId="96" xfId="0" applyFont="1" applyFill="1" applyBorder="1" applyAlignment="1">
      <alignment horizontal="left" vertical="top" wrapText="1"/>
    </xf>
    <xf numFmtId="0" fontId="20" fillId="10" borderId="82" xfId="1" applyFill="1" applyBorder="1" applyAlignment="1" applyProtection="1">
      <alignment horizontal="center" vertical="center" wrapText="1"/>
    </xf>
    <xf numFmtId="0" fontId="20" fillId="10" borderId="97" xfId="1" applyFill="1" applyBorder="1" applyAlignment="1" applyProtection="1">
      <alignment horizontal="center" vertical="center" wrapText="1"/>
    </xf>
    <xf numFmtId="0" fontId="20" fillId="11" borderId="97" xfId="1" applyFill="1" applyBorder="1" applyAlignment="1" applyProtection="1">
      <alignment horizontal="center" vertical="center" wrapText="1"/>
    </xf>
    <xf numFmtId="0" fontId="20" fillId="11" borderId="82" xfId="1" applyFill="1" applyBorder="1" applyAlignment="1" applyProtection="1">
      <alignment horizontal="center" vertical="center" wrapText="1"/>
    </xf>
    <xf numFmtId="0" fontId="23" fillId="8" borderId="45" xfId="0" applyFont="1" applyFill="1" applyBorder="1" applyAlignment="1">
      <alignment vertical="center" wrapText="1"/>
    </xf>
    <xf numFmtId="0" fontId="20" fillId="10" borderId="0" xfId="1" applyFill="1" applyBorder="1" applyAlignment="1" applyProtection="1">
      <alignment horizontal="center" vertical="center" wrapText="1"/>
    </xf>
    <xf numFmtId="0" fontId="20" fillId="11" borderId="0" xfId="1" applyFill="1" applyBorder="1" applyAlignment="1" applyProtection="1">
      <alignment horizontal="center" vertical="center" wrapText="1"/>
    </xf>
    <xf numFmtId="0" fontId="21" fillId="0" borderId="0" xfId="0" applyFont="1" applyFill="1" applyBorder="1" applyAlignment="1">
      <alignment horizontal="left" vertical="top" wrapText="1"/>
    </xf>
    <xf numFmtId="0" fontId="0" fillId="0" borderId="0" xfId="0" applyBorder="1" applyAlignment="1">
      <alignment horizontal="center"/>
    </xf>
    <xf numFmtId="0" fontId="23" fillId="8" borderId="10" xfId="0" applyFont="1" applyFill="1" applyBorder="1" applyAlignment="1">
      <alignment vertical="center" wrapText="1"/>
    </xf>
    <xf numFmtId="0" fontId="20" fillId="11" borderId="45" xfId="1" applyFill="1" applyBorder="1" applyAlignment="1" applyProtection="1">
      <alignment horizontal="center" vertical="center" wrapText="1"/>
    </xf>
    <xf numFmtId="0" fontId="0" fillId="4" borderId="10" xfId="0" applyFill="1" applyBorder="1"/>
    <xf numFmtId="2" fontId="24" fillId="4" borderId="13" xfId="0" applyNumberFormat="1" applyFont="1" applyFill="1" applyBorder="1"/>
    <xf numFmtId="0" fontId="25" fillId="4" borderId="13" xfId="0" applyFont="1" applyFill="1" applyBorder="1" applyAlignment="1" applyProtection="1">
      <alignment horizontal="center"/>
      <protection locked="0"/>
    </xf>
    <xf numFmtId="0" fontId="25" fillId="4" borderId="98" xfId="0" applyFont="1" applyFill="1" applyBorder="1" applyAlignment="1" applyProtection="1">
      <alignment horizontal="center"/>
      <protection locked="0"/>
    </xf>
    <xf numFmtId="0" fontId="0" fillId="4" borderId="13" xfId="0" applyFill="1" applyBorder="1"/>
    <xf numFmtId="0" fontId="0" fillId="4" borderId="12" xfId="0" applyFill="1" applyBorder="1"/>
    <xf numFmtId="0" fontId="26" fillId="8" borderId="13" xfId="0" applyFont="1" applyFill="1" applyBorder="1" applyAlignment="1">
      <alignment horizontal="left" vertical="center" wrapText="1"/>
    </xf>
    <xf numFmtId="2" fontId="15" fillId="0" borderId="54" xfId="0" applyNumberFormat="1" applyFont="1" applyFill="1" applyBorder="1" applyAlignment="1">
      <alignment vertical="top"/>
    </xf>
    <xf numFmtId="2" fontId="15" fillId="0" borderId="55" xfId="0" applyNumberFormat="1" applyFont="1" applyFill="1" applyBorder="1" applyAlignment="1">
      <alignment vertical="top"/>
    </xf>
    <xf numFmtId="2" fontId="15" fillId="0" borderId="56" xfId="0" applyNumberFormat="1" applyFont="1" applyFill="1" applyBorder="1" applyAlignment="1">
      <alignment vertical="top"/>
    </xf>
    <xf numFmtId="2" fontId="15" fillId="0" borderId="64" xfId="0" applyNumberFormat="1" applyFont="1" applyFill="1" applyBorder="1" applyAlignment="1">
      <alignment vertical="top"/>
    </xf>
    <xf numFmtId="2" fontId="15" fillId="0" borderId="65" xfId="0" applyNumberFormat="1" applyFont="1" applyFill="1" applyBorder="1" applyAlignment="1">
      <alignment vertical="top"/>
    </xf>
    <xf numFmtId="2" fontId="15" fillId="0" borderId="66" xfId="0" applyNumberFormat="1" applyFont="1" applyFill="1" applyBorder="1" applyAlignment="1">
      <alignment vertical="top"/>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erch_000\Downloads\M&#233;tricas%20(Programa)%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nderaciones"/>
      <sheetName val="Precalificacion"/>
      <sheetName val="Calificación Detallada"/>
      <sheetName val="Resumen Cal Det"/>
      <sheetName val="Gráficos Cal Det"/>
      <sheetName val="Métricas"/>
    </sheetNames>
    <sheetDataSet>
      <sheetData sheetId="0">
        <row r="8">
          <cell r="E8">
            <v>0.4</v>
          </cell>
        </row>
        <row r="9">
          <cell r="E9">
            <v>1</v>
          </cell>
        </row>
        <row r="11">
          <cell r="E11" t="str">
            <v>Ponderación individual</v>
          </cell>
        </row>
        <row r="12">
          <cell r="E12">
            <v>0.25</v>
          </cell>
        </row>
        <row r="13">
          <cell r="E13">
            <v>0</v>
          </cell>
        </row>
        <row r="14">
          <cell r="E14">
            <v>0.25</v>
          </cell>
        </row>
        <row r="15">
          <cell r="E15">
            <v>0</v>
          </cell>
        </row>
        <row r="20">
          <cell r="E20" t="str">
            <v>Ponderación individual</v>
          </cell>
        </row>
        <row r="21">
          <cell r="E21">
            <v>0.2</v>
          </cell>
        </row>
        <row r="22">
          <cell r="E22">
            <v>0.2</v>
          </cell>
        </row>
        <row r="23">
          <cell r="E23">
            <v>0.2</v>
          </cell>
        </row>
        <row r="28">
          <cell r="E28" t="str">
            <v>Ponderación individual</v>
          </cell>
        </row>
        <row r="29">
          <cell r="E29">
            <v>0.3</v>
          </cell>
        </row>
        <row r="30">
          <cell r="E30">
            <v>0.3</v>
          </cell>
        </row>
        <row r="33">
          <cell r="E33">
            <v>1</v>
          </cell>
        </row>
        <row r="35">
          <cell r="E35" t="str">
            <v>Ponderación individual</v>
          </cell>
        </row>
        <row r="36">
          <cell r="E36">
            <v>0.2</v>
          </cell>
        </row>
        <row r="37">
          <cell r="E37">
            <v>0.2</v>
          </cell>
        </row>
        <row r="38">
          <cell r="E38">
            <v>0.2</v>
          </cell>
        </row>
        <row r="41">
          <cell r="E41">
            <v>1</v>
          </cell>
        </row>
        <row r="43">
          <cell r="E43" t="str">
            <v>Ponderación individual</v>
          </cell>
        </row>
        <row r="44">
          <cell r="E44">
            <v>0.4</v>
          </cell>
        </row>
        <row r="47">
          <cell r="E47">
            <v>1</v>
          </cell>
        </row>
        <row r="49">
          <cell r="E49" t="str">
            <v>Ponderación individual</v>
          </cell>
        </row>
        <row r="50">
          <cell r="E50">
            <v>0.2</v>
          </cell>
        </row>
        <row r="51">
          <cell r="E51">
            <v>0.2</v>
          </cell>
        </row>
        <row r="52">
          <cell r="E52">
            <v>0.2</v>
          </cell>
        </row>
        <row r="55">
          <cell r="E55">
            <v>1</v>
          </cell>
        </row>
        <row r="57">
          <cell r="E57" t="str">
            <v>Ponderación individual</v>
          </cell>
        </row>
        <row r="58">
          <cell r="E58">
            <v>0.3</v>
          </cell>
        </row>
        <row r="59">
          <cell r="E59">
            <v>0.2</v>
          </cell>
        </row>
        <row r="60">
          <cell r="E60">
            <v>0.2</v>
          </cell>
        </row>
      </sheetData>
      <sheetData sheetId="1"/>
      <sheetData sheetId="2"/>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313"/>
  <sheetViews>
    <sheetView showGridLines="0" zoomScale="110" zoomScaleNormal="110" workbookViewId="0">
      <selection activeCell="C14" sqref="C14"/>
    </sheetView>
  </sheetViews>
  <sheetFormatPr baseColWidth="10" defaultRowHeight="15" x14ac:dyDescent="0.25"/>
  <cols>
    <col min="2" max="2" width="20.85546875" customWidth="1"/>
    <col min="3" max="3" width="52.5703125" customWidth="1"/>
  </cols>
  <sheetData>
    <row r="1" spans="1:14" ht="23.25" x14ac:dyDescent="0.35">
      <c r="A1" s="1"/>
      <c r="B1" s="1"/>
      <c r="C1" s="1"/>
      <c r="D1" s="21" t="s">
        <v>0</v>
      </c>
      <c r="F1" s="1"/>
      <c r="G1" s="1"/>
      <c r="H1" s="1"/>
      <c r="I1" s="2"/>
      <c r="J1" s="1"/>
      <c r="K1" s="1"/>
      <c r="L1" s="1"/>
      <c r="M1" s="1"/>
      <c r="N1" s="1"/>
    </row>
    <row r="2" spans="1:14" x14ac:dyDescent="0.25">
      <c r="A2" s="1"/>
      <c r="B2" s="1"/>
      <c r="C2" s="1"/>
      <c r="D2" s="1"/>
      <c r="E2" s="1"/>
      <c r="F2" s="1"/>
      <c r="G2" s="1"/>
      <c r="H2" s="1"/>
      <c r="I2" s="1"/>
      <c r="J2" s="1"/>
      <c r="K2" s="1"/>
      <c r="L2" s="1"/>
      <c r="M2" s="1"/>
      <c r="N2" s="1"/>
    </row>
    <row r="3" spans="1:14" x14ac:dyDescent="0.25">
      <c r="A3" s="1"/>
      <c r="B3" s="1"/>
      <c r="C3" s="1"/>
      <c r="D3" s="1"/>
      <c r="E3" s="1"/>
      <c r="F3" s="1"/>
      <c r="G3" s="1"/>
      <c r="H3" s="1"/>
      <c r="I3" s="1"/>
      <c r="J3" s="1"/>
      <c r="K3" s="1"/>
      <c r="L3" s="1"/>
      <c r="M3" s="1"/>
      <c r="N3" s="1"/>
    </row>
    <row r="4" spans="1:14" ht="18.75" x14ac:dyDescent="0.3">
      <c r="A4" s="22" t="s">
        <v>1</v>
      </c>
      <c r="B4" s="1"/>
      <c r="C4" s="1"/>
      <c r="D4" s="1"/>
      <c r="E4" s="1"/>
      <c r="F4" s="1"/>
      <c r="G4" s="1"/>
      <c r="H4" s="1"/>
      <c r="I4" s="1"/>
      <c r="J4" s="1"/>
      <c r="K4" s="1"/>
      <c r="L4" s="1"/>
      <c r="M4" s="1"/>
      <c r="N4" s="1"/>
    </row>
    <row r="5" spans="1:14" ht="15.75" thickBot="1" x14ac:dyDescent="0.3">
      <c r="A5" s="1"/>
      <c r="B5" s="15" t="s">
        <v>32</v>
      </c>
      <c r="C5" s="1"/>
      <c r="D5" s="1"/>
      <c r="E5" s="1"/>
      <c r="F5" s="1"/>
      <c r="G5" s="1"/>
      <c r="H5" s="1"/>
      <c r="I5" s="1"/>
      <c r="J5" s="1"/>
      <c r="K5" s="1"/>
      <c r="L5" s="1"/>
      <c r="M5" s="1"/>
      <c r="N5" s="1"/>
    </row>
    <row r="6" spans="1:14" ht="15.75" thickBot="1" x14ac:dyDescent="0.3">
      <c r="A6" s="1"/>
      <c r="B6" s="3" t="s">
        <v>2</v>
      </c>
      <c r="C6" s="4" t="s">
        <v>3</v>
      </c>
      <c r="D6" s="1"/>
      <c r="E6" s="1"/>
      <c r="F6" s="1"/>
      <c r="G6" s="1"/>
      <c r="H6" s="1"/>
      <c r="I6" s="1"/>
      <c r="J6" s="1"/>
      <c r="K6" s="1"/>
      <c r="L6" s="1"/>
      <c r="M6" s="1"/>
      <c r="N6" s="1"/>
    </row>
    <row r="7" spans="1:14" ht="15.75" thickBot="1" x14ac:dyDescent="0.3">
      <c r="A7" s="1"/>
      <c r="B7" s="5" t="s">
        <v>4</v>
      </c>
      <c r="C7" s="6" t="s">
        <v>5</v>
      </c>
      <c r="D7" s="1"/>
      <c r="E7" s="1"/>
      <c r="F7" s="1"/>
      <c r="G7" s="1"/>
      <c r="H7" s="1"/>
      <c r="I7" s="1"/>
      <c r="J7" s="1"/>
      <c r="K7" s="1"/>
      <c r="L7" s="1"/>
      <c r="M7" s="1"/>
      <c r="N7" s="1"/>
    </row>
    <row r="8" spans="1:14" ht="45.75" thickBot="1" x14ac:dyDescent="0.3">
      <c r="A8" s="1"/>
      <c r="B8" s="5" t="s">
        <v>6</v>
      </c>
      <c r="C8" s="7" t="s">
        <v>7</v>
      </c>
      <c r="D8" s="1"/>
      <c r="E8" s="1"/>
      <c r="F8" s="1"/>
      <c r="G8" s="1"/>
      <c r="H8" s="1"/>
      <c r="I8" s="1"/>
      <c r="J8" s="1"/>
      <c r="K8" s="1"/>
      <c r="L8" s="1"/>
      <c r="M8" s="1"/>
      <c r="N8" s="1"/>
    </row>
    <row r="9" spans="1:14" x14ac:dyDescent="0.25">
      <c r="A9" s="1"/>
      <c r="B9" s="12" t="s">
        <v>8</v>
      </c>
      <c r="C9" s="8" t="s">
        <v>9</v>
      </c>
      <c r="D9" s="1"/>
      <c r="E9" s="1"/>
      <c r="F9" s="1"/>
      <c r="G9" s="1"/>
      <c r="H9" s="1"/>
      <c r="I9" s="1"/>
      <c r="J9" s="1"/>
      <c r="K9" s="1"/>
      <c r="L9" s="1"/>
      <c r="M9" s="1"/>
      <c r="N9" s="1"/>
    </row>
    <row r="10" spans="1:14" ht="30" x14ac:dyDescent="0.25">
      <c r="A10" s="1"/>
      <c r="B10" s="11"/>
      <c r="C10" s="9" t="s">
        <v>10</v>
      </c>
      <c r="D10" s="1"/>
      <c r="E10" s="1"/>
      <c r="F10" s="1"/>
      <c r="G10" s="1"/>
      <c r="H10" s="1"/>
      <c r="I10" s="1"/>
      <c r="J10" s="1"/>
      <c r="K10" s="1"/>
      <c r="L10" s="1"/>
      <c r="M10" s="1"/>
      <c r="N10" s="1"/>
    </row>
    <row r="11" spans="1:14" ht="30.75" thickBot="1" x14ac:dyDescent="0.3">
      <c r="A11" s="1"/>
      <c r="B11" s="13"/>
      <c r="C11" s="7" t="s">
        <v>11</v>
      </c>
      <c r="D11" s="1"/>
      <c r="E11" s="1"/>
      <c r="F11" s="1"/>
      <c r="G11" s="1"/>
      <c r="H11" s="1"/>
      <c r="I11" s="1"/>
      <c r="J11" s="1"/>
      <c r="K11" s="1"/>
      <c r="L11" s="1"/>
      <c r="M11" s="1"/>
      <c r="N11" s="1"/>
    </row>
    <row r="12" spans="1:14" x14ac:dyDescent="0.25">
      <c r="A12" s="1"/>
      <c r="B12" s="12" t="s">
        <v>12</v>
      </c>
      <c r="C12" s="8" t="s">
        <v>13</v>
      </c>
      <c r="D12" s="1"/>
      <c r="E12" s="1"/>
      <c r="F12" s="1"/>
      <c r="G12" s="1"/>
      <c r="H12" s="1"/>
      <c r="I12" s="1"/>
      <c r="J12" s="1"/>
      <c r="K12" s="1"/>
      <c r="L12" s="1"/>
      <c r="M12" s="1"/>
      <c r="N12" s="1"/>
    </row>
    <row r="13" spans="1:14" ht="15.75" thickBot="1" x14ac:dyDescent="0.3">
      <c r="A13" s="1"/>
      <c r="B13" s="13"/>
      <c r="C13" s="6" t="s">
        <v>14</v>
      </c>
      <c r="D13" s="1"/>
      <c r="E13" s="1"/>
      <c r="F13" s="1"/>
      <c r="G13" s="1"/>
      <c r="H13" s="1"/>
      <c r="I13" s="1"/>
      <c r="J13" s="1"/>
      <c r="K13" s="1"/>
      <c r="L13" s="1"/>
      <c r="M13" s="1"/>
      <c r="N13" s="1"/>
    </row>
    <row r="14" spans="1:14" ht="15.75" thickBot="1" x14ac:dyDescent="0.3">
      <c r="A14" s="1"/>
      <c r="B14" s="5" t="s">
        <v>15</v>
      </c>
      <c r="C14" s="6" t="s">
        <v>16</v>
      </c>
      <c r="D14" s="1"/>
      <c r="E14" s="1"/>
      <c r="F14" s="1"/>
      <c r="G14" s="1"/>
      <c r="H14" s="1"/>
      <c r="I14" s="1"/>
      <c r="J14" s="1"/>
      <c r="K14" s="1"/>
      <c r="L14" s="1"/>
      <c r="M14" s="1"/>
      <c r="N14" s="1"/>
    </row>
    <row r="15" spans="1:14" x14ac:dyDescent="0.25">
      <c r="A15" s="1"/>
      <c r="B15" s="12" t="s">
        <v>17</v>
      </c>
      <c r="C15" s="8" t="s">
        <v>18</v>
      </c>
      <c r="D15" s="1"/>
      <c r="E15" s="1"/>
      <c r="F15" s="1"/>
      <c r="G15" s="1"/>
      <c r="H15" s="1"/>
      <c r="I15" s="1"/>
      <c r="J15" s="1"/>
      <c r="K15" s="1"/>
      <c r="L15" s="1"/>
      <c r="M15" s="1"/>
      <c r="N15" s="1"/>
    </row>
    <row r="16" spans="1:14" x14ac:dyDescent="0.25">
      <c r="A16" s="1"/>
      <c r="B16" s="11"/>
      <c r="C16" s="8" t="s">
        <v>19</v>
      </c>
      <c r="D16" s="1"/>
      <c r="E16" s="1"/>
      <c r="F16" s="1"/>
      <c r="G16" s="1"/>
      <c r="H16" s="1"/>
      <c r="I16" s="1"/>
      <c r="J16" s="1"/>
      <c r="K16" s="1"/>
      <c r="L16" s="1"/>
      <c r="M16" s="1"/>
      <c r="N16" s="1"/>
    </row>
    <row r="17" spans="1:14" ht="15.75" thickBot="1" x14ac:dyDescent="0.3">
      <c r="A17" s="1"/>
      <c r="B17" s="13"/>
      <c r="C17" s="6" t="s">
        <v>20</v>
      </c>
      <c r="D17" s="1"/>
      <c r="E17" s="1"/>
      <c r="F17" s="1"/>
      <c r="G17" s="1"/>
      <c r="H17" s="1"/>
      <c r="I17" s="1"/>
      <c r="J17" s="1"/>
      <c r="K17" s="1"/>
      <c r="L17" s="1"/>
      <c r="M17" s="1"/>
      <c r="N17" s="1"/>
    </row>
    <row r="18" spans="1:14" x14ac:dyDescent="0.25">
      <c r="A18" s="1"/>
      <c r="B18" s="12" t="s">
        <v>21</v>
      </c>
      <c r="C18" s="8" t="s">
        <v>22</v>
      </c>
      <c r="D18" s="1"/>
      <c r="E18" s="1"/>
      <c r="F18" s="1"/>
      <c r="G18" s="1"/>
      <c r="H18" s="1"/>
      <c r="I18" s="1"/>
      <c r="J18" s="1"/>
      <c r="K18" s="1"/>
      <c r="L18" s="1"/>
      <c r="M18" s="1"/>
      <c r="N18" s="1"/>
    </row>
    <row r="19" spans="1:14" x14ac:dyDescent="0.25">
      <c r="A19" s="1"/>
      <c r="B19" s="11"/>
      <c r="C19" s="8" t="s">
        <v>23</v>
      </c>
      <c r="D19" s="1"/>
      <c r="E19" s="1"/>
      <c r="F19" s="1"/>
      <c r="G19" s="1"/>
      <c r="H19" s="1"/>
      <c r="I19" s="1"/>
      <c r="J19" s="1"/>
      <c r="K19" s="1"/>
      <c r="L19" s="1"/>
      <c r="M19" s="1"/>
      <c r="N19" s="1"/>
    </row>
    <row r="20" spans="1:14" x14ac:dyDescent="0.25">
      <c r="A20" s="1"/>
      <c r="B20" s="11"/>
      <c r="C20" s="8" t="s">
        <v>24</v>
      </c>
      <c r="D20" s="1"/>
      <c r="E20" s="1"/>
      <c r="F20" s="1"/>
      <c r="G20" s="1"/>
      <c r="H20" s="1"/>
      <c r="I20" s="1"/>
      <c r="J20" s="1"/>
      <c r="K20" s="1"/>
      <c r="L20" s="1"/>
      <c r="M20" s="1"/>
      <c r="N20" s="1"/>
    </row>
    <row r="21" spans="1:14" ht="15.75" thickBot="1" x14ac:dyDescent="0.3">
      <c r="A21" s="1"/>
      <c r="B21" s="13"/>
      <c r="C21" s="6" t="s">
        <v>25</v>
      </c>
      <c r="D21" s="1"/>
      <c r="E21" s="1"/>
      <c r="F21" s="1"/>
      <c r="G21" s="1"/>
      <c r="H21" s="1"/>
      <c r="I21" s="1"/>
      <c r="J21" s="1"/>
      <c r="K21" s="1"/>
      <c r="L21" s="1"/>
      <c r="M21" s="1"/>
      <c r="N21" s="1"/>
    </row>
    <row r="22" spans="1:14" x14ac:dyDescent="0.25">
      <c r="A22" s="1"/>
      <c r="B22" s="12" t="s">
        <v>97</v>
      </c>
      <c r="C22" s="8" t="s">
        <v>27</v>
      </c>
      <c r="D22" s="1"/>
      <c r="E22" s="1"/>
      <c r="F22" s="1"/>
      <c r="G22" s="1"/>
      <c r="H22" s="1"/>
      <c r="I22" s="1"/>
      <c r="J22" s="1"/>
      <c r="K22" s="1"/>
      <c r="L22" s="1"/>
      <c r="M22" s="1"/>
      <c r="N22" s="1"/>
    </row>
    <row r="23" spans="1:14" ht="15.75" thickBot="1" x14ac:dyDescent="0.3">
      <c r="A23" s="1"/>
      <c r="B23" s="13"/>
      <c r="C23" s="6" t="s">
        <v>28</v>
      </c>
      <c r="D23" s="1"/>
      <c r="E23" s="1"/>
      <c r="F23" s="1"/>
      <c r="G23" s="1"/>
      <c r="H23" s="1"/>
      <c r="I23" s="1"/>
      <c r="J23" s="1"/>
      <c r="K23" s="1"/>
      <c r="L23" s="1"/>
      <c r="M23" s="1"/>
      <c r="N23" s="1"/>
    </row>
    <row r="24" spans="1:14" x14ac:dyDescent="0.25">
      <c r="A24" s="1"/>
      <c r="B24" s="12" t="s">
        <v>29</v>
      </c>
      <c r="C24" s="8" t="s">
        <v>30</v>
      </c>
      <c r="D24" s="1"/>
      <c r="E24" s="1"/>
      <c r="F24" s="1"/>
      <c r="G24" s="1"/>
      <c r="H24" s="1"/>
      <c r="I24" s="1"/>
      <c r="J24" s="1"/>
      <c r="K24" s="1"/>
      <c r="L24" s="1"/>
      <c r="M24" s="1"/>
      <c r="N24" s="1"/>
    </row>
    <row r="25" spans="1:14" ht="15.75" thickBot="1" x14ac:dyDescent="0.3">
      <c r="A25" s="1"/>
      <c r="B25" s="14"/>
      <c r="C25" s="10" t="s">
        <v>31</v>
      </c>
      <c r="D25" s="1"/>
      <c r="E25" s="1"/>
      <c r="F25" s="1"/>
      <c r="G25" s="1"/>
      <c r="H25" s="1"/>
      <c r="I25" s="1"/>
      <c r="J25" s="1"/>
      <c r="K25" s="1"/>
      <c r="L25" s="1"/>
      <c r="M25" s="1"/>
      <c r="N25" s="1"/>
    </row>
    <row r="26" spans="1:14" x14ac:dyDescent="0.25">
      <c r="A26" s="1"/>
      <c r="B26" s="1"/>
      <c r="C26" s="1"/>
      <c r="D26" s="1"/>
      <c r="E26" s="1"/>
      <c r="F26" s="1"/>
      <c r="G26" s="1"/>
      <c r="H26" s="1"/>
      <c r="I26" s="1"/>
      <c r="J26" s="1"/>
      <c r="K26" s="1"/>
      <c r="L26" s="1"/>
      <c r="M26" s="1"/>
      <c r="N26" s="1"/>
    </row>
    <row r="27" spans="1:14" x14ac:dyDescent="0.25">
      <c r="A27" s="1"/>
      <c r="B27" s="1"/>
      <c r="C27" s="1"/>
      <c r="D27" s="1"/>
      <c r="E27" s="1"/>
      <c r="F27" s="1"/>
      <c r="G27" s="1"/>
      <c r="H27" s="1"/>
      <c r="I27" s="1"/>
      <c r="J27" s="1"/>
      <c r="K27" s="1"/>
      <c r="L27" s="1"/>
      <c r="M27" s="1"/>
      <c r="N27" s="1"/>
    </row>
    <row r="28" spans="1:14" x14ac:dyDescent="0.25">
      <c r="A28" s="1"/>
      <c r="C28" s="1"/>
      <c r="D28" s="1"/>
      <c r="E28" s="1"/>
      <c r="F28" s="1"/>
      <c r="G28" s="1"/>
      <c r="H28" s="1"/>
      <c r="I28" s="1"/>
      <c r="J28" s="1"/>
      <c r="K28" s="1"/>
      <c r="L28" s="1"/>
      <c r="M28" s="1"/>
      <c r="N28" s="1"/>
    </row>
    <row r="29" spans="1:14" ht="15.75" thickBot="1" x14ac:dyDescent="0.3">
      <c r="A29" s="1"/>
      <c r="B29" s="15" t="s">
        <v>33</v>
      </c>
      <c r="C29" s="1"/>
      <c r="D29" s="1"/>
      <c r="E29" s="1"/>
      <c r="F29" s="1"/>
      <c r="G29" s="1"/>
      <c r="H29" s="1"/>
      <c r="I29" s="1"/>
      <c r="J29" s="1"/>
      <c r="K29" s="1"/>
      <c r="L29" s="1"/>
      <c r="M29" s="1"/>
      <c r="N29" s="1"/>
    </row>
    <row r="30" spans="1:14" ht="15.75" thickBot="1" x14ac:dyDescent="0.3">
      <c r="A30" s="1"/>
      <c r="B30" s="3" t="s">
        <v>2</v>
      </c>
      <c r="C30" s="4" t="s">
        <v>34</v>
      </c>
      <c r="D30" s="1"/>
      <c r="E30" s="1"/>
      <c r="F30" s="1"/>
      <c r="G30" s="1"/>
      <c r="H30" s="1"/>
      <c r="I30" s="1"/>
      <c r="J30" s="1"/>
      <c r="K30" s="1"/>
      <c r="L30" s="1"/>
      <c r="M30" s="1"/>
      <c r="N30" s="1"/>
    </row>
    <row r="31" spans="1:14" ht="30.75" thickBot="1" x14ac:dyDescent="0.3">
      <c r="A31" s="1"/>
      <c r="B31" s="5" t="s">
        <v>4</v>
      </c>
      <c r="C31" s="6" t="s">
        <v>35</v>
      </c>
      <c r="D31" s="1"/>
      <c r="E31" s="1"/>
      <c r="F31" s="1"/>
      <c r="G31" s="1"/>
      <c r="H31" s="1"/>
      <c r="I31" s="1"/>
      <c r="J31" s="1"/>
      <c r="K31" s="1"/>
      <c r="L31" s="1"/>
      <c r="M31" s="1"/>
      <c r="N31" s="1"/>
    </row>
    <row r="32" spans="1:14" ht="45.75" thickBot="1" x14ac:dyDescent="0.3">
      <c r="A32" s="1"/>
      <c r="B32" s="5" t="s">
        <v>6</v>
      </c>
      <c r="C32" s="7" t="s">
        <v>7</v>
      </c>
      <c r="D32" s="1"/>
      <c r="E32" s="1"/>
      <c r="F32" s="1"/>
      <c r="G32" s="1"/>
      <c r="H32" s="1"/>
      <c r="I32" s="1"/>
      <c r="J32" s="1"/>
      <c r="K32" s="1"/>
      <c r="L32" s="1"/>
      <c r="M32" s="1"/>
      <c r="N32" s="1"/>
    </row>
    <row r="33" spans="2:3" x14ac:dyDescent="0.25">
      <c r="B33" s="12" t="s">
        <v>8</v>
      </c>
      <c r="C33" s="8" t="s">
        <v>9</v>
      </c>
    </row>
    <row r="34" spans="2:3" ht="30" x14ac:dyDescent="0.25">
      <c r="B34" s="11"/>
      <c r="C34" s="9" t="s">
        <v>10</v>
      </c>
    </row>
    <row r="35" spans="2:3" ht="30.75" thickBot="1" x14ac:dyDescent="0.3">
      <c r="B35" s="13"/>
      <c r="C35" s="7" t="s">
        <v>11</v>
      </c>
    </row>
    <row r="36" spans="2:3" x14ac:dyDescent="0.25">
      <c r="B36" s="12" t="s">
        <v>12</v>
      </c>
      <c r="C36" s="8" t="s">
        <v>13</v>
      </c>
    </row>
    <row r="37" spans="2:3" ht="15.75" thickBot="1" x14ac:dyDescent="0.3">
      <c r="B37" s="13"/>
      <c r="C37" s="6" t="s">
        <v>14</v>
      </c>
    </row>
    <row r="38" spans="2:3" ht="15.75" thickBot="1" x14ac:dyDescent="0.3">
      <c r="B38" s="5" t="s">
        <v>15</v>
      </c>
      <c r="C38" s="6" t="s">
        <v>16</v>
      </c>
    </row>
    <row r="39" spans="2:3" x14ac:dyDescent="0.25">
      <c r="B39" s="12" t="s">
        <v>17</v>
      </c>
      <c r="C39" s="8" t="s">
        <v>18</v>
      </c>
    </row>
    <row r="40" spans="2:3" x14ac:dyDescent="0.25">
      <c r="B40" s="11"/>
      <c r="C40" s="8" t="s">
        <v>19</v>
      </c>
    </row>
    <row r="41" spans="2:3" ht="15.75" thickBot="1" x14ac:dyDescent="0.3">
      <c r="B41" s="13"/>
      <c r="C41" s="6" t="s">
        <v>20</v>
      </c>
    </row>
    <row r="42" spans="2:3" x14ac:dyDescent="0.25">
      <c r="B42" s="12" t="s">
        <v>21</v>
      </c>
      <c r="C42" s="8" t="s">
        <v>22</v>
      </c>
    </row>
    <row r="43" spans="2:3" x14ac:dyDescent="0.25">
      <c r="B43" s="11"/>
      <c r="C43" s="8" t="s">
        <v>23</v>
      </c>
    </row>
    <row r="44" spans="2:3" x14ac:dyDescent="0.25">
      <c r="B44" s="11"/>
      <c r="C44" s="8" t="s">
        <v>24</v>
      </c>
    </row>
    <row r="45" spans="2:3" ht="15.75" thickBot="1" x14ac:dyDescent="0.3">
      <c r="B45" s="13"/>
      <c r="C45" s="6" t="s">
        <v>25</v>
      </c>
    </row>
    <row r="46" spans="2:3" x14ac:dyDescent="0.25">
      <c r="B46" s="12" t="s">
        <v>98</v>
      </c>
      <c r="C46" s="8" t="s">
        <v>27</v>
      </c>
    </row>
    <row r="47" spans="2:3" ht="15.75" thickBot="1" x14ac:dyDescent="0.3">
      <c r="B47" s="13"/>
      <c r="C47" s="6" t="s">
        <v>28</v>
      </c>
    </row>
    <row r="48" spans="2:3" x14ac:dyDescent="0.25">
      <c r="B48" s="12" t="s">
        <v>29</v>
      </c>
      <c r="C48" s="8" t="s">
        <v>30</v>
      </c>
    </row>
    <row r="49" spans="2:3" ht="15.75" thickBot="1" x14ac:dyDescent="0.3">
      <c r="B49" s="14"/>
      <c r="C49" s="10" t="s">
        <v>31</v>
      </c>
    </row>
    <row r="52" spans="2:3" ht="15.75" thickBot="1" x14ac:dyDescent="0.3">
      <c r="B52" s="16" t="s">
        <v>36</v>
      </c>
    </row>
    <row r="53" spans="2:3" ht="15.75" thickBot="1" x14ac:dyDescent="0.3">
      <c r="B53" s="3" t="s">
        <v>2</v>
      </c>
      <c r="C53" s="4" t="s">
        <v>37</v>
      </c>
    </row>
    <row r="54" spans="2:3" ht="30.75" thickBot="1" x14ac:dyDescent="0.3">
      <c r="B54" s="5" t="s">
        <v>4</v>
      </c>
      <c r="C54" s="6" t="s">
        <v>38</v>
      </c>
    </row>
    <row r="55" spans="2:3" ht="45.75" thickBot="1" x14ac:dyDescent="0.3">
      <c r="B55" s="5" t="s">
        <v>6</v>
      </c>
      <c r="C55" s="7" t="s">
        <v>39</v>
      </c>
    </row>
    <row r="56" spans="2:3" x14ac:dyDescent="0.25">
      <c r="B56" s="12" t="s">
        <v>8</v>
      </c>
      <c r="C56" s="8" t="s">
        <v>9</v>
      </c>
    </row>
    <row r="57" spans="2:3" ht="30" x14ac:dyDescent="0.25">
      <c r="B57" s="11"/>
      <c r="C57" s="9" t="s">
        <v>40</v>
      </c>
    </row>
    <row r="58" spans="2:3" ht="30.75" thickBot="1" x14ac:dyDescent="0.3">
      <c r="B58" s="13"/>
      <c r="C58" s="7" t="s">
        <v>41</v>
      </c>
    </row>
    <row r="59" spans="2:3" x14ac:dyDescent="0.25">
      <c r="B59" s="12" t="s">
        <v>12</v>
      </c>
      <c r="C59" s="8" t="s">
        <v>13</v>
      </c>
    </row>
    <row r="60" spans="2:3" ht="15.75" thickBot="1" x14ac:dyDescent="0.3">
      <c r="B60" s="13"/>
      <c r="C60" s="6" t="s">
        <v>14</v>
      </c>
    </row>
    <row r="61" spans="2:3" ht="15.75" thickBot="1" x14ac:dyDescent="0.3">
      <c r="B61" s="5" t="s">
        <v>15</v>
      </c>
      <c r="C61" s="6" t="s">
        <v>16</v>
      </c>
    </row>
    <row r="62" spans="2:3" x14ac:dyDescent="0.25">
      <c r="B62" s="12" t="s">
        <v>17</v>
      </c>
      <c r="C62" s="8" t="s">
        <v>18</v>
      </c>
    </row>
    <row r="63" spans="2:3" x14ac:dyDescent="0.25">
      <c r="B63" s="11"/>
      <c r="C63" s="8" t="s">
        <v>19</v>
      </c>
    </row>
    <row r="64" spans="2:3" ht="15.75" thickBot="1" x14ac:dyDescent="0.3">
      <c r="B64" s="13"/>
      <c r="C64" s="6" t="s">
        <v>20</v>
      </c>
    </row>
    <row r="65" spans="2:3" x14ac:dyDescent="0.25">
      <c r="B65" s="12" t="s">
        <v>21</v>
      </c>
      <c r="C65" s="8" t="s">
        <v>22</v>
      </c>
    </row>
    <row r="66" spans="2:3" x14ac:dyDescent="0.25">
      <c r="B66" s="11"/>
      <c r="C66" s="8" t="s">
        <v>23</v>
      </c>
    </row>
    <row r="67" spans="2:3" x14ac:dyDescent="0.25">
      <c r="B67" s="11"/>
      <c r="C67" s="8" t="s">
        <v>24</v>
      </c>
    </row>
    <row r="68" spans="2:3" ht="15.75" thickBot="1" x14ac:dyDescent="0.3">
      <c r="B68" s="13"/>
      <c r="C68" s="6" t="s">
        <v>25</v>
      </c>
    </row>
    <row r="69" spans="2:3" x14ac:dyDescent="0.25">
      <c r="B69" s="12" t="s">
        <v>97</v>
      </c>
      <c r="C69" s="8" t="s">
        <v>27</v>
      </c>
    </row>
    <row r="70" spans="2:3" ht="15.75" thickBot="1" x14ac:dyDescent="0.3">
      <c r="B70" s="13"/>
      <c r="C70" s="6" t="s">
        <v>28</v>
      </c>
    </row>
    <row r="71" spans="2:3" x14ac:dyDescent="0.25">
      <c r="B71" s="12" t="s">
        <v>29</v>
      </c>
      <c r="C71" s="8" t="s">
        <v>30</v>
      </c>
    </row>
    <row r="72" spans="2:3" ht="15.75" thickBot="1" x14ac:dyDescent="0.3">
      <c r="B72" s="14"/>
      <c r="C72" s="10" t="s">
        <v>31</v>
      </c>
    </row>
    <row r="75" spans="2:3" ht="15.75" thickBot="1" x14ac:dyDescent="0.3">
      <c r="B75" s="16" t="s">
        <v>42</v>
      </c>
    </row>
    <row r="76" spans="2:3" ht="15.75" thickBot="1" x14ac:dyDescent="0.3">
      <c r="B76" s="3" t="s">
        <v>2</v>
      </c>
      <c r="C76" s="4" t="s">
        <v>43</v>
      </c>
    </row>
    <row r="77" spans="2:3" ht="15.75" thickBot="1" x14ac:dyDescent="0.3">
      <c r="B77" s="5" t="s">
        <v>4</v>
      </c>
      <c r="C77" s="6" t="s">
        <v>44</v>
      </c>
    </row>
    <row r="78" spans="2:3" ht="30.75" thickBot="1" x14ac:dyDescent="0.3">
      <c r="B78" s="5" t="s">
        <v>6</v>
      </c>
      <c r="C78" s="7" t="s">
        <v>45</v>
      </c>
    </row>
    <row r="79" spans="2:3" x14ac:dyDescent="0.25">
      <c r="B79" s="12" t="s">
        <v>8</v>
      </c>
      <c r="C79" s="8" t="s">
        <v>9</v>
      </c>
    </row>
    <row r="80" spans="2:3" x14ac:dyDescent="0.25">
      <c r="B80" s="11"/>
      <c r="C80" s="9" t="s">
        <v>46</v>
      </c>
    </row>
    <row r="81" spans="2:3" ht="15.75" thickBot="1" x14ac:dyDescent="0.3">
      <c r="B81" s="13"/>
      <c r="C81" s="7" t="s">
        <v>47</v>
      </c>
    </row>
    <row r="82" spans="2:3" x14ac:dyDescent="0.25">
      <c r="B82" s="12" t="s">
        <v>12</v>
      </c>
      <c r="C82" s="8" t="s">
        <v>13</v>
      </c>
    </row>
    <row r="83" spans="2:3" ht="15.75" thickBot="1" x14ac:dyDescent="0.3">
      <c r="B83" s="13"/>
      <c r="C83" s="6" t="s">
        <v>14</v>
      </c>
    </row>
    <row r="84" spans="2:3" ht="15.75" thickBot="1" x14ac:dyDescent="0.3">
      <c r="B84" s="5" t="s">
        <v>15</v>
      </c>
      <c r="C84" s="6" t="s">
        <v>16</v>
      </c>
    </row>
    <row r="85" spans="2:3" x14ac:dyDescent="0.25">
      <c r="B85" s="12" t="s">
        <v>17</v>
      </c>
      <c r="C85" s="8" t="s">
        <v>18</v>
      </c>
    </row>
    <row r="86" spans="2:3" x14ac:dyDescent="0.25">
      <c r="B86" s="11"/>
      <c r="C86" s="8" t="s">
        <v>19</v>
      </c>
    </row>
    <row r="87" spans="2:3" ht="15.75" thickBot="1" x14ac:dyDescent="0.3">
      <c r="B87" s="13"/>
      <c r="C87" s="6" t="s">
        <v>20</v>
      </c>
    </row>
    <row r="88" spans="2:3" x14ac:dyDescent="0.25">
      <c r="B88" s="12" t="s">
        <v>21</v>
      </c>
      <c r="C88" s="8" t="s">
        <v>22</v>
      </c>
    </row>
    <row r="89" spans="2:3" x14ac:dyDescent="0.25">
      <c r="B89" s="11"/>
      <c r="C89" s="8" t="s">
        <v>23</v>
      </c>
    </row>
    <row r="90" spans="2:3" ht="15.75" thickBot="1" x14ac:dyDescent="0.3">
      <c r="B90" s="13"/>
      <c r="C90" s="6" t="s">
        <v>25</v>
      </c>
    </row>
    <row r="91" spans="2:3" x14ac:dyDescent="0.25">
      <c r="B91" s="12" t="s">
        <v>98</v>
      </c>
      <c r="C91" s="8" t="s">
        <v>27</v>
      </c>
    </row>
    <row r="92" spans="2:3" ht="15.75" thickBot="1" x14ac:dyDescent="0.3">
      <c r="B92" s="13"/>
      <c r="C92" s="6" t="s">
        <v>28</v>
      </c>
    </row>
    <row r="93" spans="2:3" x14ac:dyDescent="0.25">
      <c r="B93" s="12" t="s">
        <v>29</v>
      </c>
      <c r="C93" s="8" t="s">
        <v>30</v>
      </c>
    </row>
    <row r="94" spans="2:3" ht="15.75" thickBot="1" x14ac:dyDescent="0.3">
      <c r="B94" s="14"/>
      <c r="C94" s="10" t="s">
        <v>31</v>
      </c>
    </row>
    <row r="97" spans="2:3" ht="15.75" thickBot="1" x14ac:dyDescent="0.3">
      <c r="B97" s="16" t="s">
        <v>48</v>
      </c>
    </row>
    <row r="98" spans="2:3" ht="15.75" thickBot="1" x14ac:dyDescent="0.3">
      <c r="B98" s="3" t="s">
        <v>2</v>
      </c>
      <c r="C98" s="4" t="s">
        <v>49</v>
      </c>
    </row>
    <row r="99" spans="2:3" ht="15.75" thickBot="1" x14ac:dyDescent="0.3">
      <c r="B99" s="5" t="s">
        <v>4</v>
      </c>
      <c r="C99" s="6" t="s">
        <v>50</v>
      </c>
    </row>
    <row r="100" spans="2:3" ht="45.75" thickBot="1" x14ac:dyDescent="0.3">
      <c r="B100" s="5" t="s">
        <v>6</v>
      </c>
      <c r="C100" s="7" t="s">
        <v>51</v>
      </c>
    </row>
    <row r="101" spans="2:3" x14ac:dyDescent="0.25">
      <c r="B101" s="12" t="s">
        <v>8</v>
      </c>
      <c r="C101" s="8" t="s">
        <v>9</v>
      </c>
    </row>
    <row r="102" spans="2:3" x14ac:dyDescent="0.25">
      <c r="B102" s="11"/>
      <c r="C102" s="9" t="s">
        <v>52</v>
      </c>
    </row>
    <row r="103" spans="2:3" ht="15.75" thickBot="1" x14ac:dyDescent="0.3">
      <c r="B103" s="13"/>
      <c r="C103" s="7" t="s">
        <v>53</v>
      </c>
    </row>
    <row r="104" spans="2:3" x14ac:dyDescent="0.25">
      <c r="B104" s="12" t="s">
        <v>12</v>
      </c>
      <c r="C104" s="8" t="s">
        <v>13</v>
      </c>
    </row>
    <row r="105" spans="2:3" ht="15.75" thickBot="1" x14ac:dyDescent="0.3">
      <c r="B105" s="13"/>
      <c r="C105" s="6" t="s">
        <v>14</v>
      </c>
    </row>
    <row r="106" spans="2:3" ht="15.75" thickBot="1" x14ac:dyDescent="0.3">
      <c r="B106" s="5" t="s">
        <v>15</v>
      </c>
      <c r="C106" s="6" t="s">
        <v>16</v>
      </c>
    </row>
    <row r="107" spans="2:3" x14ac:dyDescent="0.25">
      <c r="B107" s="12" t="s">
        <v>17</v>
      </c>
      <c r="C107" s="8" t="s">
        <v>18</v>
      </c>
    </row>
    <row r="108" spans="2:3" x14ac:dyDescent="0.25">
      <c r="B108" s="11"/>
      <c r="C108" s="8" t="s">
        <v>19</v>
      </c>
    </row>
    <row r="109" spans="2:3" ht="15.75" thickBot="1" x14ac:dyDescent="0.3">
      <c r="B109" s="13"/>
      <c r="C109" s="6" t="s">
        <v>20</v>
      </c>
    </row>
    <row r="110" spans="2:3" x14ac:dyDescent="0.25">
      <c r="B110" s="12" t="s">
        <v>21</v>
      </c>
      <c r="C110" s="8" t="s">
        <v>54</v>
      </c>
    </row>
    <row r="111" spans="2:3" ht="15.75" thickBot="1" x14ac:dyDescent="0.3">
      <c r="B111" s="13"/>
      <c r="C111" s="17"/>
    </row>
    <row r="112" spans="2:3" x14ac:dyDescent="0.25">
      <c r="B112" s="12" t="s">
        <v>98</v>
      </c>
      <c r="C112" s="8" t="s">
        <v>27</v>
      </c>
    </row>
    <row r="113" spans="1:3" ht="15.75" thickBot="1" x14ac:dyDescent="0.3">
      <c r="B113" s="13"/>
      <c r="C113" s="6" t="s">
        <v>28</v>
      </c>
    </row>
    <row r="114" spans="1:3" x14ac:dyDescent="0.25">
      <c r="B114" s="12" t="s">
        <v>29</v>
      </c>
      <c r="C114" s="8" t="s">
        <v>30</v>
      </c>
    </row>
    <row r="115" spans="1:3" ht="15.75" thickBot="1" x14ac:dyDescent="0.3">
      <c r="B115" s="14"/>
      <c r="C115" s="10" t="s">
        <v>31</v>
      </c>
    </row>
    <row r="119" spans="1:3" ht="18.75" x14ac:dyDescent="0.3">
      <c r="A119" s="18" t="s">
        <v>55</v>
      </c>
    </row>
    <row r="121" spans="1:3" ht="15.75" thickBot="1" x14ac:dyDescent="0.3">
      <c r="B121" s="16" t="s">
        <v>56</v>
      </c>
    </row>
    <row r="122" spans="1:3" ht="15.75" thickBot="1" x14ac:dyDescent="0.3">
      <c r="B122" s="3" t="s">
        <v>2</v>
      </c>
      <c r="C122" s="4" t="s">
        <v>57</v>
      </c>
    </row>
    <row r="123" spans="1:3" ht="30.75" thickBot="1" x14ac:dyDescent="0.3">
      <c r="B123" s="5" t="s">
        <v>4</v>
      </c>
      <c r="C123" s="6" t="s">
        <v>58</v>
      </c>
    </row>
    <row r="124" spans="1:3" ht="30.75" thickBot="1" x14ac:dyDescent="0.3">
      <c r="B124" s="5" t="s">
        <v>6</v>
      </c>
      <c r="C124" s="7" t="s">
        <v>59</v>
      </c>
    </row>
    <row r="125" spans="1:3" x14ac:dyDescent="0.25">
      <c r="B125" s="12" t="s">
        <v>8</v>
      </c>
      <c r="C125" s="8" t="s">
        <v>60</v>
      </c>
    </row>
    <row r="126" spans="1:3" x14ac:dyDescent="0.25">
      <c r="B126" s="11"/>
      <c r="C126" s="9" t="s">
        <v>61</v>
      </c>
    </row>
    <row r="127" spans="1:3" ht="15.75" thickBot="1" x14ac:dyDescent="0.3">
      <c r="B127" s="13"/>
      <c r="C127" s="7" t="s">
        <v>62</v>
      </c>
    </row>
    <row r="128" spans="1:3" x14ac:dyDescent="0.25">
      <c r="B128" s="12" t="s">
        <v>12</v>
      </c>
      <c r="C128" s="8" t="s">
        <v>63</v>
      </c>
    </row>
    <row r="129" spans="2:3" ht="15.75" thickBot="1" x14ac:dyDescent="0.3">
      <c r="B129" s="13"/>
      <c r="C129" s="6" t="s">
        <v>64</v>
      </c>
    </row>
    <row r="130" spans="2:3" ht="15.75" thickBot="1" x14ac:dyDescent="0.3">
      <c r="B130" s="5" t="s">
        <v>15</v>
      </c>
      <c r="C130" s="6" t="s">
        <v>16</v>
      </c>
    </row>
    <row r="131" spans="2:3" x14ac:dyDescent="0.25">
      <c r="B131" s="12" t="s">
        <v>17</v>
      </c>
      <c r="C131" s="8" t="s">
        <v>18</v>
      </c>
    </row>
    <row r="132" spans="2:3" x14ac:dyDescent="0.25">
      <c r="B132" s="11"/>
      <c r="C132" s="8" t="s">
        <v>19</v>
      </c>
    </row>
    <row r="133" spans="2:3" ht="15.75" thickBot="1" x14ac:dyDescent="0.3">
      <c r="B133" s="13"/>
      <c r="C133" s="6" t="s">
        <v>20</v>
      </c>
    </row>
    <row r="134" spans="2:3" x14ac:dyDescent="0.25">
      <c r="B134" s="12" t="s">
        <v>21</v>
      </c>
      <c r="C134" s="8" t="s">
        <v>65</v>
      </c>
    </row>
    <row r="135" spans="2:3" ht="15.75" thickBot="1" x14ac:dyDescent="0.3">
      <c r="B135" s="13"/>
      <c r="C135" s="6" t="s">
        <v>22</v>
      </c>
    </row>
    <row r="136" spans="2:3" x14ac:dyDescent="0.25">
      <c r="B136" s="12" t="s">
        <v>98</v>
      </c>
      <c r="C136" s="8" t="s">
        <v>27</v>
      </c>
    </row>
    <row r="137" spans="2:3" ht="15.75" thickBot="1" x14ac:dyDescent="0.3">
      <c r="B137" s="13"/>
      <c r="C137" s="6" t="s">
        <v>66</v>
      </c>
    </row>
    <row r="138" spans="2:3" x14ac:dyDescent="0.25">
      <c r="B138" s="12" t="s">
        <v>29</v>
      </c>
      <c r="C138" s="8" t="s">
        <v>30</v>
      </c>
    </row>
    <row r="139" spans="2:3" ht="15.75" thickBot="1" x14ac:dyDescent="0.3">
      <c r="B139" s="14"/>
      <c r="C139" s="10" t="s">
        <v>31</v>
      </c>
    </row>
    <row r="142" spans="2:3" ht="15.75" thickBot="1" x14ac:dyDescent="0.3">
      <c r="B142" s="16" t="s">
        <v>67</v>
      </c>
    </row>
    <row r="143" spans="2:3" ht="15.75" thickBot="1" x14ac:dyDescent="0.3">
      <c r="B143" s="3" t="s">
        <v>2</v>
      </c>
      <c r="C143" s="4" t="s">
        <v>68</v>
      </c>
    </row>
    <row r="144" spans="2:3" ht="30.75" thickBot="1" x14ac:dyDescent="0.3">
      <c r="B144" s="5" t="s">
        <v>4</v>
      </c>
      <c r="C144" s="6" t="s">
        <v>69</v>
      </c>
    </row>
    <row r="145" spans="2:3" ht="30.75" thickBot="1" x14ac:dyDescent="0.3">
      <c r="B145" s="5" t="s">
        <v>6</v>
      </c>
      <c r="C145" s="7" t="s">
        <v>70</v>
      </c>
    </row>
    <row r="146" spans="2:3" x14ac:dyDescent="0.25">
      <c r="B146" s="12" t="s">
        <v>8</v>
      </c>
      <c r="C146" s="8" t="s">
        <v>60</v>
      </c>
    </row>
    <row r="147" spans="2:3" x14ac:dyDescent="0.25">
      <c r="B147" s="11"/>
      <c r="C147" s="9" t="s">
        <v>71</v>
      </c>
    </row>
    <row r="148" spans="2:3" ht="15.75" thickBot="1" x14ac:dyDescent="0.3">
      <c r="B148" s="13"/>
      <c r="C148" s="7" t="s">
        <v>72</v>
      </c>
    </row>
    <row r="149" spans="2:3" x14ac:dyDescent="0.25">
      <c r="B149" s="12" t="s">
        <v>12</v>
      </c>
      <c r="C149" s="8" t="s">
        <v>73</v>
      </c>
    </row>
    <row r="150" spans="2:3" ht="15.75" thickBot="1" x14ac:dyDescent="0.3">
      <c r="B150" s="13"/>
      <c r="C150" s="6" t="s">
        <v>64</v>
      </c>
    </row>
    <row r="151" spans="2:3" ht="15.75" thickBot="1" x14ac:dyDescent="0.3">
      <c r="B151" s="5" t="s">
        <v>15</v>
      </c>
      <c r="C151" s="6" t="s">
        <v>16</v>
      </c>
    </row>
    <row r="152" spans="2:3" x14ac:dyDescent="0.25">
      <c r="B152" s="12" t="s">
        <v>17</v>
      </c>
      <c r="C152" s="8" t="s">
        <v>18</v>
      </c>
    </row>
    <row r="153" spans="2:3" x14ac:dyDescent="0.25">
      <c r="B153" s="11"/>
      <c r="C153" s="8" t="s">
        <v>19</v>
      </c>
    </row>
    <row r="154" spans="2:3" ht="15.75" thickBot="1" x14ac:dyDescent="0.3">
      <c r="B154" s="13"/>
      <c r="C154" s="6" t="s">
        <v>20</v>
      </c>
    </row>
    <row r="155" spans="2:3" x14ac:dyDescent="0.25">
      <c r="B155" s="12" t="s">
        <v>21</v>
      </c>
      <c r="C155" s="8" t="s">
        <v>65</v>
      </c>
    </row>
    <row r="156" spans="2:3" ht="15.75" thickBot="1" x14ac:dyDescent="0.3">
      <c r="B156" s="13"/>
      <c r="C156" s="6" t="s">
        <v>74</v>
      </c>
    </row>
    <row r="157" spans="2:3" x14ac:dyDescent="0.25">
      <c r="B157" s="12" t="s">
        <v>98</v>
      </c>
      <c r="C157" s="8" t="s">
        <v>27</v>
      </c>
    </row>
    <row r="158" spans="2:3" ht="15.75" thickBot="1" x14ac:dyDescent="0.3">
      <c r="B158" s="13"/>
      <c r="C158" s="6" t="s">
        <v>66</v>
      </c>
    </row>
    <row r="159" spans="2:3" x14ac:dyDescent="0.25">
      <c r="B159" s="12" t="s">
        <v>29</v>
      </c>
      <c r="C159" s="8" t="s">
        <v>30</v>
      </c>
    </row>
    <row r="160" spans="2:3" ht="15.75" thickBot="1" x14ac:dyDescent="0.3">
      <c r="B160" s="14"/>
      <c r="C160" s="10" t="s">
        <v>31</v>
      </c>
    </row>
    <row r="164" spans="1:3" ht="18.75" x14ac:dyDescent="0.3">
      <c r="A164" s="18" t="s">
        <v>75</v>
      </c>
    </row>
    <row r="166" spans="1:3" ht="15.75" thickBot="1" x14ac:dyDescent="0.3">
      <c r="B166" s="16" t="s">
        <v>76</v>
      </c>
    </row>
    <row r="167" spans="1:3" ht="15.75" thickBot="1" x14ac:dyDescent="0.3">
      <c r="B167" s="3" t="s">
        <v>2</v>
      </c>
      <c r="C167" s="4" t="s">
        <v>77</v>
      </c>
    </row>
    <row r="168" spans="1:3" ht="30.75" thickBot="1" x14ac:dyDescent="0.3">
      <c r="B168" s="5" t="s">
        <v>4</v>
      </c>
      <c r="C168" s="6" t="s">
        <v>78</v>
      </c>
    </row>
    <row r="169" spans="1:3" ht="30.75" thickBot="1" x14ac:dyDescent="0.3">
      <c r="B169" s="5" t="s">
        <v>6</v>
      </c>
      <c r="C169" s="7" t="s">
        <v>79</v>
      </c>
    </row>
    <row r="170" spans="1:3" x14ac:dyDescent="0.25">
      <c r="B170" s="12" t="s">
        <v>8</v>
      </c>
      <c r="C170" s="8" t="s">
        <v>60</v>
      </c>
    </row>
    <row r="171" spans="1:3" x14ac:dyDescent="0.25">
      <c r="B171" s="11"/>
      <c r="C171" s="9" t="s">
        <v>80</v>
      </c>
    </row>
    <row r="172" spans="1:3" ht="15.75" thickBot="1" x14ac:dyDescent="0.3">
      <c r="B172" s="13"/>
      <c r="C172" s="7" t="s">
        <v>81</v>
      </c>
    </row>
    <row r="173" spans="1:3" x14ac:dyDescent="0.25">
      <c r="B173" s="12" t="s">
        <v>12</v>
      </c>
      <c r="C173" s="8" t="s">
        <v>73</v>
      </c>
    </row>
    <row r="174" spans="1:3" ht="15.75" thickBot="1" x14ac:dyDescent="0.3">
      <c r="B174" s="13"/>
      <c r="C174" s="6" t="s">
        <v>82</v>
      </c>
    </row>
    <row r="175" spans="1:3" ht="15.75" thickBot="1" x14ac:dyDescent="0.3">
      <c r="B175" s="5" t="s">
        <v>15</v>
      </c>
      <c r="C175" s="6" t="s">
        <v>16</v>
      </c>
    </row>
    <row r="176" spans="1:3" x14ac:dyDescent="0.25">
      <c r="B176" s="12" t="s">
        <v>17</v>
      </c>
      <c r="C176" s="8" t="s">
        <v>18</v>
      </c>
    </row>
    <row r="177" spans="2:3" x14ac:dyDescent="0.25">
      <c r="B177" s="11"/>
      <c r="C177" s="8" t="s">
        <v>19</v>
      </c>
    </row>
    <row r="178" spans="2:3" ht="15.75" thickBot="1" x14ac:dyDescent="0.3">
      <c r="B178" s="13"/>
      <c r="C178" s="6" t="s">
        <v>20</v>
      </c>
    </row>
    <row r="179" spans="2:3" x14ac:dyDescent="0.25">
      <c r="B179" s="12" t="s">
        <v>21</v>
      </c>
      <c r="C179" s="8" t="s">
        <v>83</v>
      </c>
    </row>
    <row r="180" spans="2:3" x14ac:dyDescent="0.25">
      <c r="B180" s="11"/>
      <c r="C180" s="8" t="s">
        <v>84</v>
      </c>
    </row>
    <row r="181" spans="2:3" ht="15.75" thickBot="1" x14ac:dyDescent="0.3">
      <c r="B181" s="13"/>
      <c r="C181" s="6" t="s">
        <v>22</v>
      </c>
    </row>
    <row r="182" spans="2:3" x14ac:dyDescent="0.25">
      <c r="B182" s="12" t="s">
        <v>97</v>
      </c>
      <c r="C182" s="8" t="s">
        <v>27</v>
      </c>
    </row>
    <row r="183" spans="2:3" ht="15.75" thickBot="1" x14ac:dyDescent="0.3">
      <c r="B183" s="13"/>
      <c r="C183" s="6" t="s">
        <v>66</v>
      </c>
    </row>
    <row r="184" spans="2:3" x14ac:dyDescent="0.25">
      <c r="B184" s="12" t="s">
        <v>29</v>
      </c>
      <c r="C184" s="8" t="s">
        <v>30</v>
      </c>
    </row>
    <row r="185" spans="2:3" ht="15.75" thickBot="1" x14ac:dyDescent="0.3">
      <c r="B185" s="14"/>
      <c r="C185" s="10" t="s">
        <v>31</v>
      </c>
    </row>
    <row r="188" spans="2:3" ht="15.75" thickBot="1" x14ac:dyDescent="0.3">
      <c r="B188" s="16" t="s">
        <v>85</v>
      </c>
    </row>
    <row r="189" spans="2:3" ht="15.75" thickBot="1" x14ac:dyDescent="0.3">
      <c r="B189" s="3" t="s">
        <v>2</v>
      </c>
      <c r="C189" s="4" t="s">
        <v>86</v>
      </c>
    </row>
    <row r="190" spans="2:3" ht="30.75" thickBot="1" x14ac:dyDescent="0.3">
      <c r="B190" s="5" t="s">
        <v>4</v>
      </c>
      <c r="C190" s="7" t="s">
        <v>87</v>
      </c>
    </row>
    <row r="191" spans="2:3" ht="45.75" thickBot="1" x14ac:dyDescent="0.3">
      <c r="B191" s="5" t="s">
        <v>6</v>
      </c>
      <c r="C191" s="7" t="s">
        <v>88</v>
      </c>
    </row>
    <row r="192" spans="2:3" ht="30" x14ac:dyDescent="0.25">
      <c r="B192" s="12" t="s">
        <v>8</v>
      </c>
      <c r="C192" s="8" t="s">
        <v>89</v>
      </c>
    </row>
    <row r="193" spans="2:3" ht="15.75" thickBot="1" x14ac:dyDescent="0.3">
      <c r="B193" s="13"/>
      <c r="C193" s="17"/>
    </row>
    <row r="194" spans="2:3" x14ac:dyDescent="0.25">
      <c r="B194" s="12" t="s">
        <v>12</v>
      </c>
      <c r="C194" s="8" t="s">
        <v>90</v>
      </c>
    </row>
    <row r="195" spans="2:3" ht="15.75" thickBot="1" x14ac:dyDescent="0.3">
      <c r="B195" s="13"/>
      <c r="C195" s="6" t="s">
        <v>91</v>
      </c>
    </row>
    <row r="196" spans="2:3" ht="15.75" thickBot="1" x14ac:dyDescent="0.3">
      <c r="B196" s="5" t="s">
        <v>15</v>
      </c>
      <c r="C196" s="6" t="s">
        <v>16</v>
      </c>
    </row>
    <row r="197" spans="2:3" x14ac:dyDescent="0.25">
      <c r="B197" s="12" t="s">
        <v>17</v>
      </c>
      <c r="C197" s="8" t="s">
        <v>92</v>
      </c>
    </row>
    <row r="198" spans="2:3" ht="15.75" thickBot="1" x14ac:dyDescent="0.3">
      <c r="B198" s="13"/>
      <c r="C198" s="17"/>
    </row>
    <row r="199" spans="2:3" x14ac:dyDescent="0.25">
      <c r="B199" s="12" t="s">
        <v>21</v>
      </c>
      <c r="C199" s="8" t="s">
        <v>93</v>
      </c>
    </row>
    <row r="200" spans="2:3" ht="15.75" thickBot="1" x14ac:dyDescent="0.3">
      <c r="B200" s="13"/>
      <c r="C200" s="6" t="s">
        <v>94</v>
      </c>
    </row>
    <row r="201" spans="2:3" x14ac:dyDescent="0.25">
      <c r="B201" s="12" t="s">
        <v>97</v>
      </c>
      <c r="C201" s="8" t="s">
        <v>27</v>
      </c>
    </row>
    <row r="202" spans="2:3" ht="15.75" thickBot="1" x14ac:dyDescent="0.3">
      <c r="B202" s="13"/>
      <c r="C202" s="6" t="s">
        <v>66</v>
      </c>
    </row>
    <row r="203" spans="2:3" x14ac:dyDescent="0.25">
      <c r="B203" s="12" t="s">
        <v>29</v>
      </c>
      <c r="C203" s="8" t="s">
        <v>95</v>
      </c>
    </row>
    <row r="204" spans="2:3" ht="15.75" thickBot="1" x14ac:dyDescent="0.3">
      <c r="B204" s="14"/>
      <c r="C204" s="10" t="s">
        <v>96</v>
      </c>
    </row>
    <row r="207" spans="2:3" ht="15.75" thickBot="1" x14ac:dyDescent="0.3">
      <c r="B207" s="16" t="s">
        <v>99</v>
      </c>
    </row>
    <row r="208" spans="2:3" ht="15.75" thickBot="1" x14ac:dyDescent="0.3">
      <c r="B208" s="3" t="s">
        <v>2</v>
      </c>
      <c r="C208" s="4" t="s">
        <v>100</v>
      </c>
    </row>
    <row r="209" spans="2:3" ht="15.75" thickBot="1" x14ac:dyDescent="0.3">
      <c r="B209" s="5" t="s">
        <v>4</v>
      </c>
      <c r="C209" s="6" t="s">
        <v>101</v>
      </c>
    </row>
    <row r="210" spans="2:3" ht="30.75" thickBot="1" x14ac:dyDescent="0.3">
      <c r="B210" s="5" t="s">
        <v>6</v>
      </c>
      <c r="C210" s="7" t="s">
        <v>102</v>
      </c>
    </row>
    <row r="211" spans="2:3" x14ac:dyDescent="0.25">
      <c r="B211" s="12" t="s">
        <v>8</v>
      </c>
      <c r="C211" s="8" t="s">
        <v>60</v>
      </c>
    </row>
    <row r="212" spans="2:3" x14ac:dyDescent="0.25">
      <c r="B212" s="11"/>
      <c r="C212" s="9" t="s">
        <v>103</v>
      </c>
    </row>
    <row r="213" spans="2:3" ht="15.75" thickBot="1" x14ac:dyDescent="0.3">
      <c r="B213" s="13"/>
      <c r="C213" s="7" t="s">
        <v>104</v>
      </c>
    </row>
    <row r="214" spans="2:3" x14ac:dyDescent="0.25">
      <c r="B214" s="12" t="s">
        <v>12</v>
      </c>
      <c r="C214" s="8" t="s">
        <v>105</v>
      </c>
    </row>
    <row r="215" spans="2:3" ht="15.75" thickBot="1" x14ac:dyDescent="0.3">
      <c r="B215" s="13"/>
      <c r="C215" s="6" t="s">
        <v>106</v>
      </c>
    </row>
    <row r="216" spans="2:3" ht="15.75" thickBot="1" x14ac:dyDescent="0.3">
      <c r="B216" s="5" t="s">
        <v>15</v>
      </c>
      <c r="C216" s="6" t="s">
        <v>16</v>
      </c>
    </row>
    <row r="217" spans="2:3" x14ac:dyDescent="0.25">
      <c r="B217" s="12" t="s">
        <v>17</v>
      </c>
      <c r="C217" s="8" t="s">
        <v>107</v>
      </c>
    </row>
    <row r="218" spans="2:3" x14ac:dyDescent="0.25">
      <c r="B218" s="11"/>
      <c r="C218" s="8" t="s">
        <v>108</v>
      </c>
    </row>
    <row r="219" spans="2:3" ht="15.75" thickBot="1" x14ac:dyDescent="0.3">
      <c r="B219" s="13"/>
      <c r="C219" s="6" t="s">
        <v>109</v>
      </c>
    </row>
    <row r="220" spans="2:3" x14ac:dyDescent="0.25">
      <c r="B220" s="12" t="s">
        <v>21</v>
      </c>
      <c r="C220" s="8" t="s">
        <v>23</v>
      </c>
    </row>
    <row r="221" spans="2:3" x14ac:dyDescent="0.25">
      <c r="B221" s="11"/>
      <c r="C221" s="8" t="s">
        <v>94</v>
      </c>
    </row>
    <row r="222" spans="2:3" ht="15.75" thickBot="1" x14ac:dyDescent="0.3">
      <c r="B222" s="13"/>
      <c r="C222" s="6" t="s">
        <v>22</v>
      </c>
    </row>
    <row r="223" spans="2:3" x14ac:dyDescent="0.25">
      <c r="B223" s="12" t="s">
        <v>26</v>
      </c>
      <c r="C223" s="8" t="s">
        <v>27</v>
      </c>
    </row>
    <row r="224" spans="2:3" ht="15.75" thickBot="1" x14ac:dyDescent="0.3">
      <c r="B224" s="13"/>
      <c r="C224" s="6" t="s">
        <v>66</v>
      </c>
    </row>
    <row r="225" spans="1:3" x14ac:dyDescent="0.25">
      <c r="B225" s="12" t="s">
        <v>29</v>
      </c>
      <c r="C225" s="8" t="s">
        <v>95</v>
      </c>
    </row>
    <row r="226" spans="1:3" ht="15.75" thickBot="1" x14ac:dyDescent="0.3">
      <c r="B226" s="14"/>
      <c r="C226" s="10" t="s">
        <v>96</v>
      </c>
    </row>
    <row r="230" spans="1:3" ht="18.75" x14ac:dyDescent="0.3">
      <c r="A230" s="18" t="s">
        <v>110</v>
      </c>
    </row>
    <row r="232" spans="1:3" ht="15.75" thickBot="1" x14ac:dyDescent="0.3">
      <c r="B232" s="16" t="s">
        <v>111</v>
      </c>
    </row>
    <row r="233" spans="1:3" ht="15.75" thickBot="1" x14ac:dyDescent="0.3">
      <c r="B233" s="3" t="s">
        <v>2</v>
      </c>
      <c r="C233" s="4" t="s">
        <v>112</v>
      </c>
    </row>
    <row r="234" spans="1:3" ht="15.75" thickBot="1" x14ac:dyDescent="0.3">
      <c r="B234" s="5" t="s">
        <v>4</v>
      </c>
      <c r="C234" s="6" t="s">
        <v>113</v>
      </c>
    </row>
    <row r="235" spans="1:3" ht="45.75" thickBot="1" x14ac:dyDescent="0.3">
      <c r="B235" s="5" t="s">
        <v>6</v>
      </c>
      <c r="C235" s="7" t="s">
        <v>114</v>
      </c>
    </row>
    <row r="236" spans="1:3" x14ac:dyDescent="0.25">
      <c r="B236" s="12" t="s">
        <v>8</v>
      </c>
      <c r="C236" s="8" t="s">
        <v>115</v>
      </c>
    </row>
    <row r="237" spans="1:3" ht="15.75" thickBot="1" x14ac:dyDescent="0.3">
      <c r="B237" s="13"/>
      <c r="C237" s="17"/>
    </row>
    <row r="238" spans="1:3" x14ac:dyDescent="0.25">
      <c r="B238" s="12" t="s">
        <v>12</v>
      </c>
      <c r="C238" s="8" t="s">
        <v>116</v>
      </c>
    </row>
    <row r="239" spans="1:3" ht="15.75" thickBot="1" x14ac:dyDescent="0.3">
      <c r="B239" s="13"/>
      <c r="C239" s="17"/>
    </row>
    <row r="240" spans="1:3" ht="15.75" thickBot="1" x14ac:dyDescent="0.3">
      <c r="B240" s="5" t="s">
        <v>15</v>
      </c>
      <c r="C240" s="6" t="s">
        <v>16</v>
      </c>
    </row>
    <row r="241" spans="2:3" x14ac:dyDescent="0.25">
      <c r="B241" s="12" t="s">
        <v>17</v>
      </c>
      <c r="C241" s="8" t="s">
        <v>117</v>
      </c>
    </row>
    <row r="242" spans="2:3" ht="15.75" thickBot="1" x14ac:dyDescent="0.3">
      <c r="B242" s="13"/>
      <c r="C242" s="17"/>
    </row>
    <row r="243" spans="2:3" x14ac:dyDescent="0.25">
      <c r="B243" s="12" t="s">
        <v>21</v>
      </c>
      <c r="C243" s="8" t="s">
        <v>118</v>
      </c>
    </row>
    <row r="244" spans="2:3" x14ac:dyDescent="0.25">
      <c r="B244" s="11"/>
      <c r="C244" s="8" t="s">
        <v>94</v>
      </c>
    </row>
    <row r="245" spans="2:3" ht="15.75" thickBot="1" x14ac:dyDescent="0.3">
      <c r="B245" s="13"/>
      <c r="C245" s="6" t="s">
        <v>119</v>
      </c>
    </row>
    <row r="246" spans="2:3" x14ac:dyDescent="0.25">
      <c r="B246" s="12" t="s">
        <v>26</v>
      </c>
      <c r="C246" s="8" t="s">
        <v>27</v>
      </c>
    </row>
    <row r="247" spans="2:3" ht="15.75" thickBot="1" x14ac:dyDescent="0.3">
      <c r="B247" s="13"/>
      <c r="C247" s="6" t="s">
        <v>66</v>
      </c>
    </row>
    <row r="248" spans="2:3" x14ac:dyDescent="0.25">
      <c r="B248" s="12" t="s">
        <v>29</v>
      </c>
      <c r="C248" s="8" t="s">
        <v>30</v>
      </c>
    </row>
    <row r="249" spans="2:3" ht="15.75" thickBot="1" x14ac:dyDescent="0.3">
      <c r="B249" s="14"/>
      <c r="C249" s="10" t="s">
        <v>120</v>
      </c>
    </row>
    <row r="252" spans="2:3" ht="15.75" thickBot="1" x14ac:dyDescent="0.3">
      <c r="B252" s="16" t="s">
        <v>121</v>
      </c>
    </row>
    <row r="253" spans="2:3" ht="15.75" thickBot="1" x14ac:dyDescent="0.3">
      <c r="B253" s="3" t="s">
        <v>2</v>
      </c>
      <c r="C253" s="4" t="s">
        <v>122</v>
      </c>
    </row>
    <row r="254" spans="2:3" ht="30.75" thickBot="1" x14ac:dyDescent="0.3">
      <c r="B254" s="5" t="s">
        <v>4</v>
      </c>
      <c r="C254" s="6" t="s">
        <v>123</v>
      </c>
    </row>
    <row r="255" spans="2:3" ht="29.25" thickBot="1" x14ac:dyDescent="0.3">
      <c r="B255" s="5" t="s">
        <v>6</v>
      </c>
      <c r="C255" s="7" t="s">
        <v>124</v>
      </c>
    </row>
    <row r="256" spans="2:3" x14ac:dyDescent="0.25">
      <c r="B256" s="12" t="s">
        <v>8</v>
      </c>
      <c r="C256" s="8" t="s">
        <v>125</v>
      </c>
    </row>
    <row r="257" spans="1:3" ht="15.75" thickBot="1" x14ac:dyDescent="0.3">
      <c r="B257" s="13"/>
      <c r="C257" s="17"/>
    </row>
    <row r="258" spans="1:3" x14ac:dyDescent="0.25">
      <c r="B258" s="12" t="s">
        <v>12</v>
      </c>
      <c r="C258" s="8" t="s">
        <v>126</v>
      </c>
    </row>
    <row r="259" spans="1:3" ht="15.75" thickBot="1" x14ac:dyDescent="0.3">
      <c r="B259" s="13"/>
      <c r="C259" s="17"/>
    </row>
    <row r="260" spans="1:3" ht="15.75" thickBot="1" x14ac:dyDescent="0.3">
      <c r="B260" s="5" t="s">
        <v>15</v>
      </c>
      <c r="C260" s="6" t="s">
        <v>16</v>
      </c>
    </row>
    <row r="261" spans="1:3" x14ac:dyDescent="0.25">
      <c r="B261" s="12" t="s">
        <v>17</v>
      </c>
      <c r="C261" s="8" t="s">
        <v>127</v>
      </c>
    </row>
    <row r="262" spans="1:3" ht="15.75" thickBot="1" x14ac:dyDescent="0.3">
      <c r="B262" s="13"/>
      <c r="C262" s="17"/>
    </row>
    <row r="263" spans="1:3" x14ac:dyDescent="0.25">
      <c r="B263" s="12" t="s">
        <v>21</v>
      </c>
      <c r="C263" s="8" t="s">
        <v>128</v>
      </c>
    </row>
    <row r="264" spans="1:3" ht="15.75" thickBot="1" x14ac:dyDescent="0.3">
      <c r="B264" s="13"/>
      <c r="C264" s="6" t="s">
        <v>129</v>
      </c>
    </row>
    <row r="265" spans="1:3" x14ac:dyDescent="0.25">
      <c r="B265" s="12" t="s">
        <v>26</v>
      </c>
      <c r="C265" s="8" t="s">
        <v>27</v>
      </c>
    </row>
    <row r="266" spans="1:3" ht="15.75" thickBot="1" x14ac:dyDescent="0.3">
      <c r="B266" s="13"/>
      <c r="C266" s="19"/>
    </row>
    <row r="267" spans="1:3" x14ac:dyDescent="0.25">
      <c r="B267" s="12" t="s">
        <v>29</v>
      </c>
      <c r="C267" s="8" t="s">
        <v>30</v>
      </c>
    </row>
    <row r="268" spans="1:3" ht="15.75" thickBot="1" x14ac:dyDescent="0.3">
      <c r="B268" s="14"/>
      <c r="C268" s="20"/>
    </row>
    <row r="272" spans="1:3" ht="18.75" x14ac:dyDescent="0.3">
      <c r="A272" s="18" t="s">
        <v>130</v>
      </c>
    </row>
    <row r="274" spans="2:3" ht="15.75" thickBot="1" x14ac:dyDescent="0.3">
      <c r="B274" s="16" t="s">
        <v>131</v>
      </c>
    </row>
    <row r="275" spans="2:3" ht="15.75" thickBot="1" x14ac:dyDescent="0.3">
      <c r="B275" s="3" t="s">
        <v>2</v>
      </c>
      <c r="C275" s="4" t="s">
        <v>132</v>
      </c>
    </row>
    <row r="276" spans="2:3" ht="15.75" thickBot="1" x14ac:dyDescent="0.3">
      <c r="B276" s="5" t="s">
        <v>4</v>
      </c>
      <c r="C276" s="6" t="s">
        <v>133</v>
      </c>
    </row>
    <row r="277" spans="2:3" ht="30.75" thickBot="1" x14ac:dyDescent="0.3">
      <c r="B277" s="5" t="s">
        <v>6</v>
      </c>
      <c r="C277" s="7" t="s">
        <v>134</v>
      </c>
    </row>
    <row r="278" spans="2:3" x14ac:dyDescent="0.25">
      <c r="B278" s="12" t="s">
        <v>8</v>
      </c>
      <c r="C278" s="8" t="s">
        <v>9</v>
      </c>
    </row>
    <row r="279" spans="2:3" x14ac:dyDescent="0.25">
      <c r="B279" s="11"/>
      <c r="C279" s="9" t="s">
        <v>135</v>
      </c>
    </row>
    <row r="280" spans="2:3" ht="15.75" thickBot="1" x14ac:dyDescent="0.3">
      <c r="B280" s="13"/>
      <c r="C280" s="7" t="s">
        <v>136</v>
      </c>
    </row>
    <row r="281" spans="2:3" x14ac:dyDescent="0.25">
      <c r="B281" s="12" t="s">
        <v>12</v>
      </c>
      <c r="C281" s="8" t="s">
        <v>137</v>
      </c>
    </row>
    <row r="282" spans="2:3" ht="15.75" thickBot="1" x14ac:dyDescent="0.3">
      <c r="B282" s="13"/>
      <c r="C282" s="6" t="s">
        <v>138</v>
      </c>
    </row>
    <row r="283" spans="2:3" ht="15.75" thickBot="1" x14ac:dyDescent="0.3">
      <c r="B283" s="5" t="s">
        <v>15</v>
      </c>
      <c r="C283" s="6" t="s">
        <v>16</v>
      </c>
    </row>
    <row r="284" spans="2:3" x14ac:dyDescent="0.25">
      <c r="B284" s="12" t="s">
        <v>17</v>
      </c>
      <c r="C284" s="8" t="s">
        <v>139</v>
      </c>
    </row>
    <row r="285" spans="2:3" x14ac:dyDescent="0.25">
      <c r="B285" s="11"/>
      <c r="C285" s="8" t="s">
        <v>140</v>
      </c>
    </row>
    <row r="286" spans="2:3" ht="15.75" thickBot="1" x14ac:dyDescent="0.3">
      <c r="B286" s="13"/>
      <c r="C286" s="6" t="s">
        <v>109</v>
      </c>
    </row>
    <row r="287" spans="2:3" x14ac:dyDescent="0.25">
      <c r="B287" s="12" t="s">
        <v>21</v>
      </c>
      <c r="C287" s="8" t="s">
        <v>141</v>
      </c>
    </row>
    <row r="288" spans="2:3" ht="15.75" thickBot="1" x14ac:dyDescent="0.3">
      <c r="B288" s="13"/>
      <c r="C288" s="6" t="s">
        <v>142</v>
      </c>
    </row>
    <row r="289" spans="2:3" x14ac:dyDescent="0.25">
      <c r="B289" s="12" t="s">
        <v>26</v>
      </c>
      <c r="C289" s="8" t="s">
        <v>27</v>
      </c>
    </row>
    <row r="290" spans="2:3" ht="15.75" thickBot="1" x14ac:dyDescent="0.3">
      <c r="B290" s="13"/>
      <c r="C290" s="6" t="s">
        <v>143</v>
      </c>
    </row>
    <row r="291" spans="2:3" x14ac:dyDescent="0.25">
      <c r="B291" s="12" t="s">
        <v>29</v>
      </c>
      <c r="C291" s="8" t="s">
        <v>30</v>
      </c>
    </row>
    <row r="292" spans="2:3" ht="15.75" thickBot="1" x14ac:dyDescent="0.3">
      <c r="B292" s="14"/>
      <c r="C292" s="10" t="s">
        <v>144</v>
      </c>
    </row>
    <row r="295" spans="2:3" ht="15.75" thickBot="1" x14ac:dyDescent="0.3">
      <c r="B295" s="16" t="s">
        <v>145</v>
      </c>
    </row>
    <row r="296" spans="2:3" ht="15.75" thickBot="1" x14ac:dyDescent="0.3">
      <c r="B296" s="3" t="s">
        <v>2</v>
      </c>
      <c r="C296" s="4" t="s">
        <v>146</v>
      </c>
    </row>
    <row r="297" spans="2:3" ht="30.75" thickBot="1" x14ac:dyDescent="0.3">
      <c r="B297" s="5" t="s">
        <v>4</v>
      </c>
      <c r="C297" s="6" t="s">
        <v>147</v>
      </c>
    </row>
    <row r="298" spans="2:3" ht="30.75" thickBot="1" x14ac:dyDescent="0.3">
      <c r="B298" s="5" t="s">
        <v>6</v>
      </c>
      <c r="C298" s="7" t="s">
        <v>148</v>
      </c>
    </row>
    <row r="299" spans="2:3" x14ac:dyDescent="0.25">
      <c r="B299" s="12" t="s">
        <v>8</v>
      </c>
      <c r="C299" s="8" t="s">
        <v>60</v>
      </c>
    </row>
    <row r="300" spans="2:3" x14ac:dyDescent="0.25">
      <c r="B300" s="11"/>
      <c r="C300" s="9" t="s">
        <v>149</v>
      </c>
    </row>
    <row r="301" spans="2:3" ht="15.75" thickBot="1" x14ac:dyDescent="0.3">
      <c r="B301" s="13"/>
      <c r="C301" s="7" t="s">
        <v>150</v>
      </c>
    </row>
    <row r="302" spans="2:3" x14ac:dyDescent="0.25">
      <c r="B302" s="12" t="s">
        <v>12</v>
      </c>
      <c r="C302" s="8" t="s">
        <v>137</v>
      </c>
    </row>
    <row r="303" spans="2:3" ht="15.75" thickBot="1" x14ac:dyDescent="0.3">
      <c r="B303" s="13"/>
      <c r="C303" s="6" t="s">
        <v>138</v>
      </c>
    </row>
    <row r="304" spans="2:3" ht="15.75" thickBot="1" x14ac:dyDescent="0.3">
      <c r="B304" s="5" t="s">
        <v>15</v>
      </c>
      <c r="C304" s="6" t="s">
        <v>16</v>
      </c>
    </row>
    <row r="305" spans="2:3" x14ac:dyDescent="0.25">
      <c r="B305" s="12" t="s">
        <v>17</v>
      </c>
      <c r="C305" s="8" t="s">
        <v>139</v>
      </c>
    </row>
    <row r="306" spans="2:3" x14ac:dyDescent="0.25">
      <c r="B306" s="11"/>
      <c r="C306" s="8" t="s">
        <v>140</v>
      </c>
    </row>
    <row r="307" spans="2:3" ht="15.75" thickBot="1" x14ac:dyDescent="0.3">
      <c r="B307" s="13"/>
      <c r="C307" s="6" t="s">
        <v>109</v>
      </c>
    </row>
    <row r="308" spans="2:3" x14ac:dyDescent="0.25">
      <c r="B308" s="12" t="s">
        <v>21</v>
      </c>
      <c r="C308" s="8" t="s">
        <v>141</v>
      </c>
    </row>
    <row r="309" spans="2:3" ht="15.75" thickBot="1" x14ac:dyDescent="0.3">
      <c r="B309" s="13"/>
      <c r="C309" s="6" t="s">
        <v>142</v>
      </c>
    </row>
    <row r="310" spans="2:3" x14ac:dyDescent="0.25">
      <c r="B310" s="12" t="s">
        <v>26</v>
      </c>
      <c r="C310" s="8" t="s">
        <v>27</v>
      </c>
    </row>
    <row r="311" spans="2:3" ht="15.75" thickBot="1" x14ac:dyDescent="0.3">
      <c r="B311" s="13"/>
      <c r="C311" s="6" t="s">
        <v>143</v>
      </c>
    </row>
    <row r="312" spans="2:3" x14ac:dyDescent="0.25">
      <c r="B312" s="12" t="s">
        <v>29</v>
      </c>
      <c r="C312" s="8" t="s">
        <v>30</v>
      </c>
    </row>
    <row r="313" spans="2:3" ht="15.75" thickBot="1" x14ac:dyDescent="0.3">
      <c r="B313" s="14"/>
      <c r="C313" s="10" t="s">
        <v>144</v>
      </c>
    </row>
  </sheetData>
  <mergeCells count="84">
    <mergeCell ref="B308:B309"/>
    <mergeCell ref="B310:B311"/>
    <mergeCell ref="B312:B313"/>
    <mergeCell ref="B287:B288"/>
    <mergeCell ref="B289:B290"/>
    <mergeCell ref="B291:B292"/>
    <mergeCell ref="B299:B301"/>
    <mergeCell ref="B302:B303"/>
    <mergeCell ref="B305:B307"/>
    <mergeCell ref="B263:B264"/>
    <mergeCell ref="B265:B266"/>
    <mergeCell ref="B267:B268"/>
    <mergeCell ref="B278:B280"/>
    <mergeCell ref="B281:B282"/>
    <mergeCell ref="B284:B286"/>
    <mergeCell ref="B243:B245"/>
    <mergeCell ref="B246:B247"/>
    <mergeCell ref="B248:B249"/>
    <mergeCell ref="B256:B257"/>
    <mergeCell ref="B258:B259"/>
    <mergeCell ref="B261:B262"/>
    <mergeCell ref="B220:B222"/>
    <mergeCell ref="B223:B224"/>
    <mergeCell ref="B225:B226"/>
    <mergeCell ref="B236:B237"/>
    <mergeCell ref="B238:B239"/>
    <mergeCell ref="B241:B242"/>
    <mergeCell ref="B199:B200"/>
    <mergeCell ref="B201:B202"/>
    <mergeCell ref="B203:B204"/>
    <mergeCell ref="B211:B213"/>
    <mergeCell ref="B214:B215"/>
    <mergeCell ref="B217:B219"/>
    <mergeCell ref="B179:B181"/>
    <mergeCell ref="B182:B183"/>
    <mergeCell ref="B184:B185"/>
    <mergeCell ref="B192:B193"/>
    <mergeCell ref="B194:B195"/>
    <mergeCell ref="B197:B198"/>
    <mergeCell ref="B155:B156"/>
    <mergeCell ref="B157:B158"/>
    <mergeCell ref="B159:B160"/>
    <mergeCell ref="B170:B172"/>
    <mergeCell ref="B173:B174"/>
    <mergeCell ref="B176:B178"/>
    <mergeCell ref="B134:B135"/>
    <mergeCell ref="B136:B137"/>
    <mergeCell ref="B138:B139"/>
    <mergeCell ref="B146:B148"/>
    <mergeCell ref="B149:B150"/>
    <mergeCell ref="B152:B154"/>
    <mergeCell ref="B110:B111"/>
    <mergeCell ref="B112:B113"/>
    <mergeCell ref="B114:B115"/>
    <mergeCell ref="B125:B127"/>
    <mergeCell ref="B128:B129"/>
    <mergeCell ref="B131:B133"/>
    <mergeCell ref="B88:B90"/>
    <mergeCell ref="B91:B92"/>
    <mergeCell ref="B93:B94"/>
    <mergeCell ref="B101:B103"/>
    <mergeCell ref="B104:B105"/>
    <mergeCell ref="B107:B109"/>
    <mergeCell ref="B65:B68"/>
    <mergeCell ref="B69:B70"/>
    <mergeCell ref="B71:B72"/>
    <mergeCell ref="B79:B81"/>
    <mergeCell ref="B82:B83"/>
    <mergeCell ref="B85:B87"/>
    <mergeCell ref="B42:B45"/>
    <mergeCell ref="B46:B47"/>
    <mergeCell ref="B48:B49"/>
    <mergeCell ref="B56:B58"/>
    <mergeCell ref="B59:B60"/>
    <mergeCell ref="B62:B64"/>
    <mergeCell ref="B9:B11"/>
    <mergeCell ref="B12:B13"/>
    <mergeCell ref="B15:B17"/>
    <mergeCell ref="B18:B21"/>
    <mergeCell ref="B22:B23"/>
    <mergeCell ref="B24:B25"/>
    <mergeCell ref="B33:B35"/>
    <mergeCell ref="B36:B37"/>
    <mergeCell ref="B39:B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C2:F34"/>
  <sheetViews>
    <sheetView showGridLines="0" workbookViewId="0">
      <selection activeCell="C29" sqref="C29:C31"/>
    </sheetView>
  </sheetViews>
  <sheetFormatPr baseColWidth="10" defaultRowHeight="15" x14ac:dyDescent="0.25"/>
  <cols>
    <col min="3" max="3" width="32.85546875" bestFit="1" customWidth="1"/>
    <col min="4" max="4" width="22.85546875" customWidth="1"/>
    <col min="5" max="5" width="48.5703125" customWidth="1"/>
    <col min="6" max="6" width="12.140625" customWidth="1"/>
  </cols>
  <sheetData>
    <row r="2" spans="3:6" ht="15.75" thickBot="1" x14ac:dyDescent="0.3"/>
    <row r="3" spans="3:6" ht="15.75" thickBot="1" x14ac:dyDescent="0.3">
      <c r="C3" s="23" t="s">
        <v>151</v>
      </c>
      <c r="D3" s="24" t="s">
        <v>152</v>
      </c>
      <c r="E3" s="25" t="s">
        <v>153</v>
      </c>
    </row>
    <row r="4" spans="3:6" ht="15.75" thickBot="1" x14ac:dyDescent="0.3">
      <c r="C4" s="26"/>
      <c r="D4" s="27"/>
      <c r="E4" s="27"/>
      <c r="F4" s="28"/>
    </row>
    <row r="5" spans="3:6" ht="24.75" thickBot="1" x14ac:dyDescent="0.3">
      <c r="C5" s="29" t="s">
        <v>1</v>
      </c>
      <c r="D5" s="30" t="s">
        <v>154</v>
      </c>
      <c r="E5" s="61">
        <v>0.25</v>
      </c>
      <c r="F5" s="31" t="s">
        <v>155</v>
      </c>
    </row>
    <row r="6" spans="3:6" ht="23.25" x14ac:dyDescent="0.25">
      <c r="C6" s="32" t="s">
        <v>156</v>
      </c>
      <c r="D6" s="33" t="s">
        <v>32</v>
      </c>
      <c r="E6" s="34" t="s">
        <v>180</v>
      </c>
      <c r="F6" s="35">
        <v>0.3</v>
      </c>
    </row>
    <row r="7" spans="3:6" ht="34.5" x14ac:dyDescent="0.25">
      <c r="C7" s="36"/>
      <c r="D7" s="37" t="s">
        <v>33</v>
      </c>
      <c r="E7" s="38" t="s">
        <v>182</v>
      </c>
      <c r="F7" s="39">
        <v>0.2</v>
      </c>
    </row>
    <row r="8" spans="3:6" ht="46.5" thickBot="1" x14ac:dyDescent="0.3">
      <c r="C8" s="36"/>
      <c r="D8" s="40" t="s">
        <v>183</v>
      </c>
      <c r="E8" s="38" t="s">
        <v>160</v>
      </c>
      <c r="F8" s="39">
        <v>0.2</v>
      </c>
    </row>
    <row r="9" spans="3:6" ht="24.75" thickTop="1" thickBot="1" x14ac:dyDescent="0.3">
      <c r="C9" s="36"/>
      <c r="D9" s="40" t="s">
        <v>161</v>
      </c>
      <c r="E9" s="41" t="s">
        <v>181</v>
      </c>
      <c r="F9" s="42">
        <v>0.3</v>
      </c>
    </row>
    <row r="10" spans="3:6" ht="16.5" thickTop="1" thickBot="1" x14ac:dyDescent="0.3">
      <c r="C10" s="43"/>
      <c r="D10" s="44" t="s">
        <v>159</v>
      </c>
      <c r="E10" s="45"/>
      <c r="F10" s="46">
        <f>SUM(F6:F9)</f>
        <v>1</v>
      </c>
    </row>
    <row r="11" spans="3:6" ht="15.75" thickBot="1" x14ac:dyDescent="0.3">
      <c r="C11" s="47"/>
      <c r="D11" s="48"/>
      <c r="E11" s="48"/>
      <c r="F11" s="49"/>
    </row>
    <row r="12" spans="3:6" ht="24.75" thickBot="1" x14ac:dyDescent="0.3">
      <c r="C12" s="52" t="s">
        <v>55</v>
      </c>
      <c r="D12" s="50" t="s">
        <v>154</v>
      </c>
      <c r="E12" s="61">
        <v>0.16</v>
      </c>
      <c r="F12" s="31" t="s">
        <v>155</v>
      </c>
    </row>
    <row r="13" spans="3:6" ht="23.25" x14ac:dyDescent="0.25">
      <c r="C13" s="32" t="s">
        <v>162</v>
      </c>
      <c r="D13" s="51" t="s">
        <v>56</v>
      </c>
      <c r="E13" s="34" t="s">
        <v>163</v>
      </c>
      <c r="F13" s="35">
        <v>0.6</v>
      </c>
    </row>
    <row r="14" spans="3:6" ht="34.5" x14ac:dyDescent="0.25">
      <c r="C14" s="36"/>
      <c r="D14" s="37" t="s">
        <v>67</v>
      </c>
      <c r="E14" s="38" t="s">
        <v>164</v>
      </c>
      <c r="F14" s="39">
        <v>0.4</v>
      </c>
    </row>
    <row r="15" spans="3:6" ht="15.75" thickBot="1" x14ac:dyDescent="0.3">
      <c r="C15" s="43"/>
      <c r="D15" s="53" t="s">
        <v>159</v>
      </c>
      <c r="E15" s="54"/>
      <c r="F15" s="55">
        <f>SUM(F13:F14)</f>
        <v>1</v>
      </c>
    </row>
    <row r="16" spans="3:6" ht="16.5" customHeight="1" thickBot="1" x14ac:dyDescent="0.3">
      <c r="C16" s="47"/>
      <c r="D16" s="48"/>
      <c r="E16" s="48"/>
      <c r="F16" s="49"/>
    </row>
    <row r="17" spans="3:6" ht="24.75" thickBot="1" x14ac:dyDescent="0.3">
      <c r="C17" s="29" t="s">
        <v>75</v>
      </c>
      <c r="D17" s="30" t="s">
        <v>154</v>
      </c>
      <c r="E17" s="61">
        <v>0.24</v>
      </c>
      <c r="F17" s="31" t="s">
        <v>155</v>
      </c>
    </row>
    <row r="18" spans="3:6" ht="34.5" x14ac:dyDescent="0.25">
      <c r="C18" s="32" t="s">
        <v>165</v>
      </c>
      <c r="D18" s="51" t="s">
        <v>184</v>
      </c>
      <c r="E18" s="34" t="s">
        <v>166</v>
      </c>
      <c r="F18" s="35">
        <v>0.3</v>
      </c>
    </row>
    <row r="19" spans="3:6" ht="23.25" x14ac:dyDescent="0.25">
      <c r="C19" s="36"/>
      <c r="D19" s="37" t="s">
        <v>185</v>
      </c>
      <c r="E19" s="38" t="s">
        <v>186</v>
      </c>
      <c r="F19" s="39">
        <v>0.3</v>
      </c>
    </row>
    <row r="20" spans="3:6" ht="23.25" x14ac:dyDescent="0.25">
      <c r="C20" s="36"/>
      <c r="D20" s="37" t="s">
        <v>99</v>
      </c>
      <c r="E20" s="38" t="s">
        <v>167</v>
      </c>
      <c r="F20" s="39">
        <v>0.4</v>
      </c>
    </row>
    <row r="21" spans="3:6" ht="15.75" thickBot="1" x14ac:dyDescent="0.3">
      <c r="C21" s="43"/>
      <c r="D21" s="53" t="s">
        <v>159</v>
      </c>
      <c r="E21" s="54"/>
      <c r="F21" s="55">
        <f>SUM(F18:F20)</f>
        <v>1</v>
      </c>
    </row>
    <row r="22" spans="3:6" ht="15.75" thickBot="1" x14ac:dyDescent="0.3">
      <c r="C22" s="47"/>
      <c r="D22" s="48"/>
      <c r="E22" s="48"/>
      <c r="F22" s="49"/>
    </row>
    <row r="23" spans="3:6" ht="24.75" thickBot="1" x14ac:dyDescent="0.3">
      <c r="C23" s="29" t="s">
        <v>110</v>
      </c>
      <c r="D23" s="30" t="s">
        <v>154</v>
      </c>
      <c r="E23" s="61">
        <v>0.17</v>
      </c>
      <c r="F23" s="31" t="s">
        <v>155</v>
      </c>
    </row>
    <row r="24" spans="3:6" ht="34.5" x14ac:dyDescent="0.25">
      <c r="C24" s="32" t="s">
        <v>168</v>
      </c>
      <c r="D24" s="51" t="s">
        <v>169</v>
      </c>
      <c r="E24" s="34" t="s">
        <v>170</v>
      </c>
      <c r="F24" s="35">
        <v>0.5</v>
      </c>
    </row>
    <row r="25" spans="3:6" ht="34.5" x14ac:dyDescent="0.25">
      <c r="C25" s="36"/>
      <c r="D25" s="37" t="s">
        <v>121</v>
      </c>
      <c r="E25" s="38" t="s">
        <v>171</v>
      </c>
      <c r="F25" s="39">
        <v>0.5</v>
      </c>
    </row>
    <row r="26" spans="3:6" ht="15.75" thickBot="1" x14ac:dyDescent="0.3">
      <c r="C26" s="43"/>
      <c r="D26" s="53" t="s">
        <v>159</v>
      </c>
      <c r="E26" s="54"/>
      <c r="F26" s="55">
        <f>SUM(F24:F25)</f>
        <v>1</v>
      </c>
    </row>
    <row r="27" spans="3:6" ht="15.75" thickBot="1" x14ac:dyDescent="0.3">
      <c r="C27" s="47"/>
      <c r="D27" s="48"/>
      <c r="E27" s="48"/>
      <c r="F27" s="49"/>
    </row>
    <row r="28" spans="3:6" ht="24.75" thickBot="1" x14ac:dyDescent="0.3">
      <c r="C28" s="29" t="s">
        <v>130</v>
      </c>
      <c r="D28" s="30" t="s">
        <v>154</v>
      </c>
      <c r="E28" s="61">
        <v>0.18</v>
      </c>
      <c r="F28" s="31" t="s">
        <v>155</v>
      </c>
    </row>
    <row r="29" spans="3:6" ht="34.5" x14ac:dyDescent="0.25">
      <c r="C29" s="32" t="s">
        <v>173</v>
      </c>
      <c r="D29" s="51" t="s">
        <v>131</v>
      </c>
      <c r="E29" s="34" t="s">
        <v>174</v>
      </c>
      <c r="F29" s="35">
        <v>0.3</v>
      </c>
    </row>
    <row r="30" spans="3:6" ht="23.25" x14ac:dyDescent="0.25">
      <c r="C30" s="36"/>
      <c r="D30" s="37" t="s">
        <v>145</v>
      </c>
      <c r="E30" s="38" t="s">
        <v>175</v>
      </c>
      <c r="F30" s="39">
        <v>0.7</v>
      </c>
    </row>
    <row r="31" spans="3:6" ht="15.75" thickBot="1" x14ac:dyDescent="0.3">
      <c r="C31" s="43"/>
      <c r="D31" s="53" t="s">
        <v>159</v>
      </c>
      <c r="E31" s="54"/>
      <c r="F31" s="55">
        <f>SUM(F29:F30)</f>
        <v>1</v>
      </c>
    </row>
    <row r="32" spans="3:6" ht="15.75" thickBot="1" x14ac:dyDescent="0.3">
      <c r="C32" s="47"/>
      <c r="D32" s="48"/>
      <c r="E32" s="48"/>
      <c r="F32" s="49"/>
    </row>
    <row r="33" spans="3:6" ht="15.75" thickBot="1" x14ac:dyDescent="0.3">
      <c r="C33" s="56"/>
      <c r="D33" s="57"/>
      <c r="E33" s="57"/>
      <c r="F33" s="58"/>
    </row>
    <row r="34" spans="3:6" ht="26.25" thickBot="1" x14ac:dyDescent="0.3">
      <c r="D34" s="59" t="s">
        <v>179</v>
      </c>
      <c r="E34" s="60">
        <f>SUM(E5,E12,E17,E23,E28)</f>
        <v>1</v>
      </c>
    </row>
  </sheetData>
  <mergeCells count="17">
    <mergeCell ref="C33:F33"/>
    <mergeCell ref="D21:E21"/>
    <mergeCell ref="C22:F22"/>
    <mergeCell ref="C24:C26"/>
    <mergeCell ref="D26:E26"/>
    <mergeCell ref="C27:F27"/>
    <mergeCell ref="C29:C31"/>
    <mergeCell ref="D31:E31"/>
    <mergeCell ref="C4:F4"/>
    <mergeCell ref="C6:C10"/>
    <mergeCell ref="D10:E10"/>
    <mergeCell ref="C11:F11"/>
    <mergeCell ref="C32:F32"/>
    <mergeCell ref="C13:C15"/>
    <mergeCell ref="D15:E15"/>
    <mergeCell ref="C16:F16"/>
    <mergeCell ref="C18:C21"/>
  </mergeCells>
  <dataValidations count="1">
    <dataValidation type="decimal" allowBlank="1" showInputMessage="1" showErrorMessage="1" errorTitle="Error en el ingreso de valores" error="Sólo se puede ingresar un valor que se encuentre en el rango entre 0 y 1." promptTitle="Nota" prompt="Se debe ingresar un valor entre 0 y 1." sqref="F24:F25 F18:F20 E5 E12 E17 E28 E23 F6:F9 F13:F14 F29:F30">
      <formula1>0</formula1>
      <formula2>1</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B2:J33"/>
  <sheetViews>
    <sheetView showGridLines="0" workbookViewId="0">
      <selection activeCell="F7" sqref="F7"/>
    </sheetView>
  </sheetViews>
  <sheetFormatPr baseColWidth="10" defaultRowHeight="15" x14ac:dyDescent="0.25"/>
  <cols>
    <col min="2" max="2" width="32.85546875" bestFit="1" customWidth="1"/>
    <col min="3" max="4" width="7.85546875" bestFit="1" customWidth="1"/>
    <col min="5" max="5" width="11.28515625" bestFit="1" customWidth="1"/>
    <col min="6" max="6" width="26.140625" customWidth="1"/>
    <col min="7" max="7" width="50.85546875" customWidth="1"/>
  </cols>
  <sheetData>
    <row r="2" spans="2:10" ht="15.75" thickBot="1" x14ac:dyDescent="0.3"/>
    <row r="3" spans="2:10" ht="59.25" customHeight="1" thickBot="1" x14ac:dyDescent="0.3">
      <c r="B3" s="23" t="s">
        <v>151</v>
      </c>
      <c r="C3" s="62" t="s">
        <v>187</v>
      </c>
      <c r="D3" s="62" t="s">
        <v>188</v>
      </c>
      <c r="E3" s="63" t="s">
        <v>189</v>
      </c>
      <c r="F3" s="24" t="s">
        <v>152</v>
      </c>
      <c r="G3" s="25" t="s">
        <v>190</v>
      </c>
    </row>
    <row r="4" spans="2:10" ht="15.75" thickBot="1" x14ac:dyDescent="0.3">
      <c r="B4" s="64"/>
      <c r="C4" s="65"/>
      <c r="D4" s="65"/>
      <c r="E4" s="65"/>
      <c r="F4" s="65"/>
      <c r="G4" s="65"/>
      <c r="H4" s="65"/>
      <c r="I4" s="65"/>
      <c r="J4" s="66"/>
    </row>
    <row r="5" spans="2:10" ht="24.75" thickBot="1" x14ac:dyDescent="0.3">
      <c r="B5" s="29" t="s">
        <v>1</v>
      </c>
      <c r="C5" s="67">
        <f>+Ponderaciones!E5</f>
        <v>0.25</v>
      </c>
      <c r="D5" s="67">
        <f>SUM(J6:J10)</f>
        <v>0</v>
      </c>
      <c r="E5" s="67">
        <f>+C5*D5</f>
        <v>0</v>
      </c>
      <c r="F5" s="68"/>
      <c r="G5" s="69"/>
      <c r="H5" s="31" t="s">
        <v>155</v>
      </c>
      <c r="I5" s="31" t="s">
        <v>191</v>
      </c>
      <c r="J5" s="31" t="s">
        <v>192</v>
      </c>
    </row>
    <row r="6" spans="2:10" ht="24" thickBot="1" x14ac:dyDescent="0.3">
      <c r="B6" s="32" t="s">
        <v>156</v>
      </c>
      <c r="C6" s="70"/>
      <c r="D6" s="70"/>
      <c r="E6" s="70"/>
      <c r="F6" s="33" t="s">
        <v>32</v>
      </c>
      <c r="G6" s="34" t="s">
        <v>180</v>
      </c>
      <c r="H6" s="75">
        <v>0.3</v>
      </c>
      <c r="I6" s="71"/>
      <c r="J6" s="72">
        <f>+H6*I6</f>
        <v>0</v>
      </c>
    </row>
    <row r="7" spans="2:10" ht="24.75" thickTop="1" thickBot="1" x14ac:dyDescent="0.3">
      <c r="B7" s="36"/>
      <c r="C7" s="70"/>
      <c r="D7" s="70"/>
      <c r="E7" s="70"/>
      <c r="F7" s="37" t="s">
        <v>33</v>
      </c>
      <c r="G7" s="38" t="s">
        <v>182</v>
      </c>
      <c r="H7" s="75">
        <v>0.2</v>
      </c>
      <c r="I7" s="73"/>
      <c r="J7" s="74">
        <f>+H7*I7</f>
        <v>0</v>
      </c>
    </row>
    <row r="8" spans="2:10" ht="47.25" thickTop="1" thickBot="1" x14ac:dyDescent="0.3">
      <c r="B8" s="36"/>
      <c r="C8" s="70"/>
      <c r="D8" s="70"/>
      <c r="E8" s="70"/>
      <c r="F8" s="40" t="s">
        <v>183</v>
      </c>
      <c r="G8" s="38" t="s">
        <v>160</v>
      </c>
      <c r="H8" s="75">
        <v>0.2</v>
      </c>
      <c r="I8" s="94"/>
      <c r="J8" s="77">
        <f>+H8*I8</f>
        <v>0</v>
      </c>
    </row>
    <row r="9" spans="2:10" ht="24.75" thickTop="1" thickBot="1" x14ac:dyDescent="0.3">
      <c r="B9" s="36"/>
      <c r="C9" s="70"/>
      <c r="D9" s="70"/>
      <c r="E9" s="70"/>
      <c r="F9" s="40" t="s">
        <v>161</v>
      </c>
      <c r="G9" s="41" t="s">
        <v>181</v>
      </c>
      <c r="H9" s="75">
        <v>0.3</v>
      </c>
      <c r="I9" s="94"/>
      <c r="J9" s="77">
        <f>+H9*I9</f>
        <v>0</v>
      </c>
    </row>
    <row r="10" spans="2:10" ht="36" thickTop="1" thickBot="1" x14ac:dyDescent="0.3">
      <c r="B10" s="36"/>
      <c r="C10" s="70"/>
      <c r="D10" s="70"/>
      <c r="E10" s="70"/>
      <c r="F10" s="40" t="s">
        <v>157</v>
      </c>
      <c r="G10" s="41" t="s">
        <v>158</v>
      </c>
      <c r="H10" s="75">
        <f>+[1]Ponderaciones!E8</f>
        <v>0.4</v>
      </c>
      <c r="I10" s="76"/>
      <c r="J10" s="77">
        <f>+H10*I10</f>
        <v>0</v>
      </c>
    </row>
    <row r="11" spans="2:10" ht="16.5" customHeight="1" thickTop="1" thickBot="1" x14ac:dyDescent="0.3">
      <c r="B11" s="43"/>
      <c r="C11" s="78"/>
      <c r="D11" s="78"/>
      <c r="E11" s="78"/>
      <c r="F11" s="92" t="s">
        <v>159</v>
      </c>
      <c r="G11" s="93"/>
      <c r="H11" s="79">
        <f>+[1]Ponderaciones!E9</f>
        <v>1</v>
      </c>
      <c r="I11" s="80"/>
      <c r="J11" s="81">
        <f>SUM(J6:J10)</f>
        <v>0</v>
      </c>
    </row>
    <row r="12" spans="2:10" ht="15.75" thickBot="1" x14ac:dyDescent="0.3">
      <c r="B12" s="47"/>
      <c r="C12" s="48"/>
      <c r="D12" s="48"/>
      <c r="E12" s="48"/>
      <c r="F12" s="48"/>
      <c r="G12" s="48"/>
      <c r="H12" s="48"/>
      <c r="I12" s="48"/>
      <c r="J12" s="49"/>
    </row>
    <row r="13" spans="2:10" ht="24.75" thickBot="1" x14ac:dyDescent="0.3">
      <c r="B13" s="52" t="s">
        <v>55</v>
      </c>
      <c r="C13" s="67">
        <f>+Ponderaciones!E12</f>
        <v>0.16</v>
      </c>
      <c r="D13" s="67">
        <f>SUM(J14:J15)</f>
        <v>0</v>
      </c>
      <c r="E13" s="67">
        <f>+C13*D13</f>
        <v>0</v>
      </c>
      <c r="F13" s="83"/>
      <c r="G13" s="84"/>
      <c r="H13" s="31" t="s">
        <v>155</v>
      </c>
      <c r="I13" s="31" t="s">
        <v>191</v>
      </c>
      <c r="J13" s="31" t="s">
        <v>192</v>
      </c>
    </row>
    <row r="14" spans="2:10" ht="34.5" customHeight="1" thickBot="1" x14ac:dyDescent="0.3">
      <c r="B14" s="32" t="s">
        <v>162</v>
      </c>
      <c r="C14" s="70"/>
      <c r="D14" s="70"/>
      <c r="E14" s="70"/>
      <c r="F14" s="51" t="s">
        <v>56</v>
      </c>
      <c r="G14" s="34" t="s">
        <v>163</v>
      </c>
      <c r="H14" s="75">
        <v>0.6</v>
      </c>
      <c r="I14" s="71"/>
      <c r="J14" s="72">
        <f>+H14*I14</f>
        <v>0</v>
      </c>
    </row>
    <row r="15" spans="2:10" ht="57" customHeight="1" thickTop="1" thickBot="1" x14ac:dyDescent="0.3">
      <c r="B15" s="36"/>
      <c r="C15" s="70"/>
      <c r="D15" s="70"/>
      <c r="E15" s="70"/>
      <c r="F15" s="37" t="s">
        <v>67</v>
      </c>
      <c r="G15" s="38" t="s">
        <v>164</v>
      </c>
      <c r="H15" s="75">
        <v>0.4</v>
      </c>
      <c r="I15" s="73"/>
      <c r="J15" s="74">
        <f>+H15*I15</f>
        <v>0</v>
      </c>
    </row>
    <row r="16" spans="2:10" ht="16.5" customHeight="1" thickTop="1" thickBot="1" x14ac:dyDescent="0.3">
      <c r="B16" s="43"/>
      <c r="C16" s="78"/>
      <c r="D16" s="78"/>
      <c r="E16" s="78"/>
      <c r="F16" s="92" t="s">
        <v>159</v>
      </c>
      <c r="G16" s="93"/>
      <c r="H16" s="85">
        <f>+[1]Ponderaciones!E33</f>
        <v>1</v>
      </c>
      <c r="I16" s="86"/>
      <c r="J16" s="82">
        <f>SUM(J14:J15)</f>
        <v>0</v>
      </c>
    </row>
    <row r="17" spans="2:10" ht="15.75" thickBot="1" x14ac:dyDescent="0.3">
      <c r="B17" s="47"/>
      <c r="C17" s="48"/>
      <c r="D17" s="48"/>
      <c r="E17" s="48"/>
      <c r="F17" s="48"/>
      <c r="G17" s="48"/>
      <c r="H17" s="48"/>
      <c r="I17" s="48"/>
      <c r="J17" s="49"/>
    </row>
    <row r="18" spans="2:10" ht="24.75" thickBot="1" x14ac:dyDescent="0.3">
      <c r="B18" s="29" t="s">
        <v>75</v>
      </c>
      <c r="C18" s="67">
        <f>+Ponderaciones!E17</f>
        <v>0.24</v>
      </c>
      <c r="D18" s="67">
        <f>SUM(J19:J21)</f>
        <v>0</v>
      </c>
      <c r="E18" s="67">
        <f>+C18*D18</f>
        <v>0</v>
      </c>
      <c r="F18" s="83"/>
      <c r="G18" s="84"/>
      <c r="H18" s="31" t="s">
        <v>155</v>
      </c>
      <c r="I18" s="31" t="s">
        <v>191</v>
      </c>
      <c r="J18" s="31" t="s">
        <v>192</v>
      </c>
    </row>
    <row r="19" spans="2:10" ht="35.25" thickBot="1" x14ac:dyDescent="0.3">
      <c r="B19" s="32" t="s">
        <v>165</v>
      </c>
      <c r="C19" s="70"/>
      <c r="D19" s="70"/>
      <c r="E19" s="70"/>
      <c r="F19" s="51" t="s">
        <v>184</v>
      </c>
      <c r="G19" s="34" t="s">
        <v>166</v>
      </c>
      <c r="H19" s="75">
        <v>0.3</v>
      </c>
      <c r="I19" s="71"/>
      <c r="J19" s="72">
        <f>+H19*I19</f>
        <v>0</v>
      </c>
    </row>
    <row r="20" spans="2:10" ht="27" thickTop="1" thickBot="1" x14ac:dyDescent="0.3">
      <c r="B20" s="36"/>
      <c r="C20" s="70"/>
      <c r="D20" s="70"/>
      <c r="E20" s="70"/>
      <c r="F20" s="37" t="s">
        <v>185</v>
      </c>
      <c r="G20" s="38" t="s">
        <v>186</v>
      </c>
      <c r="H20" s="75">
        <v>0.3</v>
      </c>
      <c r="I20" s="73"/>
      <c r="J20" s="74">
        <f>+H20*I20</f>
        <v>0</v>
      </c>
    </row>
    <row r="21" spans="2:10" ht="24.75" thickTop="1" thickBot="1" x14ac:dyDescent="0.3">
      <c r="B21" s="36"/>
      <c r="C21" s="70"/>
      <c r="D21" s="70"/>
      <c r="E21" s="70"/>
      <c r="F21" s="37" t="s">
        <v>99</v>
      </c>
      <c r="G21" s="38" t="s">
        <v>167</v>
      </c>
      <c r="H21" s="75">
        <v>0.4</v>
      </c>
      <c r="I21" s="73"/>
      <c r="J21" s="74">
        <f>+H21*I21</f>
        <v>0</v>
      </c>
    </row>
    <row r="22" spans="2:10" ht="16.5" customHeight="1" thickTop="1" thickBot="1" x14ac:dyDescent="0.3">
      <c r="B22" s="43"/>
      <c r="C22" s="78"/>
      <c r="D22" s="78"/>
      <c r="E22" s="78"/>
      <c r="F22" s="92" t="s">
        <v>159</v>
      </c>
      <c r="G22" s="93"/>
      <c r="H22" s="85">
        <f>+[1]Ponderaciones!E41</f>
        <v>1</v>
      </c>
      <c r="I22" s="86"/>
      <c r="J22" s="87">
        <f>SUM(J19:J21)</f>
        <v>0</v>
      </c>
    </row>
    <row r="23" spans="2:10" ht="15.75" thickBot="1" x14ac:dyDescent="0.3">
      <c r="B23" s="47"/>
      <c r="C23" s="48"/>
      <c r="D23" s="48"/>
      <c r="E23" s="48"/>
      <c r="F23" s="48"/>
      <c r="G23" s="48"/>
      <c r="H23" s="48"/>
      <c r="I23" s="48"/>
      <c r="J23" s="49"/>
    </row>
    <row r="24" spans="2:10" ht="24.75" thickBot="1" x14ac:dyDescent="0.3">
      <c r="B24" s="29" t="s">
        <v>110</v>
      </c>
      <c r="C24" s="67">
        <f>+Ponderaciones!E23</f>
        <v>0.17</v>
      </c>
      <c r="D24" s="67">
        <f>SUM(J25:J26)</f>
        <v>0</v>
      </c>
      <c r="E24" s="67">
        <f>+C24*D24</f>
        <v>0</v>
      </c>
      <c r="F24" s="83"/>
      <c r="G24" s="84"/>
      <c r="H24" s="31" t="s">
        <v>155</v>
      </c>
      <c r="I24" s="31" t="s">
        <v>191</v>
      </c>
      <c r="J24" s="31" t="s">
        <v>192</v>
      </c>
    </row>
    <row r="25" spans="2:10" ht="35.25" thickBot="1" x14ac:dyDescent="0.3">
      <c r="B25" s="32" t="s">
        <v>168</v>
      </c>
      <c r="C25" s="70"/>
      <c r="D25" s="70"/>
      <c r="E25" s="70"/>
      <c r="F25" s="51" t="s">
        <v>169</v>
      </c>
      <c r="G25" s="34" t="s">
        <v>170</v>
      </c>
      <c r="H25" s="75">
        <v>0.5</v>
      </c>
      <c r="I25" s="71"/>
      <c r="J25" s="72">
        <f>+H25*I25</f>
        <v>0</v>
      </c>
    </row>
    <row r="26" spans="2:10" ht="36" thickTop="1" thickBot="1" x14ac:dyDescent="0.3">
      <c r="B26" s="36"/>
      <c r="C26" s="70"/>
      <c r="D26" s="70"/>
      <c r="E26" s="70"/>
      <c r="F26" s="37" t="s">
        <v>121</v>
      </c>
      <c r="G26" s="38" t="s">
        <v>171</v>
      </c>
      <c r="H26" s="75">
        <v>0.5</v>
      </c>
      <c r="I26" s="73"/>
      <c r="J26" s="74">
        <f>+H26*I26</f>
        <v>0</v>
      </c>
    </row>
    <row r="27" spans="2:10" ht="16.5" customHeight="1" thickTop="1" thickBot="1" x14ac:dyDescent="0.3">
      <c r="B27" s="43"/>
      <c r="C27" s="78"/>
      <c r="D27" s="78"/>
      <c r="E27" s="78"/>
      <c r="F27" s="92" t="s">
        <v>159</v>
      </c>
      <c r="G27" s="93"/>
      <c r="H27" s="85">
        <f>+[1]Ponderaciones!E47</f>
        <v>1</v>
      </c>
      <c r="I27" s="86"/>
      <c r="J27" s="82">
        <f>SUM(J25:J26)</f>
        <v>0</v>
      </c>
    </row>
    <row r="28" spans="2:10" ht="15.75" thickBot="1" x14ac:dyDescent="0.3">
      <c r="B28" s="47"/>
      <c r="C28" s="48"/>
      <c r="D28" s="48"/>
      <c r="E28" s="48"/>
      <c r="F28" s="48"/>
      <c r="G28" s="48"/>
      <c r="H28" s="48"/>
      <c r="I28" s="48"/>
      <c r="J28" s="49"/>
    </row>
    <row r="29" spans="2:10" ht="24.75" thickBot="1" x14ac:dyDescent="0.3">
      <c r="B29" s="29" t="s">
        <v>130</v>
      </c>
      <c r="C29" s="67">
        <f>+Ponderaciones!E28</f>
        <v>0.18</v>
      </c>
      <c r="D29" s="67">
        <f>SUM(J30:J31)</f>
        <v>0</v>
      </c>
      <c r="E29" s="67">
        <f>+C29*D29</f>
        <v>0</v>
      </c>
      <c r="F29" s="83"/>
      <c r="G29" s="84"/>
      <c r="H29" s="31" t="s">
        <v>155</v>
      </c>
      <c r="I29" s="31" t="s">
        <v>191</v>
      </c>
      <c r="J29" s="31" t="s">
        <v>192</v>
      </c>
    </row>
    <row r="30" spans="2:10" ht="35.25" thickBot="1" x14ac:dyDescent="0.3">
      <c r="B30" s="32" t="s">
        <v>173</v>
      </c>
      <c r="C30" s="70"/>
      <c r="D30" s="70"/>
      <c r="E30" s="70"/>
      <c r="F30" s="51" t="s">
        <v>131</v>
      </c>
      <c r="G30" s="34" t="s">
        <v>174</v>
      </c>
      <c r="H30" s="75">
        <v>0.3</v>
      </c>
      <c r="I30" s="71"/>
      <c r="J30" s="72">
        <f>+H30*I30</f>
        <v>0</v>
      </c>
    </row>
    <row r="31" spans="2:10" ht="24.75" thickTop="1" thickBot="1" x14ac:dyDescent="0.3">
      <c r="B31" s="36"/>
      <c r="C31" s="70"/>
      <c r="D31" s="70"/>
      <c r="E31" s="70"/>
      <c r="F31" s="37" t="s">
        <v>145</v>
      </c>
      <c r="G31" s="38" t="s">
        <v>175</v>
      </c>
      <c r="H31" s="75">
        <v>0.7</v>
      </c>
      <c r="I31" s="73"/>
      <c r="J31" s="74">
        <f>+H31*I31</f>
        <v>0</v>
      </c>
    </row>
    <row r="32" spans="2:10" ht="16.5" customHeight="1" thickTop="1" thickBot="1" x14ac:dyDescent="0.3">
      <c r="B32" s="43"/>
      <c r="C32" s="78"/>
      <c r="D32" s="78"/>
      <c r="E32" s="78"/>
      <c r="F32" s="92" t="s">
        <v>159</v>
      </c>
      <c r="G32" s="93"/>
      <c r="H32" s="85">
        <f>+[1]Ponderaciones!E55</f>
        <v>1</v>
      </c>
      <c r="I32" s="86"/>
      <c r="J32" s="82">
        <f>SUM(J30:J31)</f>
        <v>0</v>
      </c>
    </row>
    <row r="33" spans="2:5" ht="15.75" thickBot="1" x14ac:dyDescent="0.3">
      <c r="B33" s="88" t="s">
        <v>179</v>
      </c>
      <c r="C33" s="89">
        <f>SUM(C5,C13,C18,C24,C29)</f>
        <v>1</v>
      </c>
      <c r="D33" s="90"/>
      <c r="E33" s="91">
        <f>SUM(E5,E13,E18,E24,E29)</f>
        <v>0</v>
      </c>
    </row>
  </sheetData>
  <mergeCells count="34">
    <mergeCell ref="B28:J28"/>
    <mergeCell ref="C29:C32"/>
    <mergeCell ref="D29:D32"/>
    <mergeCell ref="E29:E32"/>
    <mergeCell ref="F29:G29"/>
    <mergeCell ref="B30:B32"/>
    <mergeCell ref="F32:G32"/>
    <mergeCell ref="B23:J23"/>
    <mergeCell ref="C24:C27"/>
    <mergeCell ref="D24:D27"/>
    <mergeCell ref="E24:E27"/>
    <mergeCell ref="F24:G24"/>
    <mergeCell ref="B25:B27"/>
    <mergeCell ref="F27:G27"/>
    <mergeCell ref="B17:J17"/>
    <mergeCell ref="C18:C22"/>
    <mergeCell ref="D18:D22"/>
    <mergeCell ref="E18:E22"/>
    <mergeCell ref="F18:G18"/>
    <mergeCell ref="B19:B22"/>
    <mergeCell ref="F22:G22"/>
    <mergeCell ref="C13:C16"/>
    <mergeCell ref="D13:D16"/>
    <mergeCell ref="E13:E16"/>
    <mergeCell ref="F13:G13"/>
    <mergeCell ref="B14:B16"/>
    <mergeCell ref="F16:G16"/>
    <mergeCell ref="B12:J12"/>
    <mergeCell ref="C5:C11"/>
    <mergeCell ref="D5:D11"/>
    <mergeCell ref="E5:E11"/>
    <mergeCell ref="F5:G5"/>
    <mergeCell ref="B6:B11"/>
    <mergeCell ref="F11:G11"/>
  </mergeCells>
  <dataValidations count="1">
    <dataValidation type="decimal" allowBlank="1" showInputMessage="1" showErrorMessage="1" errorTitle="Error en el ingreso de valores" error="Sólo se puede ingresar un valor que se encuentre en el rango entre 0 y 1." promptTitle="Nota" prompt="Se debe ingresar un valor entre 0 y 1." sqref="I6:I10 H6:H9 H14:I15 H19:I21 H25:I26 H30:I31">
      <formula1>0</formula1>
      <formula2>1</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B1:R240"/>
  <sheetViews>
    <sheetView tabSelected="1" zoomScale="90" zoomScaleNormal="90" workbookViewId="0">
      <selection activeCell="H17" sqref="H17:J17"/>
    </sheetView>
  </sheetViews>
  <sheetFormatPr baseColWidth="10" defaultRowHeight="15" x14ac:dyDescent="0.25"/>
  <cols>
    <col min="2" max="2" width="26" bestFit="1" customWidth="1"/>
    <col min="3" max="3" width="8.28515625" customWidth="1"/>
    <col min="6" max="6" width="17.5703125" bestFit="1" customWidth="1"/>
    <col min="10" max="10" width="20.140625" customWidth="1"/>
    <col min="14" max="14" width="39.7109375" customWidth="1"/>
    <col min="15" max="15" width="25.28515625" customWidth="1"/>
    <col min="16" max="16" width="7.85546875" customWidth="1"/>
    <col min="17" max="17" width="6.85546875" customWidth="1"/>
    <col min="18" max="18" width="6.28515625" customWidth="1"/>
  </cols>
  <sheetData>
    <row r="1" spans="2:18" ht="15.75" thickBot="1" x14ac:dyDescent="0.3"/>
    <row r="2" spans="2:18" ht="64.5" customHeight="1" thickBot="1" x14ac:dyDescent="0.3">
      <c r="B2" s="95"/>
      <c r="C2" s="62" t="s">
        <v>193</v>
      </c>
      <c r="D2" s="62" t="s">
        <v>187</v>
      </c>
      <c r="E2" s="62" t="s">
        <v>194</v>
      </c>
      <c r="F2" s="96"/>
      <c r="G2" s="62" t="s">
        <v>195</v>
      </c>
      <c r="H2" s="62" t="s">
        <v>196</v>
      </c>
      <c r="I2" s="63" t="s">
        <v>197</v>
      </c>
      <c r="J2" s="97"/>
      <c r="K2" s="62" t="s">
        <v>191</v>
      </c>
      <c r="L2" s="62" t="s">
        <v>196</v>
      </c>
      <c r="M2" s="63" t="s">
        <v>198</v>
      </c>
      <c r="N2" s="98"/>
      <c r="O2" s="99" t="s">
        <v>199</v>
      </c>
      <c r="P2" s="100" t="s">
        <v>191</v>
      </c>
      <c r="Q2" s="100" t="s">
        <v>196</v>
      </c>
      <c r="R2" s="101" t="s">
        <v>198</v>
      </c>
    </row>
    <row r="3" spans="2:18" ht="15.75" thickBot="1" x14ac:dyDescent="0.3">
      <c r="B3" s="102"/>
      <c r="C3" s="103"/>
      <c r="D3" s="103"/>
      <c r="E3" s="103"/>
      <c r="F3" s="103"/>
      <c r="G3" s="103"/>
      <c r="H3" s="103"/>
      <c r="I3" s="103"/>
      <c r="J3" s="103"/>
      <c r="K3" s="103"/>
      <c r="L3" s="103"/>
      <c r="M3" s="103"/>
      <c r="N3" s="103"/>
      <c r="O3" s="103"/>
      <c r="P3" s="103"/>
      <c r="Q3" s="103"/>
      <c r="R3" s="104"/>
    </row>
    <row r="4" spans="2:18" ht="16.5" thickBot="1" x14ac:dyDescent="0.3">
      <c r="B4" s="105" t="s">
        <v>200</v>
      </c>
      <c r="C4" s="267">
        <f>SUM(I4:I17)</f>
        <v>0.30459999999999998</v>
      </c>
      <c r="D4" s="268">
        <f>+Ponderaciones!F6</f>
        <v>0.3</v>
      </c>
      <c r="E4" s="269">
        <f>+C4*D4</f>
        <v>9.1379999999999989E-2</v>
      </c>
      <c r="F4" s="109" t="s">
        <v>605</v>
      </c>
      <c r="G4" s="110">
        <f>SUM(M4:M11)</f>
        <v>0.98199999999999998</v>
      </c>
      <c r="H4" s="107">
        <f>+Ponderaciones!F6</f>
        <v>0.3</v>
      </c>
      <c r="I4" s="108">
        <f>+G4*H4</f>
        <v>0.29459999999999997</v>
      </c>
      <c r="J4" s="111" t="s">
        <v>201</v>
      </c>
      <c r="K4" s="112">
        <f>+R4</f>
        <v>0.98</v>
      </c>
      <c r="L4" s="113">
        <v>0.3</v>
      </c>
      <c r="M4" s="114">
        <f>+K4*L4</f>
        <v>0.29399999999999998</v>
      </c>
      <c r="N4" s="115" t="s">
        <v>202</v>
      </c>
      <c r="O4" s="116" t="s">
        <v>203</v>
      </c>
      <c r="P4" s="117">
        <v>0.98</v>
      </c>
      <c r="Q4" s="118">
        <v>1</v>
      </c>
      <c r="R4" s="119">
        <f>+P4*Q4</f>
        <v>0.98</v>
      </c>
    </row>
    <row r="5" spans="2:18" ht="56.25" x14ac:dyDescent="0.25">
      <c r="B5" s="120"/>
      <c r="C5" s="270"/>
      <c r="D5" s="271"/>
      <c r="E5" s="272"/>
      <c r="F5" s="124"/>
      <c r="G5" s="125"/>
      <c r="H5" s="122"/>
      <c r="I5" s="123"/>
      <c r="J5" s="126"/>
      <c r="K5" s="127"/>
      <c r="L5" s="128"/>
      <c r="M5" s="129"/>
      <c r="N5" s="130" t="s">
        <v>204</v>
      </c>
      <c r="O5" s="131"/>
      <c r="P5" s="132"/>
      <c r="Q5" s="133"/>
      <c r="R5" s="134"/>
    </row>
    <row r="6" spans="2:18" ht="22.5" x14ac:dyDescent="0.25">
      <c r="B6" s="120"/>
      <c r="C6" s="270"/>
      <c r="D6" s="271"/>
      <c r="E6" s="272"/>
      <c r="F6" s="135"/>
      <c r="G6" s="125"/>
      <c r="H6" s="122"/>
      <c r="I6" s="123"/>
      <c r="J6" s="111" t="s">
        <v>205</v>
      </c>
      <c r="K6" s="112">
        <f>+R6</f>
        <v>0.99</v>
      </c>
      <c r="L6" s="113">
        <v>0.2</v>
      </c>
      <c r="M6" s="114">
        <f>+K6*L6</f>
        <v>0.19800000000000001</v>
      </c>
      <c r="N6" s="136" t="s">
        <v>206</v>
      </c>
      <c r="O6" s="137" t="s">
        <v>207</v>
      </c>
      <c r="P6" s="117">
        <v>0.99</v>
      </c>
      <c r="Q6" s="118">
        <v>1</v>
      </c>
      <c r="R6" s="119">
        <f>+P6*Q6</f>
        <v>0.99</v>
      </c>
    </row>
    <row r="7" spans="2:18" ht="56.25" x14ac:dyDescent="0.25">
      <c r="B7" s="120"/>
      <c r="C7" s="270"/>
      <c r="D7" s="271"/>
      <c r="E7" s="272"/>
      <c r="F7" s="135"/>
      <c r="G7" s="125"/>
      <c r="H7" s="122"/>
      <c r="I7" s="123"/>
      <c r="J7" s="126"/>
      <c r="K7" s="127"/>
      <c r="L7" s="128"/>
      <c r="M7" s="129"/>
      <c r="N7" s="138" t="s">
        <v>208</v>
      </c>
      <c r="O7" s="131"/>
      <c r="P7" s="132"/>
      <c r="Q7" s="133"/>
      <c r="R7" s="134"/>
    </row>
    <row r="8" spans="2:18" ht="22.5" x14ac:dyDescent="0.25">
      <c r="B8" s="120"/>
      <c r="C8" s="270"/>
      <c r="D8" s="271"/>
      <c r="E8" s="272"/>
      <c r="F8" s="135"/>
      <c r="G8" s="125"/>
      <c r="H8" s="122"/>
      <c r="I8" s="123"/>
      <c r="J8" s="141" t="s">
        <v>209</v>
      </c>
      <c r="K8" s="112">
        <f>+R8</f>
        <v>0.98</v>
      </c>
      <c r="L8" s="113">
        <v>0.3</v>
      </c>
      <c r="M8" s="114">
        <f>+K8*L8</f>
        <v>0.29399999999999998</v>
      </c>
      <c r="N8" s="136" t="s">
        <v>210</v>
      </c>
      <c r="O8" s="142" t="s">
        <v>211</v>
      </c>
      <c r="P8" s="117">
        <v>0.98</v>
      </c>
      <c r="Q8" s="118">
        <v>1</v>
      </c>
      <c r="R8" s="119">
        <f>+P8*Q8</f>
        <v>0.98</v>
      </c>
    </row>
    <row r="9" spans="2:18" ht="45" x14ac:dyDescent="0.25">
      <c r="B9" s="120"/>
      <c r="C9" s="270"/>
      <c r="D9" s="271"/>
      <c r="E9" s="272"/>
      <c r="F9" s="135"/>
      <c r="G9" s="125"/>
      <c r="H9" s="122"/>
      <c r="I9" s="123"/>
      <c r="J9" s="140"/>
      <c r="K9" s="127"/>
      <c r="L9" s="128"/>
      <c r="M9" s="129"/>
      <c r="N9" s="130" t="s">
        <v>212</v>
      </c>
      <c r="O9" s="131"/>
      <c r="P9" s="132"/>
      <c r="Q9" s="133"/>
      <c r="R9" s="134"/>
    </row>
    <row r="10" spans="2:18" x14ac:dyDescent="0.25">
      <c r="B10" s="120"/>
      <c r="C10" s="270"/>
      <c r="D10" s="271"/>
      <c r="E10" s="272"/>
      <c r="F10" s="135"/>
      <c r="G10" s="125"/>
      <c r="H10" s="122"/>
      <c r="I10" s="123"/>
      <c r="J10" s="141" t="s">
        <v>201</v>
      </c>
      <c r="K10" s="112">
        <f>+R10</f>
        <v>0.98</v>
      </c>
      <c r="L10" s="113">
        <v>0.2</v>
      </c>
      <c r="M10" s="114">
        <f>+K10*L10</f>
        <v>0.19600000000000001</v>
      </c>
      <c r="N10" s="115" t="s">
        <v>202</v>
      </c>
      <c r="O10" s="142" t="s">
        <v>213</v>
      </c>
      <c r="P10" s="117">
        <v>0.98</v>
      </c>
      <c r="Q10" s="118">
        <v>1</v>
      </c>
      <c r="R10" s="119">
        <f>+P10*Q10</f>
        <v>0.98</v>
      </c>
    </row>
    <row r="11" spans="2:18" ht="57" thickBot="1" x14ac:dyDescent="0.3">
      <c r="B11" s="120"/>
      <c r="C11" s="270"/>
      <c r="D11" s="271"/>
      <c r="E11" s="272"/>
      <c r="F11" s="143"/>
      <c r="G11" s="144"/>
      <c r="H11" s="145"/>
      <c r="I11" s="146"/>
      <c r="J11" s="147"/>
      <c r="K11" s="127"/>
      <c r="L11" s="128"/>
      <c r="M11" s="129"/>
      <c r="N11" s="130" t="s">
        <v>214</v>
      </c>
      <c r="O11" s="131"/>
      <c r="P11" s="132"/>
      <c r="Q11" s="133"/>
      <c r="R11" s="134"/>
    </row>
    <row r="12" spans="2:18" ht="15.75" thickBot="1" x14ac:dyDescent="0.3">
      <c r="B12" s="120"/>
      <c r="C12" s="270"/>
      <c r="D12" s="271"/>
      <c r="E12" s="272"/>
      <c r="F12" s="148"/>
      <c r="G12" s="149"/>
      <c r="H12" s="149"/>
      <c r="I12" s="149"/>
      <c r="J12" s="150"/>
      <c r="K12" s="150"/>
      <c r="L12" s="151">
        <f>SUM(L4:L11)</f>
        <v>1</v>
      </c>
      <c r="M12" s="152"/>
      <c r="N12" s="152"/>
      <c r="O12" s="149"/>
      <c r="P12" s="65"/>
      <c r="Q12" s="153"/>
      <c r="R12" s="154"/>
    </row>
    <row r="13" spans="2:18" ht="23.25" thickBot="1" x14ac:dyDescent="0.3">
      <c r="B13" s="120"/>
      <c r="C13" s="270"/>
      <c r="D13" s="271"/>
      <c r="E13" s="272"/>
      <c r="F13" s="266" t="s">
        <v>606</v>
      </c>
      <c r="G13" s="110">
        <f>SUM(M13:M16)</f>
        <v>0.05</v>
      </c>
      <c r="H13" s="155">
        <f>+Ponderaciones!F7</f>
        <v>0.2</v>
      </c>
      <c r="I13" s="108">
        <f>+G13*H13</f>
        <v>1.0000000000000002E-2</v>
      </c>
      <c r="J13" s="156" t="s">
        <v>215</v>
      </c>
      <c r="K13" s="112">
        <f>+R13</f>
        <v>0.05</v>
      </c>
      <c r="L13" s="113">
        <v>0.5</v>
      </c>
      <c r="M13" s="114">
        <f>+K13*L13</f>
        <v>2.5000000000000001E-2</v>
      </c>
      <c r="N13" s="157" t="s">
        <v>216</v>
      </c>
      <c r="O13" s="142" t="s">
        <v>217</v>
      </c>
      <c r="P13" s="117">
        <v>0.05</v>
      </c>
      <c r="Q13" s="118">
        <v>1</v>
      </c>
      <c r="R13" s="119">
        <f>+P13*Q13</f>
        <v>0.05</v>
      </c>
    </row>
    <row r="14" spans="2:18" ht="45" x14ac:dyDescent="0.25">
      <c r="B14" s="120"/>
      <c r="C14" s="270"/>
      <c r="D14" s="271"/>
      <c r="E14" s="272"/>
      <c r="F14" s="124"/>
      <c r="G14" s="125"/>
      <c r="H14" s="158"/>
      <c r="I14" s="123"/>
      <c r="J14" s="159"/>
      <c r="K14" s="127"/>
      <c r="L14" s="128"/>
      <c r="M14" s="129"/>
      <c r="N14" s="160" t="s">
        <v>218</v>
      </c>
      <c r="O14" s="131"/>
      <c r="P14" s="132"/>
      <c r="Q14" s="133"/>
      <c r="R14" s="134"/>
    </row>
    <row r="15" spans="2:18" ht="22.5" x14ac:dyDescent="0.25">
      <c r="B15" s="120"/>
      <c r="C15" s="270"/>
      <c r="D15" s="271"/>
      <c r="E15" s="272"/>
      <c r="F15" s="135"/>
      <c r="G15" s="125"/>
      <c r="H15" s="158"/>
      <c r="I15" s="123"/>
      <c r="J15" s="156" t="s">
        <v>33</v>
      </c>
      <c r="K15" s="112">
        <f>+R15</f>
        <v>0.05</v>
      </c>
      <c r="L15" s="113">
        <v>0.5</v>
      </c>
      <c r="M15" s="114">
        <f>+K15*L15</f>
        <v>2.5000000000000001E-2</v>
      </c>
      <c r="N15" s="157" t="s">
        <v>219</v>
      </c>
      <c r="O15" s="142" t="s">
        <v>217</v>
      </c>
      <c r="P15" s="117">
        <v>0.05</v>
      </c>
      <c r="Q15" s="118">
        <v>1</v>
      </c>
      <c r="R15" s="119">
        <f>+P15*Q15</f>
        <v>0.05</v>
      </c>
    </row>
    <row r="16" spans="2:18" ht="45.75" thickBot="1" x14ac:dyDescent="0.3">
      <c r="B16" s="120"/>
      <c r="C16" s="270"/>
      <c r="D16" s="271"/>
      <c r="E16" s="272"/>
      <c r="F16" s="143"/>
      <c r="G16" s="144"/>
      <c r="H16" s="161"/>
      <c r="I16" s="146"/>
      <c r="J16" s="162"/>
      <c r="K16" s="127"/>
      <c r="L16" s="128"/>
      <c r="M16" s="129"/>
      <c r="N16" s="163" t="s">
        <v>220</v>
      </c>
      <c r="O16" s="131"/>
      <c r="P16" s="132"/>
      <c r="Q16" s="133"/>
      <c r="R16" s="134"/>
    </row>
    <row r="17" spans="2:18" ht="15.75" thickBot="1" x14ac:dyDescent="0.3">
      <c r="B17" s="120"/>
      <c r="C17" s="270"/>
      <c r="D17" s="271"/>
      <c r="E17" s="272"/>
      <c r="F17" s="148"/>
      <c r="G17" s="149"/>
      <c r="H17" s="149"/>
      <c r="I17" s="149"/>
      <c r="J17" s="149"/>
      <c r="K17" s="149"/>
      <c r="L17" s="151">
        <f>SUM(L13:L16)</f>
        <v>1</v>
      </c>
      <c r="M17" s="152"/>
      <c r="N17" s="152"/>
      <c r="O17" s="149"/>
      <c r="P17" s="65"/>
      <c r="Q17" s="153"/>
      <c r="R17" s="154"/>
    </row>
    <row r="18" spans="2:18" ht="26.25" thickBot="1" x14ac:dyDescent="0.3">
      <c r="B18" s="120"/>
      <c r="C18" s="270"/>
      <c r="D18" s="271"/>
      <c r="E18" s="272"/>
      <c r="F18" s="109" t="s">
        <v>222</v>
      </c>
      <c r="G18" s="110">
        <f>SUM(M18:M23)</f>
        <v>0.9840000000000001</v>
      </c>
      <c r="H18" s="155">
        <f>+[1]Ponderaciones!E10</f>
        <v>0</v>
      </c>
      <c r="I18" s="164">
        <f>+G18*H18</f>
        <v>0</v>
      </c>
      <c r="J18" s="183" t="s">
        <v>49</v>
      </c>
      <c r="K18" s="184">
        <f>+R18</f>
        <v>0.98</v>
      </c>
      <c r="L18" s="113">
        <v>0.4</v>
      </c>
      <c r="M18" s="185">
        <f>+K18*L18</f>
        <v>0.39200000000000002</v>
      </c>
      <c r="N18" s="186" t="s">
        <v>223</v>
      </c>
      <c r="O18" s="142" t="s">
        <v>224</v>
      </c>
      <c r="P18" s="187">
        <v>0.98</v>
      </c>
      <c r="Q18" s="118">
        <v>1</v>
      </c>
      <c r="R18" s="185">
        <f>+P18*Q18</f>
        <v>0.98</v>
      </c>
    </row>
    <row r="19" spans="2:18" ht="67.5" x14ac:dyDescent="0.25">
      <c r="B19" s="120"/>
      <c r="C19" s="270"/>
      <c r="D19" s="271"/>
      <c r="E19" s="272"/>
      <c r="F19" s="124"/>
      <c r="G19" s="125"/>
      <c r="H19" s="158"/>
      <c r="I19" s="188"/>
      <c r="J19" s="189"/>
      <c r="K19" s="190"/>
      <c r="L19" s="128"/>
      <c r="M19" s="191"/>
      <c r="N19" s="192" t="s">
        <v>225</v>
      </c>
      <c r="O19" s="131"/>
      <c r="P19" s="193"/>
      <c r="Q19" s="133"/>
      <c r="R19" s="191"/>
    </row>
    <row r="20" spans="2:18" ht="33.75" x14ac:dyDescent="0.25">
      <c r="B20" s="120"/>
      <c r="C20" s="270"/>
      <c r="D20" s="271"/>
      <c r="E20" s="272"/>
      <c r="F20" s="135"/>
      <c r="G20" s="125"/>
      <c r="H20" s="158"/>
      <c r="I20" s="188"/>
      <c r="J20" s="156" t="s">
        <v>226</v>
      </c>
      <c r="K20" s="184">
        <f>+R20</f>
        <v>0.98</v>
      </c>
      <c r="L20" s="113">
        <v>0.2</v>
      </c>
      <c r="M20" s="185">
        <f>+K20*L20</f>
        <v>0.19600000000000001</v>
      </c>
      <c r="N20" s="186" t="s">
        <v>227</v>
      </c>
      <c r="O20" s="142" t="s">
        <v>224</v>
      </c>
      <c r="P20" s="187">
        <v>0.98</v>
      </c>
      <c r="Q20" s="118">
        <v>1</v>
      </c>
      <c r="R20" s="185">
        <f>+P20*Q20</f>
        <v>0.98</v>
      </c>
    </row>
    <row r="21" spans="2:18" ht="67.5" x14ac:dyDescent="0.25">
      <c r="B21" s="120"/>
      <c r="C21" s="270"/>
      <c r="D21" s="271"/>
      <c r="E21" s="272"/>
      <c r="F21" s="135"/>
      <c r="G21" s="125"/>
      <c r="H21" s="158"/>
      <c r="I21" s="188"/>
      <c r="J21" s="159"/>
      <c r="K21" s="190"/>
      <c r="L21" s="128"/>
      <c r="M21" s="191"/>
      <c r="N21" s="192" t="s">
        <v>228</v>
      </c>
      <c r="O21" s="131"/>
      <c r="P21" s="193"/>
      <c r="Q21" s="133"/>
      <c r="R21" s="191"/>
    </row>
    <row r="22" spans="2:18" x14ac:dyDescent="0.25">
      <c r="B22" s="120"/>
      <c r="C22" s="270"/>
      <c r="D22" s="271"/>
      <c r="E22" s="272"/>
      <c r="F22" s="135"/>
      <c r="G22" s="125"/>
      <c r="H22" s="158"/>
      <c r="I22" s="188"/>
      <c r="J22" s="141" t="s">
        <v>49</v>
      </c>
      <c r="K22" s="184">
        <f>+R22</f>
        <v>0.99</v>
      </c>
      <c r="L22" s="113">
        <v>0.4</v>
      </c>
      <c r="M22" s="185">
        <f>+K22*L22</f>
        <v>0.39600000000000002</v>
      </c>
      <c r="N22" s="168" t="s">
        <v>223</v>
      </c>
      <c r="O22" s="137" t="s">
        <v>224</v>
      </c>
      <c r="P22" s="194">
        <v>0.99</v>
      </c>
      <c r="Q22" s="195">
        <v>1</v>
      </c>
      <c r="R22" s="196">
        <f>+P22*Q22</f>
        <v>0.99</v>
      </c>
    </row>
    <row r="23" spans="2:18" ht="57" thickBot="1" x14ac:dyDescent="0.3">
      <c r="B23" s="120"/>
      <c r="C23" s="270"/>
      <c r="D23" s="271"/>
      <c r="E23" s="272"/>
      <c r="F23" s="143"/>
      <c r="G23" s="144"/>
      <c r="H23" s="161"/>
      <c r="I23" s="172"/>
      <c r="J23" s="173"/>
      <c r="K23" s="197"/>
      <c r="L23" s="175"/>
      <c r="M23" s="191"/>
      <c r="N23" s="176" t="s">
        <v>229</v>
      </c>
      <c r="O23" s="177"/>
      <c r="P23" s="198"/>
      <c r="Q23" s="199"/>
      <c r="R23" s="200"/>
    </row>
    <row r="24" spans="2:18" ht="15.75" thickBot="1" x14ac:dyDescent="0.3">
      <c r="B24" s="120"/>
      <c r="C24" s="270"/>
      <c r="D24" s="271"/>
      <c r="E24" s="272"/>
      <c r="F24" s="148"/>
      <c r="G24" s="149"/>
      <c r="H24" s="149"/>
      <c r="I24" s="149"/>
      <c r="J24" s="149"/>
      <c r="K24" s="149"/>
      <c r="L24" s="151">
        <f>SUM(L18:L23)</f>
        <v>1</v>
      </c>
      <c r="M24" s="152"/>
      <c r="N24" s="152"/>
      <c r="O24" s="149"/>
      <c r="P24" s="65"/>
      <c r="Q24" s="153"/>
      <c r="R24" s="154"/>
    </row>
    <row r="25" spans="2:18" ht="26.25" thickBot="1" x14ac:dyDescent="0.3">
      <c r="B25" s="120"/>
      <c r="C25" s="270"/>
      <c r="D25" s="271"/>
      <c r="E25" s="272"/>
      <c r="F25" s="109" t="s">
        <v>230</v>
      </c>
      <c r="G25" s="110">
        <f>SUM(M25)</f>
        <v>0</v>
      </c>
      <c r="H25" s="155" t="str">
        <f>+[1]Ponderaciones!E11</f>
        <v>Ponderación individual</v>
      </c>
      <c r="I25" s="164" t="e">
        <f>+G25*H25</f>
        <v>#VALUE!</v>
      </c>
      <c r="J25" s="201" t="s">
        <v>231</v>
      </c>
      <c r="K25" s="202">
        <f>+R25</f>
        <v>0</v>
      </c>
      <c r="L25" s="203">
        <v>0</v>
      </c>
      <c r="M25" s="204">
        <f>+K25*L25</f>
        <v>0</v>
      </c>
      <c r="N25" s="205" t="s">
        <v>232</v>
      </c>
      <c r="O25" s="206"/>
      <c r="P25" s="117">
        <v>0</v>
      </c>
      <c r="Q25" s="118">
        <v>1</v>
      </c>
      <c r="R25" s="119">
        <f>+P25*Q25</f>
        <v>0</v>
      </c>
    </row>
    <row r="26" spans="2:18" ht="45.75" thickBot="1" x14ac:dyDescent="0.3">
      <c r="B26" s="120"/>
      <c r="C26" s="270"/>
      <c r="D26" s="271"/>
      <c r="E26" s="272"/>
      <c r="F26" s="207"/>
      <c r="G26" s="125"/>
      <c r="H26" s="158"/>
      <c r="I26" s="188"/>
      <c r="J26" s="159"/>
      <c r="K26" s="174"/>
      <c r="L26" s="128"/>
      <c r="M26" s="134"/>
      <c r="N26" s="130" t="s">
        <v>233</v>
      </c>
      <c r="O26" s="131"/>
      <c r="P26" s="132"/>
      <c r="Q26" s="133"/>
      <c r="R26" s="134"/>
    </row>
    <row r="27" spans="2:18" ht="15.75" thickBot="1" x14ac:dyDescent="0.3">
      <c r="B27" s="120"/>
      <c r="C27" s="270"/>
      <c r="D27" s="271"/>
      <c r="E27" s="272"/>
      <c r="F27" s="148"/>
      <c r="G27" s="149"/>
      <c r="H27" s="149"/>
      <c r="I27" s="149"/>
      <c r="J27" s="149"/>
      <c r="K27" s="149"/>
      <c r="L27" s="151">
        <f>SUM(L25)</f>
        <v>0</v>
      </c>
      <c r="M27" s="152"/>
      <c r="N27" s="152"/>
      <c r="O27" s="149"/>
      <c r="P27" s="65"/>
      <c r="Q27" s="153"/>
      <c r="R27" s="154"/>
    </row>
    <row r="28" spans="2:18" ht="26.25" thickBot="1" x14ac:dyDescent="0.3">
      <c r="B28" s="120"/>
      <c r="C28" s="270"/>
      <c r="D28" s="271"/>
      <c r="E28" s="272"/>
      <c r="F28" s="109" t="s">
        <v>234</v>
      </c>
      <c r="G28" s="110">
        <f>SUM(M28)</f>
        <v>0.98</v>
      </c>
      <c r="H28" s="155">
        <f>+[1]Ponderaciones!E12</f>
        <v>0.25</v>
      </c>
      <c r="I28" s="164">
        <f>+G28*H28</f>
        <v>0.245</v>
      </c>
      <c r="J28" s="183" t="s">
        <v>235</v>
      </c>
      <c r="K28" s="202">
        <f>+R28</f>
        <v>0.98</v>
      </c>
      <c r="L28" s="203">
        <v>1</v>
      </c>
      <c r="M28" s="204">
        <f>+K28*L28</f>
        <v>0.98</v>
      </c>
      <c r="N28" s="168" t="s">
        <v>236</v>
      </c>
      <c r="O28" s="206" t="s">
        <v>237</v>
      </c>
      <c r="P28" s="117">
        <v>0.98</v>
      </c>
      <c r="Q28" s="118">
        <v>1</v>
      </c>
      <c r="R28" s="119">
        <f>+P28*Q28</f>
        <v>0.98</v>
      </c>
    </row>
    <row r="29" spans="2:18" ht="79.5" thickBot="1" x14ac:dyDescent="0.3">
      <c r="B29" s="120"/>
      <c r="C29" s="270"/>
      <c r="D29" s="271"/>
      <c r="E29" s="272"/>
      <c r="F29" s="207"/>
      <c r="G29" s="125"/>
      <c r="H29" s="158"/>
      <c r="I29" s="188"/>
      <c r="J29" s="189"/>
      <c r="K29" s="174"/>
      <c r="L29" s="128"/>
      <c r="M29" s="134"/>
      <c r="N29" s="130" t="s">
        <v>238</v>
      </c>
      <c r="O29" s="131"/>
      <c r="P29" s="132"/>
      <c r="Q29" s="133"/>
      <c r="R29" s="134"/>
    </row>
    <row r="30" spans="2:18" ht="15.75" thickBot="1" x14ac:dyDescent="0.3">
      <c r="B30" s="120"/>
      <c r="C30" s="270"/>
      <c r="D30" s="271"/>
      <c r="E30" s="272"/>
      <c r="F30" s="148"/>
      <c r="G30" s="149"/>
      <c r="H30" s="149"/>
      <c r="I30" s="149"/>
      <c r="J30" s="149"/>
      <c r="K30" s="149"/>
      <c r="L30" s="151">
        <f>SUM(L28)</f>
        <v>1</v>
      </c>
      <c r="M30" s="152"/>
      <c r="N30" s="152"/>
      <c r="O30" s="149"/>
      <c r="P30" s="65"/>
      <c r="Q30" s="153"/>
      <c r="R30" s="154"/>
    </row>
    <row r="31" spans="2:18" ht="39" thickBot="1" x14ac:dyDescent="0.3">
      <c r="B31" s="120"/>
      <c r="C31" s="270"/>
      <c r="D31" s="271"/>
      <c r="E31" s="272"/>
      <c r="F31" s="109" t="s">
        <v>239</v>
      </c>
      <c r="G31" s="208">
        <f>SUM(M31)</f>
        <v>0</v>
      </c>
      <c r="H31" s="158">
        <f>+[1]Ponderaciones!E13</f>
        <v>0</v>
      </c>
      <c r="I31" s="209">
        <f>+G31*H31</f>
        <v>0</v>
      </c>
      <c r="J31" s="156" t="s">
        <v>240</v>
      </c>
      <c r="K31" s="165">
        <f>+R31</f>
        <v>0</v>
      </c>
      <c r="L31" s="166">
        <v>0</v>
      </c>
      <c r="M31" s="167">
        <f>+K31*L31</f>
        <v>0</v>
      </c>
      <c r="N31" s="168" t="s">
        <v>241</v>
      </c>
      <c r="O31" s="206"/>
      <c r="P31" s="117">
        <v>0</v>
      </c>
      <c r="Q31" s="118">
        <v>1</v>
      </c>
      <c r="R31" s="119">
        <f>+P31*Q31</f>
        <v>0</v>
      </c>
    </row>
    <row r="32" spans="2:18" ht="57" thickBot="1" x14ac:dyDescent="0.3">
      <c r="B32" s="120"/>
      <c r="C32" s="270"/>
      <c r="D32" s="271"/>
      <c r="E32" s="272"/>
      <c r="F32" s="210"/>
      <c r="G32" s="208"/>
      <c r="H32" s="158"/>
      <c r="I32" s="209"/>
      <c r="J32" s="156"/>
      <c r="K32" s="165"/>
      <c r="L32" s="166"/>
      <c r="M32" s="167"/>
      <c r="N32" s="211" t="s">
        <v>242</v>
      </c>
      <c r="O32" s="177"/>
      <c r="P32" s="132"/>
      <c r="Q32" s="133"/>
      <c r="R32" s="134"/>
    </row>
    <row r="33" spans="2:18" ht="15.75" thickBot="1" x14ac:dyDescent="0.3">
      <c r="B33" s="120"/>
      <c r="C33" s="270"/>
      <c r="D33" s="271"/>
      <c r="E33" s="272"/>
      <c r="F33" s="148"/>
      <c r="G33" s="149"/>
      <c r="H33" s="149"/>
      <c r="I33" s="149"/>
      <c r="J33" s="149"/>
      <c r="K33" s="149"/>
      <c r="L33" s="151">
        <f>SUM(L31)</f>
        <v>0</v>
      </c>
      <c r="M33" s="152"/>
      <c r="N33" s="152"/>
      <c r="O33" s="149"/>
      <c r="P33" s="65"/>
      <c r="Q33" s="153"/>
      <c r="R33" s="154"/>
    </row>
    <row r="34" spans="2:18" ht="23.25" thickBot="1" x14ac:dyDescent="0.3">
      <c r="B34" s="120"/>
      <c r="C34" s="270"/>
      <c r="D34" s="271"/>
      <c r="E34" s="272"/>
      <c r="F34" s="109" t="s">
        <v>243</v>
      </c>
      <c r="G34" s="110">
        <f>SUM(M34:M35)</f>
        <v>0.05</v>
      </c>
      <c r="H34" s="155">
        <f>+[1]Ponderaciones!E14</f>
        <v>0.25</v>
      </c>
      <c r="I34" s="164">
        <f>+G34*H34</f>
        <v>1.2500000000000001E-2</v>
      </c>
      <c r="J34" s="141" t="s">
        <v>244</v>
      </c>
      <c r="K34" s="184">
        <f>+R34</f>
        <v>0.05</v>
      </c>
      <c r="L34" s="113">
        <v>1</v>
      </c>
      <c r="M34" s="185">
        <f>+K34*L34</f>
        <v>0.05</v>
      </c>
      <c r="N34" s="186" t="s">
        <v>245</v>
      </c>
      <c r="O34" s="142" t="s">
        <v>246</v>
      </c>
      <c r="P34" s="187">
        <v>0.05</v>
      </c>
      <c r="Q34" s="118">
        <v>1</v>
      </c>
      <c r="R34" s="185">
        <f>+P34*Q34</f>
        <v>0.05</v>
      </c>
    </row>
    <row r="35" spans="2:18" ht="169.5" thickBot="1" x14ac:dyDescent="0.3">
      <c r="B35" s="120"/>
      <c r="C35" s="270"/>
      <c r="D35" s="271"/>
      <c r="E35" s="272"/>
      <c r="F35" s="212"/>
      <c r="G35" s="144"/>
      <c r="H35" s="161"/>
      <c r="I35" s="172"/>
      <c r="J35" s="173"/>
      <c r="K35" s="197"/>
      <c r="L35" s="175"/>
      <c r="M35" s="200"/>
      <c r="N35" s="211" t="s">
        <v>247</v>
      </c>
      <c r="O35" s="177"/>
      <c r="P35" s="198"/>
      <c r="Q35" s="199"/>
      <c r="R35" s="200"/>
    </row>
    <row r="36" spans="2:18" ht="15.75" thickBot="1" x14ac:dyDescent="0.3">
      <c r="B36" s="120"/>
      <c r="C36" s="270"/>
      <c r="D36" s="271"/>
      <c r="E36" s="272"/>
      <c r="F36" s="148"/>
      <c r="G36" s="149"/>
      <c r="H36" s="149"/>
      <c r="I36" s="149"/>
      <c r="J36" s="149"/>
      <c r="K36" s="149"/>
      <c r="L36" s="151">
        <f>SUM(L34:L35)</f>
        <v>1</v>
      </c>
      <c r="M36" s="152"/>
      <c r="N36" s="152"/>
      <c r="O36" s="149"/>
      <c r="P36" s="65"/>
      <c r="Q36" s="153"/>
      <c r="R36" s="154"/>
    </row>
    <row r="37" spans="2:18" ht="39" thickBot="1" x14ac:dyDescent="0.3">
      <c r="B37" s="120"/>
      <c r="C37" s="270"/>
      <c r="D37" s="271"/>
      <c r="E37" s="272"/>
      <c r="F37" s="213" t="s">
        <v>248</v>
      </c>
      <c r="G37" s="208">
        <f>SUM(M37)</f>
        <v>1</v>
      </c>
      <c r="H37" s="158">
        <f>+[1]Ponderaciones!E15</f>
        <v>0</v>
      </c>
      <c r="I37" s="209">
        <f>+G37*H37</f>
        <v>0</v>
      </c>
      <c r="J37" s="214" t="s">
        <v>249</v>
      </c>
      <c r="K37" s="165">
        <f>+R37</f>
        <v>1</v>
      </c>
      <c r="L37" s="166">
        <v>1</v>
      </c>
      <c r="M37" s="167">
        <f>+K37*L37</f>
        <v>1</v>
      </c>
      <c r="N37" s="215" t="s">
        <v>250</v>
      </c>
      <c r="O37" s="206" t="s">
        <v>251</v>
      </c>
      <c r="P37" s="117">
        <v>1</v>
      </c>
      <c r="Q37" s="118">
        <v>1</v>
      </c>
      <c r="R37" s="119">
        <f>+P37*Q37</f>
        <v>1</v>
      </c>
    </row>
    <row r="38" spans="2:18" ht="57" thickBot="1" x14ac:dyDescent="0.3">
      <c r="B38" s="169"/>
      <c r="C38" s="270"/>
      <c r="D38" s="271"/>
      <c r="E38" s="272"/>
      <c r="F38" s="216"/>
      <c r="G38" s="208"/>
      <c r="H38" s="158"/>
      <c r="I38" s="209"/>
      <c r="J38" s="126"/>
      <c r="K38" s="165"/>
      <c r="L38" s="166"/>
      <c r="M38" s="167"/>
      <c r="N38" s="192" t="s">
        <v>252</v>
      </c>
      <c r="O38" s="137"/>
      <c r="P38" s="217"/>
      <c r="Q38" s="195"/>
      <c r="R38" s="167"/>
    </row>
    <row r="39" spans="2:18" ht="15.75" thickBot="1" x14ac:dyDescent="0.3">
      <c r="B39" s="178"/>
      <c r="C39" s="179"/>
      <c r="D39" s="179"/>
      <c r="E39" s="179"/>
      <c r="F39" s="179"/>
      <c r="G39" s="149"/>
      <c r="H39" s="218">
        <f>SUM(H18,H25,H28,H31,H34,H37)</f>
        <v>0.5</v>
      </c>
      <c r="I39" s="152"/>
      <c r="J39" s="152"/>
      <c r="K39" s="149"/>
      <c r="L39" s="151">
        <f>SUM(L37)</f>
        <v>1</v>
      </c>
      <c r="M39" s="152"/>
      <c r="N39" s="152"/>
      <c r="O39" s="179"/>
      <c r="P39" s="180"/>
      <c r="Q39" s="181"/>
      <c r="R39" s="182"/>
    </row>
    <row r="40" spans="2:18" ht="90.75" thickBot="1" x14ac:dyDescent="0.3">
      <c r="B40" s="105" t="s">
        <v>253</v>
      </c>
      <c r="C40" s="106" t="e">
        <f>SUM(I40:I54)</f>
        <v>#VALUE!</v>
      </c>
      <c r="D40" s="155">
        <f>+[1]Ponderaciones!D18</f>
        <v>0</v>
      </c>
      <c r="E40" s="164" t="e">
        <f>+C40*D40</f>
        <v>#VALUE!</v>
      </c>
      <c r="F40" s="109" t="s">
        <v>254</v>
      </c>
      <c r="G40" s="110">
        <f>SUM(M40:M41)</f>
        <v>0.99</v>
      </c>
      <c r="H40" s="155">
        <f>+[1]Ponderaciones!E19</f>
        <v>0</v>
      </c>
      <c r="I40" s="164">
        <f>+G40*H40</f>
        <v>0</v>
      </c>
      <c r="J40" s="219" t="s">
        <v>255</v>
      </c>
      <c r="K40" s="165">
        <f>+R40</f>
        <v>0.99</v>
      </c>
      <c r="L40" s="166">
        <v>1</v>
      </c>
      <c r="M40" s="167">
        <f>+K40*L40</f>
        <v>0.99</v>
      </c>
      <c r="N40" s="168" t="s">
        <v>256</v>
      </c>
      <c r="O40" s="137" t="s">
        <v>257</v>
      </c>
      <c r="P40" s="117">
        <v>0.99</v>
      </c>
      <c r="Q40" s="118">
        <v>1</v>
      </c>
      <c r="R40" s="119">
        <f>+P40*Q40</f>
        <v>0.99</v>
      </c>
    </row>
    <row r="41" spans="2:18" ht="90.75" thickBot="1" x14ac:dyDescent="0.3">
      <c r="B41" s="120"/>
      <c r="C41" s="121"/>
      <c r="D41" s="158"/>
      <c r="E41" s="188"/>
      <c r="F41" s="171"/>
      <c r="G41" s="144"/>
      <c r="H41" s="161"/>
      <c r="I41" s="172"/>
      <c r="J41" s="162"/>
      <c r="K41" s="174"/>
      <c r="L41" s="175"/>
      <c r="M41" s="134"/>
      <c r="N41" s="176" t="s">
        <v>258</v>
      </c>
      <c r="O41" s="177"/>
      <c r="P41" s="132"/>
      <c r="Q41" s="133"/>
      <c r="R41" s="134"/>
    </row>
    <row r="42" spans="2:18" ht="15.75" thickBot="1" x14ac:dyDescent="0.3">
      <c r="B42" s="120"/>
      <c r="C42" s="121"/>
      <c r="D42" s="158"/>
      <c r="E42" s="188"/>
      <c r="F42" s="148"/>
      <c r="G42" s="149"/>
      <c r="H42" s="149"/>
      <c r="I42" s="149"/>
      <c r="J42" s="149"/>
      <c r="K42" s="149"/>
      <c r="L42" s="151">
        <f>SUM(L40:L41)</f>
        <v>1</v>
      </c>
      <c r="M42" s="152"/>
      <c r="N42" s="152"/>
      <c r="O42" s="149"/>
      <c r="P42" s="65"/>
      <c r="Q42" s="153"/>
      <c r="R42" s="154"/>
    </row>
    <row r="43" spans="2:18" ht="26.25" thickBot="1" x14ac:dyDescent="0.3">
      <c r="B43" s="120"/>
      <c r="C43" s="121"/>
      <c r="D43" s="158"/>
      <c r="E43" s="188"/>
      <c r="F43" s="109" t="s">
        <v>259</v>
      </c>
      <c r="G43" s="110">
        <f>SUM(M43:M44)</f>
        <v>0.98</v>
      </c>
      <c r="H43" s="155" t="str">
        <f>+[1]Ponderaciones!E20</f>
        <v>Ponderación individual</v>
      </c>
      <c r="I43" s="164" t="e">
        <f>+G43*H43</f>
        <v>#VALUE!</v>
      </c>
      <c r="J43" s="201" t="s">
        <v>260</v>
      </c>
      <c r="K43" s="202">
        <f>+R43</f>
        <v>0.98</v>
      </c>
      <c r="L43" s="203">
        <v>1</v>
      </c>
      <c r="M43" s="204">
        <f>+K43*L43</f>
        <v>0.98</v>
      </c>
      <c r="N43" s="205" t="s">
        <v>261</v>
      </c>
      <c r="O43" s="206" t="s">
        <v>262</v>
      </c>
      <c r="P43" s="117">
        <v>0.98</v>
      </c>
      <c r="Q43" s="118">
        <v>1</v>
      </c>
      <c r="R43" s="119">
        <f>+P43*Q43</f>
        <v>0.98</v>
      </c>
    </row>
    <row r="44" spans="2:18" ht="57" thickBot="1" x14ac:dyDescent="0.3">
      <c r="B44" s="120"/>
      <c r="C44" s="121"/>
      <c r="D44" s="158"/>
      <c r="E44" s="188"/>
      <c r="F44" s="207"/>
      <c r="G44" s="125"/>
      <c r="H44" s="158"/>
      <c r="I44" s="188"/>
      <c r="J44" s="159"/>
      <c r="K44" s="174"/>
      <c r="L44" s="128"/>
      <c r="M44" s="134"/>
      <c r="N44" s="130" t="s">
        <v>263</v>
      </c>
      <c r="O44" s="131"/>
      <c r="P44" s="132"/>
      <c r="Q44" s="133"/>
      <c r="R44" s="134"/>
    </row>
    <row r="45" spans="2:18" ht="15.75" thickBot="1" x14ac:dyDescent="0.3">
      <c r="B45" s="120"/>
      <c r="C45" s="121"/>
      <c r="D45" s="158"/>
      <c r="E45" s="188"/>
      <c r="F45" s="148"/>
      <c r="G45" s="149"/>
      <c r="H45" s="149"/>
      <c r="I45" s="149"/>
      <c r="J45" s="149"/>
      <c r="K45" s="149"/>
      <c r="L45" s="151">
        <f>SUM(L43)</f>
        <v>1</v>
      </c>
      <c r="M45" s="152"/>
      <c r="N45" s="152"/>
      <c r="O45" s="149"/>
      <c r="P45" s="65"/>
      <c r="Q45" s="153"/>
      <c r="R45" s="154"/>
    </row>
    <row r="46" spans="2:18" ht="26.25" thickBot="1" x14ac:dyDescent="0.3">
      <c r="B46" s="120"/>
      <c r="C46" s="121"/>
      <c r="D46" s="158"/>
      <c r="E46" s="188"/>
      <c r="F46" s="213" t="s">
        <v>264</v>
      </c>
      <c r="G46" s="110">
        <f>SUM(M46:M49)</f>
        <v>0.49</v>
      </c>
      <c r="H46" s="155">
        <f>+[1]Ponderaciones!E21</f>
        <v>0.2</v>
      </c>
      <c r="I46" s="164">
        <f>+G46*H46</f>
        <v>9.8000000000000004E-2</v>
      </c>
      <c r="J46" s="183" t="s">
        <v>265</v>
      </c>
      <c r="K46" s="202">
        <f>+R46</f>
        <v>0.98</v>
      </c>
      <c r="L46" s="203">
        <v>0.5</v>
      </c>
      <c r="M46" s="204">
        <f>+K46*L46</f>
        <v>0.49</v>
      </c>
      <c r="N46" s="168" t="s">
        <v>266</v>
      </c>
      <c r="O46" s="206" t="s">
        <v>267</v>
      </c>
      <c r="P46" s="117">
        <v>0.98</v>
      </c>
      <c r="Q46" s="118">
        <v>1</v>
      </c>
      <c r="R46" s="119">
        <f>+P46*Q46</f>
        <v>0.98</v>
      </c>
    </row>
    <row r="47" spans="2:18" ht="67.5" x14ac:dyDescent="0.25">
      <c r="B47" s="120"/>
      <c r="C47" s="121"/>
      <c r="D47" s="158"/>
      <c r="E47" s="188"/>
      <c r="F47" s="220"/>
      <c r="G47" s="125"/>
      <c r="H47" s="158"/>
      <c r="I47" s="188"/>
      <c r="J47" s="189"/>
      <c r="K47" s="174"/>
      <c r="L47" s="128"/>
      <c r="M47" s="134"/>
      <c r="N47" s="130" t="s">
        <v>268</v>
      </c>
      <c r="O47" s="131"/>
      <c r="P47" s="132"/>
      <c r="Q47" s="133"/>
      <c r="R47" s="134"/>
    </row>
    <row r="48" spans="2:18" ht="22.5" x14ac:dyDescent="0.25">
      <c r="B48" s="120"/>
      <c r="C48" s="121"/>
      <c r="D48" s="158"/>
      <c r="E48" s="188"/>
      <c r="F48" s="221"/>
      <c r="G48" s="125"/>
      <c r="H48" s="158"/>
      <c r="I48" s="188"/>
      <c r="J48" s="219" t="s">
        <v>269</v>
      </c>
      <c r="K48" s="165">
        <f>+R48</f>
        <v>0</v>
      </c>
      <c r="L48" s="166">
        <v>0.5</v>
      </c>
      <c r="M48" s="167">
        <f>+K48*L48</f>
        <v>0</v>
      </c>
      <c r="N48" s="168" t="s">
        <v>270</v>
      </c>
      <c r="O48" s="137" t="s">
        <v>271</v>
      </c>
      <c r="P48" s="117"/>
      <c r="Q48" s="118">
        <v>1</v>
      </c>
      <c r="R48" s="119">
        <f>+P48*Q48</f>
        <v>0</v>
      </c>
    </row>
    <row r="49" spans="2:18" ht="34.5" thickBot="1" x14ac:dyDescent="0.3">
      <c r="B49" s="120"/>
      <c r="C49" s="121"/>
      <c r="D49" s="158"/>
      <c r="E49" s="188"/>
      <c r="F49" s="221"/>
      <c r="G49" s="144"/>
      <c r="H49" s="161"/>
      <c r="I49" s="172"/>
      <c r="J49" s="156"/>
      <c r="K49" s="174"/>
      <c r="L49" s="166"/>
      <c r="M49" s="134"/>
      <c r="N49" s="211" t="s">
        <v>272</v>
      </c>
      <c r="O49" s="177"/>
      <c r="P49" s="132"/>
      <c r="Q49" s="133"/>
      <c r="R49" s="134"/>
    </row>
    <row r="50" spans="2:18" ht="15.75" thickBot="1" x14ac:dyDescent="0.3">
      <c r="B50" s="120"/>
      <c r="C50" s="121"/>
      <c r="D50" s="158"/>
      <c r="E50" s="188"/>
      <c r="F50" s="148"/>
      <c r="G50" s="149"/>
      <c r="H50" s="149"/>
      <c r="I50" s="149"/>
      <c r="J50" s="149"/>
      <c r="K50" s="149"/>
      <c r="L50" s="151">
        <f>SUM(L46:L49)</f>
        <v>1</v>
      </c>
      <c r="M50" s="152"/>
      <c r="N50" s="152"/>
      <c r="O50" s="149"/>
      <c r="P50" s="65"/>
      <c r="Q50" s="153"/>
      <c r="R50" s="154"/>
    </row>
    <row r="51" spans="2:18" ht="15.75" thickBot="1" x14ac:dyDescent="0.3">
      <c r="B51" s="120"/>
      <c r="C51" s="121"/>
      <c r="D51" s="158"/>
      <c r="E51" s="188"/>
      <c r="F51" s="213" t="s">
        <v>273</v>
      </c>
      <c r="G51" s="208">
        <f>SUM(M51)</f>
        <v>0.99</v>
      </c>
      <c r="H51" s="158">
        <f>+[1]Ponderaciones!E22</f>
        <v>0.2</v>
      </c>
      <c r="I51" s="209">
        <f>+G51*H51</f>
        <v>0.19800000000000001</v>
      </c>
      <c r="J51" s="156" t="s">
        <v>274</v>
      </c>
      <c r="K51" s="165">
        <f>+R51</f>
        <v>0.99</v>
      </c>
      <c r="L51" s="166">
        <v>1</v>
      </c>
      <c r="M51" s="167">
        <f>+K51*L51</f>
        <v>0.99</v>
      </c>
      <c r="N51" s="168" t="s">
        <v>275</v>
      </c>
      <c r="O51" s="206" t="s">
        <v>276</v>
      </c>
      <c r="P51" s="117">
        <v>0.99</v>
      </c>
      <c r="Q51" s="118">
        <v>1</v>
      </c>
      <c r="R51" s="119">
        <f>+P51*Q51</f>
        <v>0.99</v>
      </c>
    </row>
    <row r="52" spans="2:18" ht="45.75" thickBot="1" x14ac:dyDescent="0.3">
      <c r="B52" s="120"/>
      <c r="C52" s="121"/>
      <c r="D52" s="158"/>
      <c r="E52" s="188"/>
      <c r="F52" s="210"/>
      <c r="G52" s="208"/>
      <c r="H52" s="158"/>
      <c r="I52" s="209"/>
      <c r="J52" s="156"/>
      <c r="K52" s="165"/>
      <c r="L52" s="166"/>
      <c r="M52" s="167"/>
      <c r="N52" s="211" t="s">
        <v>277</v>
      </c>
      <c r="O52" s="177"/>
      <c r="P52" s="132"/>
      <c r="Q52" s="133"/>
      <c r="R52" s="134"/>
    </row>
    <row r="53" spans="2:18" ht="15.75" thickBot="1" x14ac:dyDescent="0.3">
      <c r="B53" s="120"/>
      <c r="C53" s="121"/>
      <c r="D53" s="158"/>
      <c r="E53" s="188"/>
      <c r="F53" s="148"/>
      <c r="G53" s="149"/>
      <c r="H53" s="149"/>
      <c r="I53" s="149"/>
      <c r="J53" s="149"/>
      <c r="K53" s="149"/>
      <c r="L53" s="151">
        <f>SUM(L51)</f>
        <v>1</v>
      </c>
      <c r="M53" s="152"/>
      <c r="N53" s="152"/>
      <c r="O53" s="149"/>
      <c r="P53" s="65"/>
      <c r="Q53" s="153"/>
      <c r="R53" s="154"/>
    </row>
    <row r="54" spans="2:18" ht="22.5" x14ac:dyDescent="0.25">
      <c r="B54" s="120"/>
      <c r="C54" s="121"/>
      <c r="D54" s="158"/>
      <c r="E54" s="188"/>
      <c r="F54" s="222" t="s">
        <v>278</v>
      </c>
      <c r="G54" s="208">
        <f>SUM(M54)</f>
        <v>1</v>
      </c>
      <c r="H54" s="158">
        <f>+[1]Ponderaciones!E23</f>
        <v>0.2</v>
      </c>
      <c r="I54" s="209">
        <f>+G54*H54</f>
        <v>0.2</v>
      </c>
      <c r="J54" s="183" t="s">
        <v>279</v>
      </c>
      <c r="K54" s="165">
        <f>+R54</f>
        <v>1</v>
      </c>
      <c r="L54" s="166">
        <v>1</v>
      </c>
      <c r="M54" s="167">
        <f>+K54*L54</f>
        <v>1</v>
      </c>
      <c r="N54" s="168" t="s">
        <v>280</v>
      </c>
      <c r="O54" s="206" t="s">
        <v>251</v>
      </c>
      <c r="P54" s="117">
        <v>1</v>
      </c>
      <c r="Q54" s="118">
        <v>1</v>
      </c>
      <c r="R54" s="119">
        <f>+P54*Q54</f>
        <v>1</v>
      </c>
    </row>
    <row r="55" spans="2:18" ht="57" thickBot="1" x14ac:dyDescent="0.3">
      <c r="B55" s="169"/>
      <c r="C55" s="170"/>
      <c r="D55" s="161"/>
      <c r="E55" s="172"/>
      <c r="F55" s="223"/>
      <c r="G55" s="208"/>
      <c r="H55" s="158"/>
      <c r="I55" s="209"/>
      <c r="J55" s="183"/>
      <c r="K55" s="165"/>
      <c r="L55" s="166"/>
      <c r="M55" s="167"/>
      <c r="N55" s="211" t="s">
        <v>281</v>
      </c>
      <c r="O55" s="177"/>
      <c r="P55" s="132"/>
      <c r="Q55" s="133"/>
      <c r="R55" s="134"/>
    </row>
    <row r="56" spans="2:18" ht="15.75" thickBot="1" x14ac:dyDescent="0.3">
      <c r="B56" s="178"/>
      <c r="C56" s="179"/>
      <c r="D56" s="179"/>
      <c r="E56" s="179"/>
      <c r="F56" s="179"/>
      <c r="G56" s="149"/>
      <c r="H56" s="218">
        <f>SUM(H40,H43,H46,H51,H54)</f>
        <v>0.60000000000000009</v>
      </c>
      <c r="I56" s="152"/>
      <c r="J56" s="152"/>
      <c r="K56" s="149"/>
      <c r="L56" s="151">
        <f>SUM(L54)</f>
        <v>1</v>
      </c>
      <c r="M56" s="152"/>
      <c r="N56" s="152"/>
      <c r="O56" s="179"/>
      <c r="P56" s="180"/>
      <c r="Q56" s="181"/>
      <c r="R56" s="182"/>
    </row>
    <row r="57" spans="2:18" ht="23.25" thickBot="1" x14ac:dyDescent="0.3">
      <c r="B57" s="105" t="s">
        <v>282</v>
      </c>
      <c r="C57" s="106" t="e">
        <f>SUM(I57:I84)</f>
        <v>#VALUE!</v>
      </c>
      <c r="D57" s="155">
        <f>+[1]Ponderaciones!D26</f>
        <v>0</v>
      </c>
      <c r="E57" s="164" t="e">
        <f>+C57*D57</f>
        <v>#VALUE!</v>
      </c>
      <c r="F57" s="109" t="s">
        <v>283</v>
      </c>
      <c r="G57" s="110">
        <f>SUM(M57:M70)</f>
        <v>0.74750000000000005</v>
      </c>
      <c r="H57" s="155">
        <f>+[1]Ponderaciones!E27</f>
        <v>0</v>
      </c>
      <c r="I57" s="164">
        <f>+G57*H57</f>
        <v>0</v>
      </c>
      <c r="J57" s="224" t="s">
        <v>284</v>
      </c>
      <c r="K57" s="202">
        <f>+R57</f>
        <v>0.99</v>
      </c>
      <c r="L57" s="203">
        <v>0.15</v>
      </c>
      <c r="M57" s="204">
        <f>+K57*L57</f>
        <v>0.14849999999999999</v>
      </c>
      <c r="N57" s="205" t="s">
        <v>285</v>
      </c>
      <c r="O57" s="142" t="s">
        <v>286</v>
      </c>
      <c r="P57" s="117">
        <v>0.99</v>
      </c>
      <c r="Q57" s="118">
        <v>1</v>
      </c>
      <c r="R57" s="119">
        <f>+P57*Q57</f>
        <v>0.99</v>
      </c>
    </row>
    <row r="58" spans="2:18" ht="57" thickBot="1" x14ac:dyDescent="0.3">
      <c r="B58" s="225"/>
      <c r="C58" s="121"/>
      <c r="D58" s="158"/>
      <c r="E58" s="188"/>
      <c r="F58" s="124"/>
      <c r="G58" s="125"/>
      <c r="H58" s="158"/>
      <c r="I58" s="188"/>
      <c r="J58" s="189"/>
      <c r="K58" s="174"/>
      <c r="L58" s="128"/>
      <c r="M58" s="134"/>
      <c r="N58" s="130" t="s">
        <v>287</v>
      </c>
      <c r="O58" s="131"/>
      <c r="P58" s="132"/>
      <c r="Q58" s="133"/>
      <c r="R58" s="134"/>
    </row>
    <row r="59" spans="2:18" ht="22.5" x14ac:dyDescent="0.25">
      <c r="B59" s="120"/>
      <c r="C59" s="121"/>
      <c r="D59" s="158"/>
      <c r="E59" s="188"/>
      <c r="F59" s="135"/>
      <c r="G59" s="125"/>
      <c r="H59" s="158"/>
      <c r="I59" s="188"/>
      <c r="J59" s="226" t="s">
        <v>288</v>
      </c>
      <c r="K59" s="227">
        <f>+R59</f>
        <v>0.99</v>
      </c>
      <c r="L59" s="203">
        <v>0.15</v>
      </c>
      <c r="M59" s="119">
        <f>+K59*L59</f>
        <v>0.14849999999999999</v>
      </c>
      <c r="N59" s="228" t="s">
        <v>289</v>
      </c>
      <c r="O59" s="142" t="s">
        <v>290</v>
      </c>
      <c r="P59" s="117">
        <v>0.99</v>
      </c>
      <c r="Q59" s="118">
        <v>1</v>
      </c>
      <c r="R59" s="119">
        <f>+P59*Q59</f>
        <v>0.99</v>
      </c>
    </row>
    <row r="60" spans="2:18" ht="90.75" thickBot="1" x14ac:dyDescent="0.3">
      <c r="B60" s="120"/>
      <c r="C60" s="121"/>
      <c r="D60" s="158"/>
      <c r="E60" s="188"/>
      <c r="F60" s="135"/>
      <c r="G60" s="125"/>
      <c r="H60" s="158"/>
      <c r="I60" s="188"/>
      <c r="J60" s="189"/>
      <c r="K60" s="174"/>
      <c r="L60" s="128"/>
      <c r="M60" s="134"/>
      <c r="N60" s="130" t="s">
        <v>291</v>
      </c>
      <c r="O60" s="131"/>
      <c r="P60" s="132"/>
      <c r="Q60" s="133"/>
      <c r="R60" s="134"/>
    </row>
    <row r="61" spans="2:18" ht="22.5" x14ac:dyDescent="0.25">
      <c r="B61" s="120"/>
      <c r="C61" s="121"/>
      <c r="D61" s="158"/>
      <c r="E61" s="188"/>
      <c r="F61" s="135"/>
      <c r="G61" s="125"/>
      <c r="H61" s="158"/>
      <c r="I61" s="188"/>
      <c r="J61" s="111" t="s">
        <v>292</v>
      </c>
      <c r="K61" s="112">
        <f>+R61</f>
        <v>0</v>
      </c>
      <c r="L61" s="203">
        <v>0.15</v>
      </c>
      <c r="M61" s="114">
        <f>+K61*L61</f>
        <v>0</v>
      </c>
      <c r="N61" s="168" t="s">
        <v>293</v>
      </c>
      <c r="O61" s="142" t="s">
        <v>294</v>
      </c>
      <c r="P61" s="117">
        <v>0</v>
      </c>
      <c r="Q61" s="118">
        <v>1</v>
      </c>
      <c r="R61" s="119">
        <f>+P61*Q61</f>
        <v>0</v>
      </c>
    </row>
    <row r="62" spans="2:18" ht="45.75" thickBot="1" x14ac:dyDescent="0.3">
      <c r="B62" s="120"/>
      <c r="C62" s="121"/>
      <c r="D62" s="158"/>
      <c r="E62" s="188"/>
      <c r="F62" s="135"/>
      <c r="G62" s="125"/>
      <c r="H62" s="158"/>
      <c r="I62" s="188"/>
      <c r="J62" s="126"/>
      <c r="K62" s="127"/>
      <c r="L62" s="128"/>
      <c r="M62" s="129"/>
      <c r="N62" s="138" t="s">
        <v>295</v>
      </c>
      <c r="O62" s="131"/>
      <c r="P62" s="132"/>
      <c r="Q62" s="133"/>
      <c r="R62" s="134"/>
    </row>
    <row r="63" spans="2:18" ht="22.5" x14ac:dyDescent="0.25">
      <c r="B63" s="120"/>
      <c r="C63" s="121"/>
      <c r="D63" s="158"/>
      <c r="E63" s="188"/>
      <c r="F63" s="135"/>
      <c r="G63" s="125"/>
      <c r="H63" s="158"/>
      <c r="I63" s="188"/>
      <c r="J63" s="156" t="s">
        <v>296</v>
      </c>
      <c r="K63" s="112">
        <f>+R63</f>
        <v>0.99</v>
      </c>
      <c r="L63" s="203">
        <v>0.15</v>
      </c>
      <c r="M63" s="114">
        <f>+K63*L63</f>
        <v>0.14849999999999999</v>
      </c>
      <c r="N63" s="168" t="s">
        <v>297</v>
      </c>
      <c r="O63" s="142" t="s">
        <v>298</v>
      </c>
      <c r="P63" s="117">
        <v>0.99</v>
      </c>
      <c r="Q63" s="118">
        <v>1</v>
      </c>
      <c r="R63" s="119">
        <f>+P63*Q63</f>
        <v>0.99</v>
      </c>
    </row>
    <row r="64" spans="2:18" ht="34.5" thickBot="1" x14ac:dyDescent="0.3">
      <c r="B64" s="120"/>
      <c r="C64" s="121"/>
      <c r="D64" s="158"/>
      <c r="E64" s="188"/>
      <c r="F64" s="135"/>
      <c r="G64" s="125"/>
      <c r="H64" s="158"/>
      <c r="I64" s="188"/>
      <c r="J64" s="159"/>
      <c r="K64" s="127"/>
      <c r="L64" s="128"/>
      <c r="M64" s="129"/>
      <c r="N64" s="130" t="s">
        <v>299</v>
      </c>
      <c r="O64" s="131"/>
      <c r="P64" s="132"/>
      <c r="Q64" s="133"/>
      <c r="R64" s="134"/>
    </row>
    <row r="65" spans="2:18" ht="22.5" x14ac:dyDescent="0.25">
      <c r="B65" s="120"/>
      <c r="C65" s="121"/>
      <c r="D65" s="158"/>
      <c r="E65" s="188"/>
      <c r="F65" s="135"/>
      <c r="G65" s="125"/>
      <c r="H65" s="158"/>
      <c r="I65" s="188"/>
      <c r="J65" s="141" t="s">
        <v>300</v>
      </c>
      <c r="K65" s="112">
        <f>+R65</f>
        <v>0.98</v>
      </c>
      <c r="L65" s="203">
        <v>0.15</v>
      </c>
      <c r="M65" s="114">
        <f>+K65*L65</f>
        <v>0.14699999999999999</v>
      </c>
      <c r="N65" s="168" t="s">
        <v>301</v>
      </c>
      <c r="O65" s="142" t="s">
        <v>302</v>
      </c>
      <c r="P65" s="117">
        <v>0.98</v>
      </c>
      <c r="Q65" s="118">
        <v>1</v>
      </c>
      <c r="R65" s="119">
        <f>+P65*Q65</f>
        <v>0.98</v>
      </c>
    </row>
    <row r="66" spans="2:18" ht="34.5" thickBot="1" x14ac:dyDescent="0.3">
      <c r="B66" s="120"/>
      <c r="C66" s="121"/>
      <c r="D66" s="158"/>
      <c r="E66" s="188"/>
      <c r="F66" s="135"/>
      <c r="G66" s="125"/>
      <c r="H66" s="158"/>
      <c r="I66" s="188"/>
      <c r="J66" s="147"/>
      <c r="K66" s="127"/>
      <c r="L66" s="128"/>
      <c r="M66" s="129"/>
      <c r="N66" s="130" t="s">
        <v>303</v>
      </c>
      <c r="O66" s="131"/>
      <c r="P66" s="132"/>
      <c r="Q66" s="133"/>
      <c r="R66" s="134"/>
    </row>
    <row r="67" spans="2:18" x14ac:dyDescent="0.25">
      <c r="B67" s="120"/>
      <c r="C67" s="121"/>
      <c r="D67" s="158"/>
      <c r="E67" s="188"/>
      <c r="F67" s="135"/>
      <c r="G67" s="125"/>
      <c r="H67" s="158"/>
      <c r="I67" s="188"/>
      <c r="J67" s="141" t="s">
        <v>288</v>
      </c>
      <c r="K67" s="112">
        <f>+R67</f>
        <v>1</v>
      </c>
      <c r="L67" s="203">
        <v>0.15</v>
      </c>
      <c r="M67" s="114">
        <f>+K67*L67</f>
        <v>0.15</v>
      </c>
      <c r="N67" s="168" t="s">
        <v>304</v>
      </c>
      <c r="O67" s="142" t="s">
        <v>305</v>
      </c>
      <c r="P67" s="117">
        <v>1</v>
      </c>
      <c r="Q67" s="118">
        <v>1</v>
      </c>
      <c r="R67" s="119">
        <f>+P67*Q67</f>
        <v>1</v>
      </c>
    </row>
    <row r="68" spans="2:18" ht="78.75" x14ac:dyDescent="0.25">
      <c r="B68" s="120"/>
      <c r="C68" s="121"/>
      <c r="D68" s="158"/>
      <c r="E68" s="188"/>
      <c r="F68" s="135"/>
      <c r="G68" s="125"/>
      <c r="H68" s="158"/>
      <c r="I68" s="188"/>
      <c r="J68" s="147"/>
      <c r="K68" s="127"/>
      <c r="L68" s="128"/>
      <c r="M68" s="129"/>
      <c r="N68" s="130" t="s">
        <v>306</v>
      </c>
      <c r="O68" s="131"/>
      <c r="P68" s="132"/>
      <c r="Q68" s="133"/>
      <c r="R68" s="134"/>
    </row>
    <row r="69" spans="2:18" ht="22.5" x14ac:dyDescent="0.25">
      <c r="B69" s="120"/>
      <c r="C69" s="121"/>
      <c r="D69" s="158"/>
      <c r="E69" s="188"/>
      <c r="F69" s="135"/>
      <c r="G69" s="125"/>
      <c r="H69" s="158"/>
      <c r="I69" s="188"/>
      <c r="J69" s="141" t="s">
        <v>307</v>
      </c>
      <c r="K69" s="112">
        <f>+R69</f>
        <v>0.05</v>
      </c>
      <c r="L69" s="113">
        <v>0.1</v>
      </c>
      <c r="M69" s="114">
        <f>+K69*L69</f>
        <v>5.000000000000001E-3</v>
      </c>
      <c r="N69" s="168" t="s">
        <v>308</v>
      </c>
      <c r="O69" s="142" t="s">
        <v>309</v>
      </c>
      <c r="P69" s="117">
        <v>0.05</v>
      </c>
      <c r="Q69" s="118">
        <v>1</v>
      </c>
      <c r="R69" s="119">
        <f>+P69*Q69</f>
        <v>0.05</v>
      </c>
    </row>
    <row r="70" spans="2:18" ht="90.75" thickBot="1" x14ac:dyDescent="0.3">
      <c r="B70" s="120"/>
      <c r="C70" s="121"/>
      <c r="D70" s="158"/>
      <c r="E70" s="188"/>
      <c r="F70" s="143"/>
      <c r="G70" s="144"/>
      <c r="H70" s="161"/>
      <c r="I70" s="172"/>
      <c r="J70" s="147"/>
      <c r="K70" s="127"/>
      <c r="L70" s="128"/>
      <c r="M70" s="129"/>
      <c r="N70" s="130" t="s">
        <v>310</v>
      </c>
      <c r="O70" s="131"/>
      <c r="P70" s="132"/>
      <c r="Q70" s="133"/>
      <c r="R70" s="134"/>
    </row>
    <row r="71" spans="2:18" ht="15.75" thickBot="1" x14ac:dyDescent="0.3">
      <c r="B71" s="120"/>
      <c r="C71" s="121"/>
      <c r="D71" s="158"/>
      <c r="E71" s="188"/>
      <c r="F71" s="148"/>
      <c r="G71" s="149"/>
      <c r="H71" s="149"/>
      <c r="I71" s="149"/>
      <c r="J71" s="149"/>
      <c r="K71" s="149"/>
      <c r="L71" s="151">
        <f>SUM(L57:L70)</f>
        <v>1</v>
      </c>
      <c r="M71" s="152"/>
      <c r="N71" s="152"/>
      <c r="O71" s="149"/>
      <c r="P71" s="65"/>
      <c r="Q71" s="153"/>
      <c r="R71" s="154"/>
    </row>
    <row r="72" spans="2:18" ht="26.25" thickBot="1" x14ac:dyDescent="0.3">
      <c r="B72" s="120"/>
      <c r="C72" s="121"/>
      <c r="D72" s="158"/>
      <c r="E72" s="188"/>
      <c r="F72" s="109" t="s">
        <v>311</v>
      </c>
      <c r="G72" s="110">
        <f>SUM(M72:M75)</f>
        <v>0.4</v>
      </c>
      <c r="H72" s="155" t="str">
        <f>+[1]Ponderaciones!E28</f>
        <v>Ponderación individual</v>
      </c>
      <c r="I72" s="164" t="e">
        <f>+G72*H72</f>
        <v>#VALUE!</v>
      </c>
      <c r="J72" s="224" t="s">
        <v>312</v>
      </c>
      <c r="K72" s="112">
        <f>+R72</f>
        <v>1</v>
      </c>
      <c r="L72" s="113">
        <v>0.4</v>
      </c>
      <c r="M72" s="114">
        <f>+K72*L72</f>
        <v>0.4</v>
      </c>
      <c r="N72" s="168" t="s">
        <v>313</v>
      </c>
      <c r="O72" s="142" t="s">
        <v>314</v>
      </c>
      <c r="P72" s="117">
        <v>1</v>
      </c>
      <c r="Q72" s="118">
        <v>1</v>
      </c>
      <c r="R72" s="119">
        <f>+P72*Q72</f>
        <v>1</v>
      </c>
    </row>
    <row r="73" spans="2:18" ht="90" x14ac:dyDescent="0.25">
      <c r="B73" s="120"/>
      <c r="C73" s="121"/>
      <c r="D73" s="158"/>
      <c r="E73" s="188"/>
      <c r="F73" s="124"/>
      <c r="G73" s="125"/>
      <c r="H73" s="158"/>
      <c r="I73" s="188"/>
      <c r="J73" s="189"/>
      <c r="K73" s="127"/>
      <c r="L73" s="128"/>
      <c r="M73" s="129"/>
      <c r="N73" s="138" t="s">
        <v>315</v>
      </c>
      <c r="O73" s="131"/>
      <c r="P73" s="132"/>
      <c r="Q73" s="133"/>
      <c r="R73" s="134"/>
    </row>
    <row r="74" spans="2:18" ht="22.5" x14ac:dyDescent="0.25">
      <c r="B74" s="120"/>
      <c r="C74" s="121"/>
      <c r="D74" s="158"/>
      <c r="E74" s="188"/>
      <c r="F74" s="135"/>
      <c r="G74" s="125"/>
      <c r="H74" s="158"/>
      <c r="I74" s="188"/>
      <c r="J74" s="139" t="s">
        <v>316</v>
      </c>
      <c r="K74" s="112">
        <f>+R74</f>
        <v>0</v>
      </c>
      <c r="L74" s="113">
        <v>0.6</v>
      </c>
      <c r="M74" s="114">
        <f>+K74*L74</f>
        <v>0</v>
      </c>
      <c r="N74" s="168" t="s">
        <v>317</v>
      </c>
      <c r="O74" s="142" t="s">
        <v>318</v>
      </c>
      <c r="P74" s="117">
        <v>0</v>
      </c>
      <c r="Q74" s="118">
        <v>1</v>
      </c>
      <c r="R74" s="119">
        <f>+P74*Q74</f>
        <v>0</v>
      </c>
    </row>
    <row r="75" spans="2:18" ht="34.5" thickBot="1" x14ac:dyDescent="0.3">
      <c r="B75" s="120"/>
      <c r="C75" s="121"/>
      <c r="D75" s="158"/>
      <c r="E75" s="188"/>
      <c r="F75" s="143"/>
      <c r="G75" s="144"/>
      <c r="H75" s="161"/>
      <c r="I75" s="172"/>
      <c r="J75" s="147"/>
      <c r="K75" s="127"/>
      <c r="L75" s="128"/>
      <c r="M75" s="129"/>
      <c r="N75" s="138" t="s">
        <v>319</v>
      </c>
      <c r="O75" s="131"/>
      <c r="P75" s="132"/>
      <c r="Q75" s="133"/>
      <c r="R75" s="134"/>
    </row>
    <row r="76" spans="2:18" ht="15.75" thickBot="1" x14ac:dyDescent="0.3">
      <c r="B76" s="120"/>
      <c r="C76" s="121"/>
      <c r="D76" s="158"/>
      <c r="E76" s="188"/>
      <c r="F76" s="148"/>
      <c r="G76" s="149"/>
      <c r="H76" s="149"/>
      <c r="I76" s="149"/>
      <c r="J76" s="149"/>
      <c r="K76" s="149"/>
      <c r="L76" s="151">
        <f>SUM(L72:L75)</f>
        <v>1</v>
      </c>
      <c r="M76" s="152"/>
      <c r="N76" s="152"/>
      <c r="O76" s="149"/>
      <c r="P76" s="65"/>
      <c r="Q76" s="153"/>
      <c r="R76" s="154"/>
    </row>
    <row r="77" spans="2:18" ht="34.5" thickBot="1" x14ac:dyDescent="0.3">
      <c r="B77" s="120"/>
      <c r="C77" s="121"/>
      <c r="D77" s="158"/>
      <c r="E77" s="188"/>
      <c r="F77" s="229" t="s">
        <v>320</v>
      </c>
      <c r="G77" s="110">
        <f>SUM(M77:M82)</f>
        <v>0</v>
      </c>
      <c r="H77" s="155">
        <f>+[1]Ponderaciones!E29</f>
        <v>0.3</v>
      </c>
      <c r="I77" s="164">
        <f>+G77*H77</f>
        <v>0</v>
      </c>
      <c r="J77" s="224" t="s">
        <v>321</v>
      </c>
      <c r="K77" s="230">
        <f>+R77</f>
        <v>0.95</v>
      </c>
      <c r="L77" s="203">
        <v>0</v>
      </c>
      <c r="M77" s="231">
        <f>+K77*L77</f>
        <v>0</v>
      </c>
      <c r="N77" s="205" t="s">
        <v>322</v>
      </c>
      <c r="O77" s="206" t="s">
        <v>323</v>
      </c>
      <c r="P77" s="232">
        <v>0.95</v>
      </c>
      <c r="Q77" s="233">
        <v>1</v>
      </c>
      <c r="R77" s="204">
        <f>+P77*Q77</f>
        <v>0.95</v>
      </c>
    </row>
    <row r="78" spans="2:18" ht="56.25" x14ac:dyDescent="0.25">
      <c r="B78" s="120"/>
      <c r="C78" s="121"/>
      <c r="D78" s="158"/>
      <c r="E78" s="188"/>
      <c r="F78" s="124"/>
      <c r="G78" s="125"/>
      <c r="H78" s="158"/>
      <c r="I78" s="188"/>
      <c r="J78" s="189"/>
      <c r="K78" s="127"/>
      <c r="L78" s="128"/>
      <c r="M78" s="129"/>
      <c r="N78" s="138" t="s">
        <v>324</v>
      </c>
      <c r="O78" s="131"/>
      <c r="P78" s="132"/>
      <c r="Q78" s="133"/>
      <c r="R78" s="134"/>
    </row>
    <row r="79" spans="2:18" ht="33.75" x14ac:dyDescent="0.25">
      <c r="B79" s="120"/>
      <c r="C79" s="121"/>
      <c r="D79" s="158"/>
      <c r="E79" s="188"/>
      <c r="F79" s="135"/>
      <c r="G79" s="125"/>
      <c r="H79" s="158"/>
      <c r="I79" s="188"/>
      <c r="J79" s="141" t="s">
        <v>325</v>
      </c>
      <c r="K79" s="112">
        <f>+R79</f>
        <v>0</v>
      </c>
      <c r="L79" s="113">
        <v>0</v>
      </c>
      <c r="M79" s="114">
        <f>+K79*L79</f>
        <v>0</v>
      </c>
      <c r="N79" s="168" t="s">
        <v>326</v>
      </c>
      <c r="O79" s="142" t="s">
        <v>318</v>
      </c>
      <c r="P79" s="117">
        <v>0</v>
      </c>
      <c r="Q79" s="118">
        <v>1</v>
      </c>
      <c r="R79" s="119">
        <f>+P79*Q79</f>
        <v>0</v>
      </c>
    </row>
    <row r="80" spans="2:18" ht="56.25" x14ac:dyDescent="0.25">
      <c r="B80" s="120"/>
      <c r="C80" s="121"/>
      <c r="D80" s="158"/>
      <c r="E80" s="188"/>
      <c r="F80" s="135"/>
      <c r="G80" s="125"/>
      <c r="H80" s="158"/>
      <c r="I80" s="188"/>
      <c r="J80" s="147"/>
      <c r="K80" s="127"/>
      <c r="L80" s="128"/>
      <c r="M80" s="129"/>
      <c r="N80" s="138" t="s">
        <v>327</v>
      </c>
      <c r="O80" s="131"/>
      <c r="P80" s="132"/>
      <c r="Q80" s="133"/>
      <c r="R80" s="134"/>
    </row>
    <row r="81" spans="2:18" ht="33.75" x14ac:dyDescent="0.25">
      <c r="B81" s="120"/>
      <c r="C81" s="121"/>
      <c r="D81" s="158"/>
      <c r="E81" s="188"/>
      <c r="F81" s="135"/>
      <c r="G81" s="125"/>
      <c r="H81" s="158"/>
      <c r="I81" s="188"/>
      <c r="J81" s="141" t="s">
        <v>321</v>
      </c>
      <c r="K81" s="112">
        <f>+R81</f>
        <v>0.95</v>
      </c>
      <c r="L81" s="113">
        <v>0</v>
      </c>
      <c r="M81" s="114">
        <f>+K81*L81</f>
        <v>0</v>
      </c>
      <c r="N81" s="168" t="s">
        <v>322</v>
      </c>
      <c r="O81" s="142" t="s">
        <v>323</v>
      </c>
      <c r="P81" s="117">
        <v>0.95</v>
      </c>
      <c r="Q81" s="118">
        <v>1</v>
      </c>
      <c r="R81" s="119">
        <f>+P81*Q81</f>
        <v>0.95</v>
      </c>
    </row>
    <row r="82" spans="2:18" ht="57" thickBot="1" x14ac:dyDescent="0.3">
      <c r="B82" s="120"/>
      <c r="C82" s="121"/>
      <c r="D82" s="158"/>
      <c r="E82" s="188"/>
      <c r="F82" s="143"/>
      <c r="G82" s="144"/>
      <c r="H82" s="161"/>
      <c r="I82" s="172"/>
      <c r="J82" s="173"/>
      <c r="K82" s="234"/>
      <c r="L82" s="175"/>
      <c r="M82" s="235"/>
      <c r="N82" s="236" t="s">
        <v>328</v>
      </c>
      <c r="O82" s="177"/>
      <c r="P82" s="237"/>
      <c r="Q82" s="199"/>
      <c r="R82" s="238"/>
    </row>
    <row r="83" spans="2:18" ht="15.75" thickBot="1" x14ac:dyDescent="0.3">
      <c r="B83" s="120"/>
      <c r="C83" s="121"/>
      <c r="D83" s="158"/>
      <c r="E83" s="188"/>
      <c r="F83" s="148"/>
      <c r="G83" s="149"/>
      <c r="H83" s="149"/>
      <c r="I83" s="149"/>
      <c r="J83" s="149"/>
      <c r="K83" s="149"/>
      <c r="L83" s="151">
        <f>SUM(L77:L82)</f>
        <v>0</v>
      </c>
      <c r="M83" s="152"/>
      <c r="N83" s="152"/>
      <c r="O83" s="149"/>
      <c r="P83" s="65"/>
      <c r="Q83" s="153"/>
      <c r="R83" s="154"/>
    </row>
    <row r="84" spans="2:18" ht="39" thickBot="1" x14ac:dyDescent="0.3">
      <c r="B84" s="120"/>
      <c r="C84" s="121"/>
      <c r="D84" s="158"/>
      <c r="E84" s="188"/>
      <c r="F84" s="213" t="s">
        <v>329</v>
      </c>
      <c r="G84" s="110">
        <f>SUM(M84:M85)</f>
        <v>1</v>
      </c>
      <c r="H84" s="155">
        <f>+[1]Ponderaciones!E30</f>
        <v>0.3</v>
      </c>
      <c r="I84" s="164">
        <f>+G84*H84</f>
        <v>0.3</v>
      </c>
      <c r="J84" s="156" t="s">
        <v>330</v>
      </c>
      <c r="K84" s="112">
        <f>+R84</f>
        <v>1</v>
      </c>
      <c r="L84" s="113">
        <v>1</v>
      </c>
      <c r="M84" s="114">
        <f>+K84*L84</f>
        <v>1</v>
      </c>
      <c r="N84" s="168" t="s">
        <v>331</v>
      </c>
      <c r="O84" s="142" t="s">
        <v>221</v>
      </c>
      <c r="P84" s="117">
        <v>1</v>
      </c>
      <c r="Q84" s="118">
        <v>1</v>
      </c>
      <c r="R84" s="119">
        <f>+P84*Q84</f>
        <v>1</v>
      </c>
    </row>
    <row r="85" spans="2:18" ht="68.25" thickBot="1" x14ac:dyDescent="0.3">
      <c r="B85" s="169"/>
      <c r="C85" s="170"/>
      <c r="D85" s="161"/>
      <c r="E85" s="172"/>
      <c r="F85" s="171"/>
      <c r="G85" s="144"/>
      <c r="H85" s="161"/>
      <c r="I85" s="172"/>
      <c r="J85" s="156"/>
      <c r="K85" s="127"/>
      <c r="L85" s="128"/>
      <c r="M85" s="129"/>
      <c r="N85" s="211" t="s">
        <v>332</v>
      </c>
      <c r="O85" s="131"/>
      <c r="P85" s="132"/>
      <c r="Q85" s="133"/>
      <c r="R85" s="134"/>
    </row>
    <row r="86" spans="2:18" ht="15.75" thickBot="1" x14ac:dyDescent="0.3">
      <c r="B86" s="178"/>
      <c r="C86" s="179"/>
      <c r="D86" s="179"/>
      <c r="E86" s="179"/>
      <c r="F86" s="179"/>
      <c r="G86" s="149"/>
      <c r="H86" s="218">
        <f>SUM(H57,H72,H77,H84)</f>
        <v>0.6</v>
      </c>
      <c r="I86" s="152"/>
      <c r="J86" s="152"/>
      <c r="K86" s="149"/>
      <c r="L86" s="151">
        <f>SUM(L84:L85)</f>
        <v>1</v>
      </c>
      <c r="M86" s="152"/>
      <c r="N86" s="152"/>
      <c r="O86" s="179"/>
      <c r="P86" s="180"/>
      <c r="Q86" s="181"/>
      <c r="R86" s="182"/>
    </row>
    <row r="87" spans="2:18" ht="23.25" thickBot="1" x14ac:dyDescent="0.3">
      <c r="B87" s="105" t="s">
        <v>333</v>
      </c>
      <c r="C87" s="106" t="e">
        <f>SUM(I87:I147)</f>
        <v>#VALUE!</v>
      </c>
      <c r="D87" s="155">
        <f>+[1]Ponderaciones!D33</f>
        <v>0</v>
      </c>
      <c r="E87" s="164" t="e">
        <f>+C87*D87</f>
        <v>#VALUE!</v>
      </c>
      <c r="F87" s="109" t="s">
        <v>334</v>
      </c>
      <c r="G87" s="110">
        <f>SUM(M87:M102)</f>
        <v>0.80519999999999992</v>
      </c>
      <c r="H87" s="155">
        <f>+[1]Ponderaciones!E34</f>
        <v>0</v>
      </c>
      <c r="I87" s="164">
        <f>+G87*H87</f>
        <v>0</v>
      </c>
      <c r="J87" s="224" t="s">
        <v>335</v>
      </c>
      <c r="K87" s="202">
        <f>+R87</f>
        <v>0.98</v>
      </c>
      <c r="L87" s="203">
        <v>0.12</v>
      </c>
      <c r="M87" s="204">
        <f>+K87*L87</f>
        <v>0.1176</v>
      </c>
      <c r="N87" s="205" t="s">
        <v>336</v>
      </c>
      <c r="O87" s="206" t="s">
        <v>337</v>
      </c>
      <c r="P87" s="117">
        <v>0.98</v>
      </c>
      <c r="Q87" s="118">
        <v>1</v>
      </c>
      <c r="R87" s="119">
        <f>+P87*Q87</f>
        <v>0.98</v>
      </c>
    </row>
    <row r="88" spans="2:18" ht="45.75" thickBot="1" x14ac:dyDescent="0.3">
      <c r="B88" s="225"/>
      <c r="C88" s="121"/>
      <c r="D88" s="158"/>
      <c r="E88" s="188"/>
      <c r="F88" s="124"/>
      <c r="G88" s="125"/>
      <c r="H88" s="158"/>
      <c r="I88" s="188"/>
      <c r="J88" s="189"/>
      <c r="K88" s="174"/>
      <c r="L88" s="128"/>
      <c r="M88" s="134"/>
      <c r="N88" s="130" t="s">
        <v>338</v>
      </c>
      <c r="O88" s="131"/>
      <c r="P88" s="132"/>
      <c r="Q88" s="133"/>
      <c r="R88" s="134"/>
    </row>
    <row r="89" spans="2:18" ht="22.5" x14ac:dyDescent="0.25">
      <c r="B89" s="120"/>
      <c r="C89" s="121"/>
      <c r="D89" s="158"/>
      <c r="E89" s="188"/>
      <c r="F89" s="135"/>
      <c r="G89" s="125"/>
      <c r="H89" s="158"/>
      <c r="I89" s="188"/>
      <c r="J89" s="111" t="s">
        <v>339</v>
      </c>
      <c r="K89" s="227">
        <f>+R89</f>
        <v>0.98</v>
      </c>
      <c r="L89" s="203">
        <v>0.12</v>
      </c>
      <c r="M89" s="119">
        <f>+K89*L89</f>
        <v>0.1176</v>
      </c>
      <c r="N89" s="168" t="s">
        <v>340</v>
      </c>
      <c r="O89" s="142" t="s">
        <v>341</v>
      </c>
      <c r="P89" s="117">
        <v>0.98</v>
      </c>
      <c r="Q89" s="118">
        <v>1</v>
      </c>
      <c r="R89" s="119">
        <f>+P89*Q89</f>
        <v>0.98</v>
      </c>
    </row>
    <row r="90" spans="2:18" ht="57" thickBot="1" x14ac:dyDescent="0.3">
      <c r="B90" s="120"/>
      <c r="C90" s="121"/>
      <c r="D90" s="158"/>
      <c r="E90" s="188"/>
      <c r="F90" s="135"/>
      <c r="G90" s="125"/>
      <c r="H90" s="158"/>
      <c r="I90" s="188"/>
      <c r="J90" s="126"/>
      <c r="K90" s="174"/>
      <c r="L90" s="128"/>
      <c r="M90" s="134"/>
      <c r="N90" s="138" t="s">
        <v>342</v>
      </c>
      <c r="O90" s="131"/>
      <c r="P90" s="132"/>
      <c r="Q90" s="133"/>
      <c r="R90" s="134"/>
    </row>
    <row r="91" spans="2:18" ht="22.5" x14ac:dyDescent="0.25">
      <c r="B91" s="120"/>
      <c r="C91" s="121"/>
      <c r="D91" s="158"/>
      <c r="E91" s="188"/>
      <c r="F91" s="135"/>
      <c r="G91" s="125"/>
      <c r="H91" s="158"/>
      <c r="I91" s="188"/>
      <c r="J91" s="111" t="s">
        <v>343</v>
      </c>
      <c r="K91" s="227">
        <f>+R91</f>
        <v>0.7</v>
      </c>
      <c r="L91" s="203">
        <v>0.12</v>
      </c>
      <c r="M91" s="119">
        <f>+K91*L91</f>
        <v>8.3999999999999991E-2</v>
      </c>
      <c r="N91" s="168" t="s">
        <v>344</v>
      </c>
      <c r="O91" s="142" t="s">
        <v>345</v>
      </c>
      <c r="P91" s="117">
        <v>0.7</v>
      </c>
      <c r="Q91" s="118">
        <v>1</v>
      </c>
      <c r="R91" s="119">
        <f>+P91*Q91</f>
        <v>0.7</v>
      </c>
    </row>
    <row r="92" spans="2:18" ht="45.75" thickBot="1" x14ac:dyDescent="0.3">
      <c r="B92" s="120"/>
      <c r="C92" s="121"/>
      <c r="D92" s="158"/>
      <c r="E92" s="188"/>
      <c r="F92" s="135"/>
      <c r="G92" s="125"/>
      <c r="H92" s="158"/>
      <c r="I92" s="188"/>
      <c r="J92" s="126"/>
      <c r="K92" s="174"/>
      <c r="L92" s="128"/>
      <c r="M92" s="134"/>
      <c r="N92" s="138" t="s">
        <v>346</v>
      </c>
      <c r="O92" s="131"/>
      <c r="P92" s="132"/>
      <c r="Q92" s="133"/>
      <c r="R92" s="134"/>
    </row>
    <row r="93" spans="2:18" ht="33.75" x14ac:dyDescent="0.25">
      <c r="B93" s="120"/>
      <c r="C93" s="121"/>
      <c r="D93" s="158"/>
      <c r="E93" s="188"/>
      <c r="F93" s="135"/>
      <c r="G93" s="125"/>
      <c r="H93" s="158"/>
      <c r="I93" s="188"/>
      <c r="J93" s="111" t="s">
        <v>347</v>
      </c>
      <c r="K93" s="227">
        <f>+R93</f>
        <v>0.8</v>
      </c>
      <c r="L93" s="203">
        <v>0.12</v>
      </c>
      <c r="M93" s="119">
        <f>+K93*L93</f>
        <v>9.6000000000000002E-2</v>
      </c>
      <c r="N93" s="168" t="s">
        <v>348</v>
      </c>
      <c r="O93" s="142" t="s">
        <v>349</v>
      </c>
      <c r="P93" s="117">
        <v>0.8</v>
      </c>
      <c r="Q93" s="118">
        <v>1</v>
      </c>
      <c r="R93" s="119">
        <f>+P93*Q93</f>
        <v>0.8</v>
      </c>
    </row>
    <row r="94" spans="2:18" ht="45.75" thickBot="1" x14ac:dyDescent="0.3">
      <c r="B94" s="120"/>
      <c r="C94" s="121"/>
      <c r="D94" s="158"/>
      <c r="E94" s="188"/>
      <c r="F94" s="135"/>
      <c r="G94" s="125"/>
      <c r="H94" s="158"/>
      <c r="I94" s="188"/>
      <c r="J94" s="126"/>
      <c r="K94" s="174"/>
      <c r="L94" s="128"/>
      <c r="M94" s="134"/>
      <c r="N94" s="138" t="s">
        <v>350</v>
      </c>
      <c r="O94" s="131"/>
      <c r="P94" s="132"/>
      <c r="Q94" s="133"/>
      <c r="R94" s="134"/>
    </row>
    <row r="95" spans="2:18" ht="33.75" x14ac:dyDescent="0.25">
      <c r="B95" s="120"/>
      <c r="C95" s="121"/>
      <c r="D95" s="158"/>
      <c r="E95" s="188"/>
      <c r="F95" s="135"/>
      <c r="G95" s="125"/>
      <c r="H95" s="158"/>
      <c r="I95" s="188"/>
      <c r="J95" s="141" t="s">
        <v>335</v>
      </c>
      <c r="K95" s="227">
        <f>+R95</f>
        <v>0.85</v>
      </c>
      <c r="L95" s="203">
        <v>0.12</v>
      </c>
      <c r="M95" s="119">
        <f>+K95*L95</f>
        <v>0.10199999999999999</v>
      </c>
      <c r="N95" s="168" t="s">
        <v>351</v>
      </c>
      <c r="O95" s="142" t="s">
        <v>352</v>
      </c>
      <c r="P95" s="117">
        <v>0.85</v>
      </c>
      <c r="Q95" s="118">
        <v>1</v>
      </c>
      <c r="R95" s="119">
        <f>+P95*Q95</f>
        <v>0.85</v>
      </c>
    </row>
    <row r="96" spans="2:18" ht="45.75" thickBot="1" x14ac:dyDescent="0.3">
      <c r="B96" s="120"/>
      <c r="C96" s="121"/>
      <c r="D96" s="158"/>
      <c r="E96" s="188"/>
      <c r="F96" s="135"/>
      <c r="G96" s="125"/>
      <c r="H96" s="158"/>
      <c r="I96" s="188"/>
      <c r="J96" s="147"/>
      <c r="K96" s="174"/>
      <c r="L96" s="128"/>
      <c r="M96" s="134"/>
      <c r="N96" s="138" t="s">
        <v>353</v>
      </c>
      <c r="O96" s="131"/>
      <c r="P96" s="132"/>
      <c r="Q96" s="133"/>
      <c r="R96" s="134"/>
    </row>
    <row r="97" spans="2:18" ht="33.75" x14ac:dyDescent="0.25">
      <c r="B97" s="120"/>
      <c r="C97" s="121"/>
      <c r="D97" s="158"/>
      <c r="E97" s="188"/>
      <c r="F97" s="135"/>
      <c r="G97" s="125"/>
      <c r="H97" s="158"/>
      <c r="I97" s="188"/>
      <c r="J97" s="141" t="s">
        <v>354</v>
      </c>
      <c r="K97" s="227">
        <f>+R97</f>
        <v>0.75</v>
      </c>
      <c r="L97" s="203">
        <v>0.12</v>
      </c>
      <c r="M97" s="119">
        <f>+K97*L97</f>
        <v>0.09</v>
      </c>
      <c r="N97" s="168" t="s">
        <v>355</v>
      </c>
      <c r="O97" s="142" t="s">
        <v>356</v>
      </c>
      <c r="P97" s="117">
        <v>0.75</v>
      </c>
      <c r="Q97" s="118">
        <v>1</v>
      </c>
      <c r="R97" s="119">
        <f>+P97*Q97</f>
        <v>0.75</v>
      </c>
    </row>
    <row r="98" spans="2:18" ht="34.5" thickBot="1" x14ac:dyDescent="0.3">
      <c r="B98" s="120"/>
      <c r="C98" s="121"/>
      <c r="D98" s="158"/>
      <c r="E98" s="188"/>
      <c r="F98" s="135"/>
      <c r="G98" s="125"/>
      <c r="H98" s="158"/>
      <c r="I98" s="188"/>
      <c r="J98" s="147"/>
      <c r="K98" s="174"/>
      <c r="L98" s="128"/>
      <c r="M98" s="134"/>
      <c r="N98" s="138" t="s">
        <v>357</v>
      </c>
      <c r="O98" s="131"/>
      <c r="P98" s="132"/>
      <c r="Q98" s="133"/>
      <c r="R98" s="134"/>
    </row>
    <row r="99" spans="2:18" ht="33.75" x14ac:dyDescent="0.25">
      <c r="B99" s="120"/>
      <c r="C99" s="121"/>
      <c r="D99" s="158"/>
      <c r="E99" s="188"/>
      <c r="F99" s="135"/>
      <c r="G99" s="125"/>
      <c r="H99" s="158"/>
      <c r="I99" s="188"/>
      <c r="J99" s="141" t="s">
        <v>347</v>
      </c>
      <c r="K99" s="227">
        <f>+R99</f>
        <v>0.65</v>
      </c>
      <c r="L99" s="203">
        <v>0.12</v>
      </c>
      <c r="M99" s="119">
        <f>+K99*L99</f>
        <v>7.8E-2</v>
      </c>
      <c r="N99" s="168" t="s">
        <v>348</v>
      </c>
      <c r="O99" s="142" t="s">
        <v>358</v>
      </c>
      <c r="P99" s="117">
        <v>0.65</v>
      </c>
      <c r="Q99" s="118">
        <v>1</v>
      </c>
      <c r="R99" s="119">
        <f>+P99*Q99</f>
        <v>0.65</v>
      </c>
    </row>
    <row r="100" spans="2:18" ht="57" thickBot="1" x14ac:dyDescent="0.3">
      <c r="B100" s="120"/>
      <c r="C100" s="121"/>
      <c r="D100" s="158"/>
      <c r="E100" s="188"/>
      <c r="F100" s="135"/>
      <c r="G100" s="125"/>
      <c r="H100" s="158"/>
      <c r="I100" s="188"/>
      <c r="J100" s="147"/>
      <c r="K100" s="174"/>
      <c r="L100" s="128"/>
      <c r="M100" s="134"/>
      <c r="N100" s="138" t="s">
        <v>359</v>
      </c>
      <c r="O100" s="131"/>
      <c r="P100" s="132"/>
      <c r="Q100" s="133"/>
      <c r="R100" s="134"/>
    </row>
    <row r="101" spans="2:18" ht="33.75" x14ac:dyDescent="0.25">
      <c r="B101" s="120"/>
      <c r="C101" s="121"/>
      <c r="D101" s="158"/>
      <c r="E101" s="188"/>
      <c r="F101" s="135"/>
      <c r="G101" s="125"/>
      <c r="H101" s="158"/>
      <c r="I101" s="188"/>
      <c r="J101" s="156" t="s">
        <v>360</v>
      </c>
      <c r="K101" s="227">
        <f>+R101</f>
        <v>0.75</v>
      </c>
      <c r="L101" s="203">
        <v>0.16</v>
      </c>
      <c r="M101" s="119">
        <f>+K101*L101</f>
        <v>0.12</v>
      </c>
      <c r="N101" s="168" t="s">
        <v>361</v>
      </c>
      <c r="O101" s="137" t="s">
        <v>362</v>
      </c>
      <c r="P101" s="117">
        <v>0.75</v>
      </c>
      <c r="Q101" s="118">
        <v>1</v>
      </c>
      <c r="R101" s="119">
        <f>+P101*Q101</f>
        <v>0.75</v>
      </c>
    </row>
    <row r="102" spans="2:18" ht="57" thickBot="1" x14ac:dyDescent="0.3">
      <c r="B102" s="120"/>
      <c r="C102" s="121"/>
      <c r="D102" s="158"/>
      <c r="E102" s="188"/>
      <c r="F102" s="143"/>
      <c r="G102" s="144"/>
      <c r="H102" s="161"/>
      <c r="I102" s="172"/>
      <c r="J102" s="162"/>
      <c r="K102" s="174"/>
      <c r="L102" s="128"/>
      <c r="M102" s="134"/>
      <c r="N102" s="176" t="s">
        <v>363</v>
      </c>
      <c r="O102" s="177"/>
      <c r="P102" s="132"/>
      <c r="Q102" s="133"/>
      <c r="R102" s="134"/>
    </row>
    <row r="103" spans="2:18" ht="15.75" thickBot="1" x14ac:dyDescent="0.3">
      <c r="B103" s="120"/>
      <c r="C103" s="121"/>
      <c r="D103" s="158"/>
      <c r="E103" s="188"/>
      <c r="F103" s="148"/>
      <c r="G103" s="149"/>
      <c r="H103" s="149"/>
      <c r="I103" s="149"/>
      <c r="J103" s="149"/>
      <c r="K103" s="149"/>
      <c r="L103" s="151">
        <f>SUM(L87:L102)</f>
        <v>1</v>
      </c>
      <c r="M103" s="152"/>
      <c r="N103" s="152"/>
      <c r="O103" s="149"/>
      <c r="P103" s="65"/>
      <c r="Q103" s="153"/>
      <c r="R103" s="154"/>
    </row>
    <row r="104" spans="2:18" ht="26.25" thickBot="1" x14ac:dyDescent="0.3">
      <c r="B104" s="120"/>
      <c r="C104" s="121"/>
      <c r="D104" s="158"/>
      <c r="E104" s="188"/>
      <c r="F104" s="213" t="s">
        <v>364</v>
      </c>
      <c r="G104" s="208">
        <f>SUM(M104:M117)</f>
        <v>0.66949999999999998</v>
      </c>
      <c r="H104" s="158" t="str">
        <f>+[1]Ponderaciones!E35</f>
        <v>Ponderación individual</v>
      </c>
      <c r="I104" s="209" t="e">
        <f>+G104*H104</f>
        <v>#VALUE!</v>
      </c>
      <c r="J104" s="214" t="s">
        <v>365</v>
      </c>
      <c r="K104" s="112">
        <f>+R104</f>
        <v>0.75</v>
      </c>
      <c r="L104" s="113">
        <v>0.12</v>
      </c>
      <c r="M104" s="114">
        <f>+K104*L104</f>
        <v>0.09</v>
      </c>
      <c r="N104" s="168" t="s">
        <v>366</v>
      </c>
      <c r="O104" s="206" t="s">
        <v>367</v>
      </c>
      <c r="P104" s="117">
        <v>0.75</v>
      </c>
      <c r="Q104" s="118">
        <v>1</v>
      </c>
      <c r="R104" s="119">
        <f>+P104*Q104</f>
        <v>0.75</v>
      </c>
    </row>
    <row r="105" spans="2:18" ht="33.75" x14ac:dyDescent="0.25">
      <c r="B105" s="120"/>
      <c r="C105" s="121"/>
      <c r="D105" s="158"/>
      <c r="E105" s="188"/>
      <c r="F105" s="1"/>
      <c r="G105" s="208"/>
      <c r="H105" s="158"/>
      <c r="I105" s="209"/>
      <c r="J105" s="126"/>
      <c r="K105" s="127"/>
      <c r="L105" s="128"/>
      <c r="M105" s="129"/>
      <c r="N105" s="138" t="s">
        <v>368</v>
      </c>
      <c r="O105" s="131"/>
      <c r="P105" s="132"/>
      <c r="Q105" s="133"/>
      <c r="R105" s="134"/>
    </row>
    <row r="106" spans="2:18" ht="22.5" x14ac:dyDescent="0.25">
      <c r="B106" s="120"/>
      <c r="C106" s="121"/>
      <c r="D106" s="158"/>
      <c r="E106" s="188"/>
      <c r="F106" s="1"/>
      <c r="G106" s="208"/>
      <c r="H106" s="158"/>
      <c r="I106" s="209"/>
      <c r="J106" s="139" t="s">
        <v>369</v>
      </c>
      <c r="K106" s="112">
        <f>+R106</f>
        <v>0.85</v>
      </c>
      <c r="L106" s="113">
        <v>0.12</v>
      </c>
      <c r="M106" s="114">
        <f>+K106*L106</f>
        <v>0.10199999999999999</v>
      </c>
      <c r="N106" s="157" t="s">
        <v>370</v>
      </c>
      <c r="O106" s="142" t="s">
        <v>371</v>
      </c>
      <c r="P106" s="117">
        <v>0.85</v>
      </c>
      <c r="Q106" s="118">
        <v>1</v>
      </c>
      <c r="R106" s="119">
        <f>+P106*Q106</f>
        <v>0.85</v>
      </c>
    </row>
    <row r="107" spans="2:18" ht="22.5" x14ac:dyDescent="0.25">
      <c r="B107" s="120"/>
      <c r="C107" s="121"/>
      <c r="D107" s="158"/>
      <c r="E107" s="188"/>
      <c r="F107" s="1"/>
      <c r="G107" s="208"/>
      <c r="H107" s="158"/>
      <c r="I107" s="209"/>
      <c r="J107" s="147"/>
      <c r="K107" s="127"/>
      <c r="L107" s="128"/>
      <c r="M107" s="129"/>
      <c r="N107" s="138" t="s">
        <v>372</v>
      </c>
      <c r="O107" s="131"/>
      <c r="P107" s="132"/>
      <c r="Q107" s="133"/>
      <c r="R107" s="134"/>
    </row>
    <row r="108" spans="2:18" ht="22.5" x14ac:dyDescent="0.25">
      <c r="B108" s="120"/>
      <c r="C108" s="121"/>
      <c r="D108" s="158"/>
      <c r="E108" s="188"/>
      <c r="F108" s="1"/>
      <c r="G108" s="208"/>
      <c r="H108" s="158"/>
      <c r="I108" s="209"/>
      <c r="J108" s="141" t="s">
        <v>373</v>
      </c>
      <c r="K108" s="112">
        <f>+R108</f>
        <v>0.75</v>
      </c>
      <c r="L108" s="113">
        <v>0.12</v>
      </c>
      <c r="M108" s="114">
        <f>+K108*L108</f>
        <v>0.09</v>
      </c>
      <c r="N108" s="168" t="s">
        <v>374</v>
      </c>
      <c r="O108" s="142" t="s">
        <v>371</v>
      </c>
      <c r="P108" s="117">
        <v>0.75</v>
      </c>
      <c r="Q108" s="118">
        <v>1</v>
      </c>
      <c r="R108" s="119">
        <f>+P108*Q108</f>
        <v>0.75</v>
      </c>
    </row>
    <row r="109" spans="2:18" ht="33.75" x14ac:dyDescent="0.25">
      <c r="B109" s="120"/>
      <c r="C109" s="121"/>
      <c r="D109" s="158"/>
      <c r="E109" s="188"/>
      <c r="F109" s="1"/>
      <c r="G109" s="208"/>
      <c r="H109" s="158"/>
      <c r="I109" s="209"/>
      <c r="J109" s="147"/>
      <c r="K109" s="127"/>
      <c r="L109" s="128"/>
      <c r="M109" s="129"/>
      <c r="N109" s="138" t="s">
        <v>375</v>
      </c>
      <c r="O109" s="131"/>
      <c r="P109" s="132"/>
      <c r="Q109" s="133"/>
      <c r="R109" s="134"/>
    </row>
    <row r="110" spans="2:18" ht="33.75" x14ac:dyDescent="0.25">
      <c r="B110" s="120"/>
      <c r="C110" s="121"/>
      <c r="D110" s="158"/>
      <c r="E110" s="188"/>
      <c r="F110" s="1"/>
      <c r="G110" s="208"/>
      <c r="H110" s="158"/>
      <c r="I110" s="209"/>
      <c r="J110" s="141" t="s">
        <v>376</v>
      </c>
      <c r="K110" s="112">
        <f>+R110</f>
        <v>0.75</v>
      </c>
      <c r="L110" s="113">
        <v>0.12</v>
      </c>
      <c r="M110" s="114">
        <f>+K110*L110</f>
        <v>0.09</v>
      </c>
      <c r="N110" s="168" t="s">
        <v>377</v>
      </c>
      <c r="O110" s="142" t="s">
        <v>378</v>
      </c>
      <c r="P110" s="117">
        <v>0.75</v>
      </c>
      <c r="Q110" s="118">
        <v>1</v>
      </c>
      <c r="R110" s="119">
        <f>+P110*Q110</f>
        <v>0.75</v>
      </c>
    </row>
    <row r="111" spans="2:18" ht="56.25" x14ac:dyDescent="0.25">
      <c r="B111" s="120"/>
      <c r="C111" s="121"/>
      <c r="D111" s="158"/>
      <c r="E111" s="188"/>
      <c r="F111" s="1"/>
      <c r="G111" s="208"/>
      <c r="H111" s="158"/>
      <c r="I111" s="209"/>
      <c r="J111" s="147"/>
      <c r="K111" s="127"/>
      <c r="L111" s="128"/>
      <c r="M111" s="129"/>
      <c r="N111" s="138" t="s">
        <v>379</v>
      </c>
      <c r="O111" s="131"/>
      <c r="P111" s="132"/>
      <c r="Q111" s="133"/>
      <c r="R111" s="134"/>
    </row>
    <row r="112" spans="2:18" ht="33.75" x14ac:dyDescent="0.25">
      <c r="B112" s="120"/>
      <c r="C112" s="121"/>
      <c r="D112" s="158"/>
      <c r="E112" s="188"/>
      <c r="F112" s="1"/>
      <c r="G112" s="208"/>
      <c r="H112" s="158"/>
      <c r="I112" s="209"/>
      <c r="J112" s="141" t="s">
        <v>380</v>
      </c>
      <c r="K112" s="112">
        <f>+R112</f>
        <v>0.75</v>
      </c>
      <c r="L112" s="113">
        <v>0.12</v>
      </c>
      <c r="M112" s="114">
        <f>+K112*L112</f>
        <v>0.09</v>
      </c>
      <c r="N112" s="168" t="s">
        <v>381</v>
      </c>
      <c r="O112" s="142" t="s">
        <v>378</v>
      </c>
      <c r="P112" s="117">
        <v>0.75</v>
      </c>
      <c r="Q112" s="118">
        <v>1</v>
      </c>
      <c r="R112" s="119">
        <f>+P112*Q112</f>
        <v>0.75</v>
      </c>
    </row>
    <row r="113" spans="2:18" ht="33.75" x14ac:dyDescent="0.25">
      <c r="B113" s="120"/>
      <c r="C113" s="121"/>
      <c r="D113" s="158"/>
      <c r="E113" s="188"/>
      <c r="F113" s="1"/>
      <c r="G113" s="208"/>
      <c r="H113" s="158"/>
      <c r="I113" s="209"/>
      <c r="J113" s="147"/>
      <c r="K113" s="127"/>
      <c r="L113" s="128"/>
      <c r="M113" s="129"/>
      <c r="N113" s="138" t="s">
        <v>382</v>
      </c>
      <c r="O113" s="131"/>
      <c r="P113" s="132"/>
      <c r="Q113" s="133"/>
      <c r="R113" s="134"/>
    </row>
    <row r="114" spans="2:18" ht="22.5" x14ac:dyDescent="0.25">
      <c r="B114" s="120"/>
      <c r="C114" s="121"/>
      <c r="D114" s="158"/>
      <c r="E114" s="188"/>
      <c r="F114" s="1"/>
      <c r="G114" s="208"/>
      <c r="H114" s="158"/>
      <c r="I114" s="209"/>
      <c r="J114" s="141" t="s">
        <v>383</v>
      </c>
      <c r="K114" s="112">
        <f>+R114</f>
        <v>0.8</v>
      </c>
      <c r="L114" s="113">
        <v>0.15</v>
      </c>
      <c r="M114" s="114">
        <f>+K114*L114</f>
        <v>0.12</v>
      </c>
      <c r="N114" s="168" t="s">
        <v>384</v>
      </c>
      <c r="O114" s="142" t="s">
        <v>385</v>
      </c>
      <c r="P114" s="117">
        <v>0.8</v>
      </c>
      <c r="Q114" s="118">
        <v>1</v>
      </c>
      <c r="R114" s="119">
        <f>+P114*Q114</f>
        <v>0.8</v>
      </c>
    </row>
    <row r="115" spans="2:18" ht="45" x14ac:dyDescent="0.25">
      <c r="B115" s="120"/>
      <c r="C115" s="121"/>
      <c r="D115" s="158"/>
      <c r="E115" s="188"/>
      <c r="F115" s="1"/>
      <c r="G115" s="208"/>
      <c r="H115" s="158"/>
      <c r="I115" s="209"/>
      <c r="J115" s="147"/>
      <c r="K115" s="127"/>
      <c r="L115" s="128"/>
      <c r="M115" s="129"/>
      <c r="N115" s="138" t="s">
        <v>386</v>
      </c>
      <c r="O115" s="131"/>
      <c r="P115" s="132"/>
      <c r="Q115" s="133"/>
      <c r="R115" s="134"/>
    </row>
    <row r="116" spans="2:18" ht="33.75" x14ac:dyDescent="0.25">
      <c r="B116" s="120"/>
      <c r="C116" s="121"/>
      <c r="D116" s="158"/>
      <c r="E116" s="188"/>
      <c r="F116" s="1"/>
      <c r="G116" s="208"/>
      <c r="H116" s="158"/>
      <c r="I116" s="209"/>
      <c r="J116" s="156" t="s">
        <v>387</v>
      </c>
      <c r="K116" s="112">
        <f>+R116</f>
        <v>0.35</v>
      </c>
      <c r="L116" s="113">
        <v>0.25</v>
      </c>
      <c r="M116" s="114">
        <f>+K116*L116</f>
        <v>8.7499999999999994E-2</v>
      </c>
      <c r="N116" s="168" t="s">
        <v>388</v>
      </c>
      <c r="O116" s="142" t="s">
        <v>389</v>
      </c>
      <c r="P116" s="117">
        <v>0.35</v>
      </c>
      <c r="Q116" s="118">
        <v>1</v>
      </c>
      <c r="R116" s="119">
        <f>+P116*Q116</f>
        <v>0.35</v>
      </c>
    </row>
    <row r="117" spans="2:18" ht="34.5" thickBot="1" x14ac:dyDescent="0.3">
      <c r="B117" s="120"/>
      <c r="C117" s="121"/>
      <c r="D117" s="158"/>
      <c r="E117" s="188"/>
      <c r="F117" s="1"/>
      <c r="G117" s="208"/>
      <c r="H117" s="158"/>
      <c r="I117" s="209"/>
      <c r="J117" s="162"/>
      <c r="K117" s="127"/>
      <c r="L117" s="128"/>
      <c r="M117" s="129"/>
      <c r="N117" s="138" t="s">
        <v>390</v>
      </c>
      <c r="O117" s="131"/>
      <c r="P117" s="132"/>
      <c r="Q117" s="133"/>
      <c r="R117" s="134"/>
    </row>
    <row r="118" spans="2:18" ht="15.75" thickBot="1" x14ac:dyDescent="0.3">
      <c r="B118" s="120"/>
      <c r="C118" s="121"/>
      <c r="D118" s="158"/>
      <c r="E118" s="188"/>
      <c r="F118" s="148"/>
      <c r="G118" s="149"/>
      <c r="H118" s="149"/>
      <c r="I118" s="149"/>
      <c r="J118" s="149"/>
      <c r="K118" s="149"/>
      <c r="L118" s="151">
        <f>SUM(L104:L117)</f>
        <v>1</v>
      </c>
      <c r="M118" s="152"/>
      <c r="N118" s="152"/>
      <c r="O118" s="149"/>
      <c r="P118" s="65"/>
      <c r="Q118" s="153"/>
      <c r="R118" s="154"/>
    </row>
    <row r="119" spans="2:18" ht="23.25" thickBot="1" x14ac:dyDescent="0.3">
      <c r="B119" s="120"/>
      <c r="C119" s="121"/>
      <c r="D119" s="158"/>
      <c r="E119" s="188"/>
      <c r="F119" s="213" t="s">
        <v>391</v>
      </c>
      <c r="G119" s="110">
        <f>SUM(M119:M138)</f>
        <v>0.8600000000000001</v>
      </c>
      <c r="H119" s="155">
        <f>+[1]Ponderaciones!E36</f>
        <v>0.2</v>
      </c>
      <c r="I119" s="164">
        <f>+G119*H119</f>
        <v>0.17200000000000004</v>
      </c>
      <c r="J119" s="226" t="s">
        <v>392</v>
      </c>
      <c r="K119" s="112">
        <f>+R119</f>
        <v>0.98</v>
      </c>
      <c r="L119" s="113">
        <v>0.1</v>
      </c>
      <c r="M119" s="114">
        <f>+K119*L119</f>
        <v>9.8000000000000004E-2</v>
      </c>
      <c r="N119" s="228" t="s">
        <v>393</v>
      </c>
      <c r="O119" s="142" t="s">
        <v>394</v>
      </c>
      <c r="P119" s="117">
        <v>0.98</v>
      </c>
      <c r="Q119" s="118">
        <v>1</v>
      </c>
      <c r="R119" s="119">
        <f>+P119*Q119</f>
        <v>0.98</v>
      </c>
    </row>
    <row r="120" spans="2:18" ht="56.25" x14ac:dyDescent="0.25">
      <c r="B120" s="120"/>
      <c r="C120" s="121"/>
      <c r="D120" s="158"/>
      <c r="E120" s="188"/>
      <c r="F120" s="124"/>
      <c r="G120" s="125"/>
      <c r="H120" s="158"/>
      <c r="I120" s="188"/>
      <c r="J120" s="189"/>
      <c r="K120" s="127"/>
      <c r="L120" s="128"/>
      <c r="M120" s="129"/>
      <c r="N120" s="239" t="s">
        <v>395</v>
      </c>
      <c r="O120" s="131"/>
      <c r="P120" s="132"/>
      <c r="Q120" s="133"/>
      <c r="R120" s="134"/>
    </row>
    <row r="121" spans="2:18" ht="22.5" x14ac:dyDescent="0.25">
      <c r="B121" s="120"/>
      <c r="C121" s="121"/>
      <c r="D121" s="158"/>
      <c r="E121" s="188"/>
      <c r="F121" s="135"/>
      <c r="G121" s="125"/>
      <c r="H121" s="158"/>
      <c r="I121" s="188"/>
      <c r="J121" s="226" t="s">
        <v>396</v>
      </c>
      <c r="K121" s="112">
        <f>+R121</f>
        <v>0.98</v>
      </c>
      <c r="L121" s="113">
        <v>0.1</v>
      </c>
      <c r="M121" s="114">
        <f>+K121*L121</f>
        <v>9.8000000000000004E-2</v>
      </c>
      <c r="N121" s="228" t="s">
        <v>397</v>
      </c>
      <c r="O121" s="142" t="s">
        <v>398</v>
      </c>
      <c r="P121" s="117">
        <v>0.98</v>
      </c>
      <c r="Q121" s="118">
        <v>1</v>
      </c>
      <c r="R121" s="119">
        <f>+P121*Q121</f>
        <v>0.98</v>
      </c>
    </row>
    <row r="122" spans="2:18" ht="45" x14ac:dyDescent="0.25">
      <c r="B122" s="120"/>
      <c r="C122" s="121"/>
      <c r="D122" s="158"/>
      <c r="E122" s="188"/>
      <c r="F122" s="135"/>
      <c r="G122" s="125"/>
      <c r="H122" s="158"/>
      <c r="I122" s="188"/>
      <c r="J122" s="189"/>
      <c r="K122" s="127"/>
      <c r="L122" s="128"/>
      <c r="M122" s="129"/>
      <c r="N122" s="239" t="s">
        <v>399</v>
      </c>
      <c r="O122" s="131"/>
      <c r="P122" s="132"/>
      <c r="Q122" s="133"/>
      <c r="R122" s="134"/>
    </row>
    <row r="123" spans="2:18" ht="22.5" x14ac:dyDescent="0.25">
      <c r="B123" s="120"/>
      <c r="C123" s="121"/>
      <c r="D123" s="158"/>
      <c r="E123" s="188"/>
      <c r="F123" s="135"/>
      <c r="G123" s="125"/>
      <c r="H123" s="158"/>
      <c r="I123" s="188"/>
      <c r="J123" s="226" t="s">
        <v>400</v>
      </c>
      <c r="K123" s="112">
        <f>+R123</f>
        <v>0.85</v>
      </c>
      <c r="L123" s="113">
        <v>0.1</v>
      </c>
      <c r="M123" s="114">
        <f>+K123*L123</f>
        <v>8.5000000000000006E-2</v>
      </c>
      <c r="N123" s="228" t="s">
        <v>401</v>
      </c>
      <c r="O123" s="142" t="s">
        <v>402</v>
      </c>
      <c r="P123" s="117">
        <v>0.85</v>
      </c>
      <c r="Q123" s="118">
        <v>1</v>
      </c>
      <c r="R123" s="119">
        <f>+P123*Q123</f>
        <v>0.85</v>
      </c>
    </row>
    <row r="124" spans="2:18" ht="45" x14ac:dyDescent="0.25">
      <c r="B124" s="120"/>
      <c r="C124" s="121"/>
      <c r="D124" s="158"/>
      <c r="E124" s="188"/>
      <c r="F124" s="135"/>
      <c r="G124" s="125"/>
      <c r="H124" s="158"/>
      <c r="I124" s="188"/>
      <c r="J124" s="189"/>
      <c r="K124" s="127"/>
      <c r="L124" s="128"/>
      <c r="M124" s="129"/>
      <c r="N124" s="239" t="s">
        <v>403</v>
      </c>
      <c r="O124" s="131"/>
      <c r="P124" s="132"/>
      <c r="Q124" s="133"/>
      <c r="R124" s="134"/>
    </row>
    <row r="125" spans="2:18" ht="22.5" x14ac:dyDescent="0.25">
      <c r="B125" s="120"/>
      <c r="C125" s="121"/>
      <c r="D125" s="158"/>
      <c r="E125" s="188"/>
      <c r="F125" s="135"/>
      <c r="G125" s="125"/>
      <c r="H125" s="158"/>
      <c r="I125" s="188"/>
      <c r="J125" s="226" t="s">
        <v>404</v>
      </c>
      <c r="K125" s="112">
        <f>+R125</f>
        <v>0.9</v>
      </c>
      <c r="L125" s="113">
        <v>0.1</v>
      </c>
      <c r="M125" s="114">
        <f>+K125*L125</f>
        <v>9.0000000000000011E-2</v>
      </c>
      <c r="N125" s="228" t="s">
        <v>405</v>
      </c>
      <c r="O125" s="142" t="s">
        <v>406</v>
      </c>
      <c r="P125" s="117">
        <v>0.9</v>
      </c>
      <c r="Q125" s="118">
        <v>1</v>
      </c>
      <c r="R125" s="119">
        <f>+P125*Q125</f>
        <v>0.9</v>
      </c>
    </row>
    <row r="126" spans="2:18" ht="45" x14ac:dyDescent="0.25">
      <c r="B126" s="120"/>
      <c r="C126" s="121"/>
      <c r="D126" s="158"/>
      <c r="E126" s="188"/>
      <c r="F126" s="135"/>
      <c r="G126" s="125"/>
      <c r="H126" s="158"/>
      <c r="I126" s="188"/>
      <c r="J126" s="189"/>
      <c r="K126" s="127"/>
      <c r="L126" s="128"/>
      <c r="M126" s="129"/>
      <c r="N126" s="239" t="s">
        <v>407</v>
      </c>
      <c r="O126" s="131"/>
      <c r="P126" s="132"/>
      <c r="Q126" s="133"/>
      <c r="R126" s="134"/>
    </row>
    <row r="127" spans="2:18" ht="22.5" x14ac:dyDescent="0.25">
      <c r="B127" s="120"/>
      <c r="C127" s="121"/>
      <c r="D127" s="158"/>
      <c r="E127" s="188"/>
      <c r="F127" s="135"/>
      <c r="G127" s="125"/>
      <c r="H127" s="158"/>
      <c r="I127" s="188"/>
      <c r="J127" s="111" t="s">
        <v>408</v>
      </c>
      <c r="K127" s="112">
        <f>+R127</f>
        <v>0.89</v>
      </c>
      <c r="L127" s="113">
        <v>0.1</v>
      </c>
      <c r="M127" s="114">
        <f>+K127*L127</f>
        <v>8.900000000000001E-2</v>
      </c>
      <c r="N127" s="168" t="s">
        <v>409</v>
      </c>
      <c r="O127" s="142" t="s">
        <v>410</v>
      </c>
      <c r="P127" s="117">
        <v>0.89</v>
      </c>
      <c r="Q127" s="118">
        <v>1</v>
      </c>
      <c r="R127" s="119">
        <f>+P127*Q127</f>
        <v>0.89</v>
      </c>
    </row>
    <row r="128" spans="2:18" ht="56.25" x14ac:dyDescent="0.25">
      <c r="B128" s="120"/>
      <c r="C128" s="121"/>
      <c r="D128" s="158"/>
      <c r="E128" s="188"/>
      <c r="F128" s="135"/>
      <c r="G128" s="125"/>
      <c r="H128" s="158"/>
      <c r="I128" s="188"/>
      <c r="J128" s="126"/>
      <c r="K128" s="127"/>
      <c r="L128" s="128"/>
      <c r="M128" s="129"/>
      <c r="N128" s="138" t="s">
        <v>411</v>
      </c>
      <c r="O128" s="131"/>
      <c r="P128" s="132"/>
      <c r="Q128" s="133"/>
      <c r="R128" s="134"/>
    </row>
    <row r="129" spans="2:18" ht="22.5" x14ac:dyDescent="0.25">
      <c r="B129" s="120"/>
      <c r="C129" s="121"/>
      <c r="D129" s="158"/>
      <c r="E129" s="188"/>
      <c r="F129" s="135"/>
      <c r="G129" s="125"/>
      <c r="H129" s="158"/>
      <c r="I129" s="188"/>
      <c r="J129" s="156" t="s">
        <v>412</v>
      </c>
      <c r="K129" s="112">
        <f>+R129</f>
        <v>0.95</v>
      </c>
      <c r="L129" s="113">
        <v>0.1</v>
      </c>
      <c r="M129" s="114">
        <f>+K129*L129</f>
        <v>9.5000000000000001E-2</v>
      </c>
      <c r="N129" s="168" t="s">
        <v>413</v>
      </c>
      <c r="O129" s="142" t="s">
        <v>414</v>
      </c>
      <c r="P129" s="117">
        <v>0.95</v>
      </c>
      <c r="Q129" s="118">
        <v>1</v>
      </c>
      <c r="R129" s="119">
        <f>+P129*Q129</f>
        <v>0.95</v>
      </c>
    </row>
    <row r="130" spans="2:18" ht="135" x14ac:dyDescent="0.25">
      <c r="B130" s="120"/>
      <c r="C130" s="121"/>
      <c r="D130" s="158"/>
      <c r="E130" s="188"/>
      <c r="F130" s="135"/>
      <c r="G130" s="125"/>
      <c r="H130" s="158"/>
      <c r="I130" s="188"/>
      <c r="J130" s="159"/>
      <c r="K130" s="127"/>
      <c r="L130" s="128"/>
      <c r="M130" s="129"/>
      <c r="N130" s="239" t="s">
        <v>415</v>
      </c>
      <c r="O130" s="131"/>
      <c r="P130" s="132"/>
      <c r="Q130" s="133"/>
      <c r="R130" s="134"/>
    </row>
    <row r="131" spans="2:18" ht="45" x14ac:dyDescent="0.25">
      <c r="B131" s="120"/>
      <c r="C131" s="121"/>
      <c r="D131" s="158"/>
      <c r="E131" s="188"/>
      <c r="F131" s="135"/>
      <c r="G131" s="125"/>
      <c r="H131" s="158"/>
      <c r="I131" s="188"/>
      <c r="J131" s="240" t="s">
        <v>416</v>
      </c>
      <c r="K131" s="112">
        <f>+R131</f>
        <v>0.85</v>
      </c>
      <c r="L131" s="113">
        <v>0.1</v>
      </c>
      <c r="M131" s="114">
        <f>+K131*L131</f>
        <v>8.5000000000000006E-2</v>
      </c>
      <c r="N131" s="228" t="s">
        <v>417</v>
      </c>
      <c r="O131" s="142" t="s">
        <v>418</v>
      </c>
      <c r="P131" s="117">
        <v>0.85</v>
      </c>
      <c r="Q131" s="118">
        <v>1</v>
      </c>
      <c r="R131" s="119">
        <f>+P131*Q131</f>
        <v>0.85</v>
      </c>
    </row>
    <row r="132" spans="2:18" ht="112.5" x14ac:dyDescent="0.25">
      <c r="B132" s="120"/>
      <c r="C132" s="121"/>
      <c r="D132" s="158"/>
      <c r="E132" s="188"/>
      <c r="F132" s="135"/>
      <c r="G132" s="125"/>
      <c r="H132" s="158"/>
      <c r="I132" s="188"/>
      <c r="J132" s="159"/>
      <c r="K132" s="127"/>
      <c r="L132" s="128"/>
      <c r="M132" s="129"/>
      <c r="N132" s="239" t="s">
        <v>419</v>
      </c>
      <c r="O132" s="131"/>
      <c r="P132" s="132"/>
      <c r="Q132" s="133"/>
      <c r="R132" s="134"/>
    </row>
    <row r="133" spans="2:18" ht="67.5" x14ac:dyDescent="0.25">
      <c r="B133" s="120"/>
      <c r="C133" s="121"/>
      <c r="D133" s="158"/>
      <c r="E133" s="188"/>
      <c r="F133" s="135"/>
      <c r="G133" s="125"/>
      <c r="H133" s="158"/>
      <c r="I133" s="188"/>
      <c r="J133" s="240" t="s">
        <v>420</v>
      </c>
      <c r="K133" s="112">
        <f>+R133</f>
        <v>0.75</v>
      </c>
      <c r="L133" s="113">
        <v>0.1</v>
      </c>
      <c r="M133" s="114">
        <f>+K133*L133</f>
        <v>7.5000000000000011E-2</v>
      </c>
      <c r="N133" s="228" t="s">
        <v>421</v>
      </c>
      <c r="O133" s="142" t="s">
        <v>422</v>
      </c>
      <c r="P133" s="117">
        <v>0.75</v>
      </c>
      <c r="Q133" s="118">
        <v>1</v>
      </c>
      <c r="R133" s="119">
        <f>+P133*Q133</f>
        <v>0.75</v>
      </c>
    </row>
    <row r="134" spans="2:18" ht="90" x14ac:dyDescent="0.25">
      <c r="B134" s="120"/>
      <c r="C134" s="121"/>
      <c r="D134" s="158"/>
      <c r="E134" s="188"/>
      <c r="F134" s="135"/>
      <c r="G134" s="125"/>
      <c r="H134" s="158"/>
      <c r="I134" s="188"/>
      <c r="J134" s="159"/>
      <c r="K134" s="127"/>
      <c r="L134" s="128"/>
      <c r="M134" s="129"/>
      <c r="N134" s="239" t="s">
        <v>423</v>
      </c>
      <c r="O134" s="131"/>
      <c r="P134" s="132"/>
      <c r="Q134" s="133"/>
      <c r="R134" s="134"/>
    </row>
    <row r="135" spans="2:18" ht="45" x14ac:dyDescent="0.25">
      <c r="B135" s="120"/>
      <c r="C135" s="121"/>
      <c r="D135" s="158"/>
      <c r="E135" s="188"/>
      <c r="F135" s="135"/>
      <c r="G135" s="125"/>
      <c r="H135" s="158"/>
      <c r="I135" s="188"/>
      <c r="J135" s="240" t="s">
        <v>424</v>
      </c>
      <c r="K135" s="112">
        <f>+R135</f>
        <v>0.95</v>
      </c>
      <c r="L135" s="113">
        <v>0.1</v>
      </c>
      <c r="M135" s="114">
        <f>+K135*L135</f>
        <v>9.5000000000000001E-2</v>
      </c>
      <c r="N135" s="228" t="s">
        <v>425</v>
      </c>
      <c r="O135" s="142" t="s">
        <v>426</v>
      </c>
      <c r="P135" s="117">
        <v>0.95</v>
      </c>
      <c r="Q135" s="118">
        <v>1</v>
      </c>
      <c r="R135" s="119">
        <f>+P135*Q135</f>
        <v>0.95</v>
      </c>
    </row>
    <row r="136" spans="2:18" ht="112.5" x14ac:dyDescent="0.25">
      <c r="B136" s="120"/>
      <c r="C136" s="121"/>
      <c r="D136" s="158"/>
      <c r="E136" s="188"/>
      <c r="F136" s="135"/>
      <c r="G136" s="125"/>
      <c r="H136" s="158"/>
      <c r="I136" s="188"/>
      <c r="J136" s="159"/>
      <c r="K136" s="127"/>
      <c r="L136" s="128"/>
      <c r="M136" s="129"/>
      <c r="N136" s="239" t="s">
        <v>427</v>
      </c>
      <c r="O136" s="131"/>
      <c r="P136" s="132"/>
      <c r="Q136" s="133"/>
      <c r="R136" s="134"/>
    </row>
    <row r="137" spans="2:18" ht="22.5" x14ac:dyDescent="0.25">
      <c r="B137" s="120"/>
      <c r="C137" s="121"/>
      <c r="D137" s="158"/>
      <c r="E137" s="188"/>
      <c r="F137" s="135"/>
      <c r="G137" s="125"/>
      <c r="H137" s="158"/>
      <c r="I137" s="188"/>
      <c r="J137" s="141" t="s">
        <v>428</v>
      </c>
      <c r="K137" s="112">
        <f>+R137</f>
        <v>0.5</v>
      </c>
      <c r="L137" s="113">
        <v>0.1</v>
      </c>
      <c r="M137" s="114">
        <f>+K137*L137</f>
        <v>0.05</v>
      </c>
      <c r="N137" s="228" t="s">
        <v>429</v>
      </c>
      <c r="O137" s="142" t="s">
        <v>430</v>
      </c>
      <c r="P137" s="117">
        <v>0.5</v>
      </c>
      <c r="Q137" s="118">
        <v>1</v>
      </c>
      <c r="R137" s="119">
        <f>+P137*Q137</f>
        <v>0.5</v>
      </c>
    </row>
    <row r="138" spans="2:18" ht="57" thickBot="1" x14ac:dyDescent="0.3">
      <c r="B138" s="120"/>
      <c r="C138" s="121"/>
      <c r="D138" s="158"/>
      <c r="E138" s="188"/>
      <c r="F138" s="143"/>
      <c r="G138" s="144"/>
      <c r="H138" s="161"/>
      <c r="I138" s="172"/>
      <c r="J138" s="147"/>
      <c r="K138" s="127"/>
      <c r="L138" s="128"/>
      <c r="M138" s="129"/>
      <c r="N138" s="239" t="s">
        <v>431</v>
      </c>
      <c r="O138" s="131"/>
      <c r="P138" s="132"/>
      <c r="Q138" s="133"/>
      <c r="R138" s="134"/>
    </row>
    <row r="139" spans="2:18" ht="15.75" thickBot="1" x14ac:dyDescent="0.3">
      <c r="B139" s="120"/>
      <c r="C139" s="121"/>
      <c r="D139" s="158"/>
      <c r="E139" s="188"/>
      <c r="F139" s="148"/>
      <c r="G139" s="149"/>
      <c r="H139" s="149"/>
      <c r="I139" s="149"/>
      <c r="J139" s="149"/>
      <c r="K139" s="149"/>
      <c r="L139" s="151">
        <f>SUM(L119:L138)</f>
        <v>0.99999999999999989</v>
      </c>
      <c r="M139" s="152"/>
      <c r="N139" s="152"/>
      <c r="O139" s="149"/>
      <c r="P139" s="65"/>
      <c r="Q139" s="153"/>
      <c r="R139" s="154"/>
    </row>
    <row r="140" spans="2:18" ht="15.75" thickBot="1" x14ac:dyDescent="0.3">
      <c r="B140" s="120"/>
      <c r="C140" s="121"/>
      <c r="D140" s="158"/>
      <c r="E140" s="188"/>
      <c r="F140" s="109" t="s">
        <v>432</v>
      </c>
      <c r="G140" s="110">
        <f>SUM(M140:M145)</f>
        <v>0.96799999999999997</v>
      </c>
      <c r="H140" s="155">
        <f>+[1]Ponderaciones!E37</f>
        <v>0.2</v>
      </c>
      <c r="I140" s="164">
        <f>+G140*H140</f>
        <v>0.19359999999999999</v>
      </c>
      <c r="J140" s="224" t="s">
        <v>433</v>
      </c>
      <c r="K140" s="202">
        <f>+R140</f>
        <v>0.98</v>
      </c>
      <c r="L140" s="203">
        <v>0.4</v>
      </c>
      <c r="M140" s="204">
        <f>+K140*L140</f>
        <v>0.39200000000000002</v>
      </c>
      <c r="N140" s="168" t="s">
        <v>434</v>
      </c>
      <c r="O140" s="137" t="s">
        <v>435</v>
      </c>
      <c r="P140" s="217">
        <v>0.98</v>
      </c>
      <c r="Q140" s="195">
        <v>1</v>
      </c>
      <c r="R140" s="167">
        <f>+P140*Q140</f>
        <v>0.98</v>
      </c>
    </row>
    <row r="141" spans="2:18" ht="112.5" x14ac:dyDescent="0.25">
      <c r="B141" s="120"/>
      <c r="C141" s="121"/>
      <c r="D141" s="158"/>
      <c r="E141" s="188"/>
      <c r="F141" s="124"/>
      <c r="G141" s="125"/>
      <c r="H141" s="158"/>
      <c r="I141" s="188"/>
      <c r="J141" s="189"/>
      <c r="K141" s="174"/>
      <c r="L141" s="128"/>
      <c r="M141" s="134"/>
      <c r="N141" s="239" t="s">
        <v>436</v>
      </c>
      <c r="O141" s="131"/>
      <c r="P141" s="132"/>
      <c r="Q141" s="133"/>
      <c r="R141" s="134"/>
    </row>
    <row r="142" spans="2:18" x14ac:dyDescent="0.25">
      <c r="B142" s="120"/>
      <c r="C142" s="121"/>
      <c r="D142" s="158"/>
      <c r="E142" s="188"/>
      <c r="F142" s="135"/>
      <c r="G142" s="125"/>
      <c r="H142" s="158"/>
      <c r="I142" s="188"/>
      <c r="J142" s="141" t="s">
        <v>433</v>
      </c>
      <c r="K142" s="184">
        <f>+R142</f>
        <v>0.95</v>
      </c>
      <c r="L142" s="113">
        <v>0.4</v>
      </c>
      <c r="M142" s="185">
        <f>+K142*L142</f>
        <v>0.38</v>
      </c>
      <c r="N142" s="186" t="s">
        <v>434</v>
      </c>
      <c r="O142" s="142" t="s">
        <v>435</v>
      </c>
      <c r="P142" s="187">
        <v>0.95</v>
      </c>
      <c r="Q142" s="118">
        <v>1</v>
      </c>
      <c r="R142" s="185">
        <f>+P142*Q142</f>
        <v>0.95</v>
      </c>
    </row>
    <row r="143" spans="2:18" ht="22.5" x14ac:dyDescent="0.25">
      <c r="B143" s="120"/>
      <c r="C143" s="121"/>
      <c r="D143" s="158"/>
      <c r="E143" s="188"/>
      <c r="F143" s="135"/>
      <c r="G143" s="125"/>
      <c r="H143" s="158"/>
      <c r="I143" s="188"/>
      <c r="J143" s="147"/>
      <c r="K143" s="190"/>
      <c r="L143" s="128"/>
      <c r="M143" s="191"/>
      <c r="N143" s="211" t="s">
        <v>437</v>
      </c>
      <c r="O143" s="131"/>
      <c r="P143" s="193"/>
      <c r="Q143" s="133"/>
      <c r="R143" s="191"/>
    </row>
    <row r="144" spans="2:18" ht="33.75" x14ac:dyDescent="0.25">
      <c r="B144" s="120"/>
      <c r="C144" s="121"/>
      <c r="D144" s="158"/>
      <c r="E144" s="188"/>
      <c r="F144" s="135"/>
      <c r="G144" s="125"/>
      <c r="H144" s="158"/>
      <c r="I144" s="188"/>
      <c r="J144" s="156" t="s">
        <v>438</v>
      </c>
      <c r="K144" s="165">
        <f>+R144</f>
        <v>0.98</v>
      </c>
      <c r="L144" s="166">
        <v>0.2</v>
      </c>
      <c r="M144" s="185">
        <f>+K144*L144</f>
        <v>0.19600000000000001</v>
      </c>
      <c r="N144" s="228" t="s">
        <v>439</v>
      </c>
      <c r="O144" s="137" t="s">
        <v>440</v>
      </c>
      <c r="P144" s="217">
        <v>0.98</v>
      </c>
      <c r="Q144" s="195">
        <v>1</v>
      </c>
      <c r="R144" s="167">
        <f>+P144*Q144</f>
        <v>0.98</v>
      </c>
    </row>
    <row r="145" spans="2:18" ht="68.25" thickBot="1" x14ac:dyDescent="0.3">
      <c r="B145" s="120"/>
      <c r="C145" s="121"/>
      <c r="D145" s="158"/>
      <c r="E145" s="188"/>
      <c r="F145" s="143"/>
      <c r="G145" s="144"/>
      <c r="H145" s="161"/>
      <c r="I145" s="172"/>
      <c r="J145" s="162"/>
      <c r="K145" s="174"/>
      <c r="L145" s="175"/>
      <c r="M145" s="191"/>
      <c r="N145" s="176" t="s">
        <v>441</v>
      </c>
      <c r="O145" s="177"/>
      <c r="P145" s="132"/>
      <c r="Q145" s="133"/>
      <c r="R145" s="134"/>
    </row>
    <row r="146" spans="2:18" ht="15.75" thickBot="1" x14ac:dyDescent="0.3">
      <c r="B146" s="120"/>
      <c r="C146" s="121"/>
      <c r="D146" s="158"/>
      <c r="E146" s="188"/>
      <c r="F146" s="148"/>
      <c r="G146" s="149"/>
      <c r="H146" s="149"/>
      <c r="I146" s="149"/>
      <c r="J146" s="149"/>
      <c r="K146" s="149"/>
      <c r="L146" s="151">
        <f>SUM(L140:L145)</f>
        <v>1</v>
      </c>
      <c r="M146" s="152"/>
      <c r="N146" s="152"/>
      <c r="O146" s="149"/>
      <c r="P146" s="65"/>
      <c r="Q146" s="153"/>
      <c r="R146" s="154"/>
    </row>
    <row r="147" spans="2:18" ht="34.5" thickBot="1" x14ac:dyDescent="0.3">
      <c r="B147" s="120"/>
      <c r="C147" s="121"/>
      <c r="D147" s="158"/>
      <c r="E147" s="188"/>
      <c r="F147" s="109" t="s">
        <v>442</v>
      </c>
      <c r="G147" s="110">
        <f>SUM(M147:M148)</f>
        <v>1</v>
      </c>
      <c r="H147" s="155">
        <f>+[1]Ponderaciones!E38</f>
        <v>0.2</v>
      </c>
      <c r="I147" s="164">
        <f>+G147*H147</f>
        <v>0.2</v>
      </c>
      <c r="J147" s="214" t="s">
        <v>443</v>
      </c>
      <c r="K147" s="112">
        <f>+R147</f>
        <v>1</v>
      </c>
      <c r="L147" s="113">
        <v>1</v>
      </c>
      <c r="M147" s="114">
        <f>+K147*L147</f>
        <v>1</v>
      </c>
      <c r="N147" s="205" t="s">
        <v>444</v>
      </c>
      <c r="O147" s="142" t="s">
        <v>221</v>
      </c>
      <c r="P147" s="117">
        <v>1</v>
      </c>
      <c r="Q147" s="118">
        <v>1</v>
      </c>
      <c r="R147" s="119">
        <f>+P147*Q147</f>
        <v>1</v>
      </c>
    </row>
    <row r="148" spans="2:18" ht="57" thickBot="1" x14ac:dyDescent="0.3">
      <c r="B148" s="120"/>
      <c r="C148" s="170"/>
      <c r="D148" s="161"/>
      <c r="E148" s="172"/>
      <c r="F148" s="241"/>
      <c r="G148" s="144"/>
      <c r="H148" s="161"/>
      <c r="I148" s="172"/>
      <c r="J148" s="126"/>
      <c r="K148" s="127"/>
      <c r="L148" s="128"/>
      <c r="M148" s="129"/>
      <c r="N148" s="138" t="s">
        <v>445</v>
      </c>
      <c r="O148" s="131"/>
      <c r="P148" s="132"/>
      <c r="Q148" s="133"/>
      <c r="R148" s="134"/>
    </row>
    <row r="149" spans="2:18" ht="15.75" thickBot="1" x14ac:dyDescent="0.3">
      <c r="B149" s="178"/>
      <c r="C149" s="179"/>
      <c r="D149" s="179"/>
      <c r="E149" s="179"/>
      <c r="F149" s="179"/>
      <c r="G149" s="149"/>
      <c r="H149" s="218">
        <f>SUM(H87,H104,H119,H140,H147)</f>
        <v>0.60000000000000009</v>
      </c>
      <c r="I149" s="152"/>
      <c r="J149" s="152"/>
      <c r="K149" s="149"/>
      <c r="L149" s="151">
        <f>SUM(L147:L148)</f>
        <v>1</v>
      </c>
      <c r="M149" s="152"/>
      <c r="N149" s="152"/>
      <c r="O149" s="179"/>
      <c r="P149" s="180"/>
      <c r="Q149" s="181"/>
      <c r="R149" s="182"/>
    </row>
    <row r="150" spans="2:18" ht="26.25" thickBot="1" x14ac:dyDescent="0.3">
      <c r="B150" s="105" t="s">
        <v>446</v>
      </c>
      <c r="C150" s="106" t="e">
        <f>SUM(I150:I180)</f>
        <v>#VALUE!</v>
      </c>
      <c r="D150" s="155">
        <f>+[1]Ponderaciones!D41</f>
        <v>0</v>
      </c>
      <c r="E150" s="164" t="e">
        <f>+C150*D150</f>
        <v>#VALUE!</v>
      </c>
      <c r="F150" s="213" t="s">
        <v>447</v>
      </c>
      <c r="G150" s="110">
        <f>SUM(M150:M161)</f>
        <v>0.9365</v>
      </c>
      <c r="H150" s="155">
        <f>+[1]Ponderaciones!E42</f>
        <v>0</v>
      </c>
      <c r="I150" s="164">
        <f>+G150*H150</f>
        <v>0</v>
      </c>
      <c r="J150" s="183" t="s">
        <v>448</v>
      </c>
      <c r="K150" s="112">
        <f>+R150</f>
        <v>0.98</v>
      </c>
      <c r="L150" s="113">
        <v>0.3</v>
      </c>
      <c r="M150" s="114">
        <f>+K150*L150</f>
        <v>0.29399999999999998</v>
      </c>
      <c r="N150" s="168" t="s">
        <v>449</v>
      </c>
      <c r="O150" s="206" t="s">
        <v>450</v>
      </c>
      <c r="P150" s="117">
        <v>0.98</v>
      </c>
      <c r="Q150" s="118">
        <v>1</v>
      </c>
      <c r="R150" s="119">
        <f>+P150*Q150</f>
        <v>0.98</v>
      </c>
    </row>
    <row r="151" spans="2:18" x14ac:dyDescent="0.25">
      <c r="B151" s="225"/>
      <c r="C151" s="121"/>
      <c r="D151" s="158"/>
      <c r="E151" s="188"/>
      <c r="F151" s="124"/>
      <c r="G151" s="125"/>
      <c r="H151" s="158"/>
      <c r="I151" s="188"/>
      <c r="J151" s="189"/>
      <c r="K151" s="127"/>
      <c r="L151" s="128"/>
      <c r="M151" s="129"/>
      <c r="N151" s="239" t="s">
        <v>451</v>
      </c>
      <c r="O151" s="131"/>
      <c r="P151" s="132"/>
      <c r="Q151" s="133"/>
      <c r="R151" s="134"/>
    </row>
    <row r="152" spans="2:18" ht="22.5" x14ac:dyDescent="0.25">
      <c r="B152" s="120"/>
      <c r="C152" s="121"/>
      <c r="D152" s="158"/>
      <c r="E152" s="188"/>
      <c r="F152" s="135"/>
      <c r="G152" s="125"/>
      <c r="H152" s="158"/>
      <c r="I152" s="188"/>
      <c r="J152" s="226" t="s">
        <v>452</v>
      </c>
      <c r="K152" s="112">
        <f>+R152</f>
        <v>0.95</v>
      </c>
      <c r="L152" s="113">
        <v>0.15</v>
      </c>
      <c r="M152" s="114">
        <f>+K152*L152</f>
        <v>0.14249999999999999</v>
      </c>
      <c r="N152" s="228" t="s">
        <v>453</v>
      </c>
      <c r="O152" s="142" t="s">
        <v>450</v>
      </c>
      <c r="P152" s="117">
        <v>0.95</v>
      </c>
      <c r="Q152" s="118">
        <v>1</v>
      </c>
      <c r="R152" s="119">
        <f>+P152*Q152</f>
        <v>0.95</v>
      </c>
    </row>
    <row r="153" spans="2:18" x14ac:dyDescent="0.25">
      <c r="B153" s="120"/>
      <c r="C153" s="121"/>
      <c r="D153" s="158"/>
      <c r="E153" s="188"/>
      <c r="F153" s="135"/>
      <c r="G153" s="125"/>
      <c r="H153" s="158"/>
      <c r="I153" s="188"/>
      <c r="J153" s="189"/>
      <c r="K153" s="127"/>
      <c r="L153" s="128"/>
      <c r="M153" s="129"/>
      <c r="N153" s="239" t="s">
        <v>454</v>
      </c>
      <c r="O153" s="131"/>
      <c r="P153" s="132"/>
      <c r="Q153" s="133"/>
      <c r="R153" s="134"/>
    </row>
    <row r="154" spans="2:18" ht="22.5" x14ac:dyDescent="0.25">
      <c r="B154" s="120"/>
      <c r="C154" s="121"/>
      <c r="D154" s="158"/>
      <c r="E154" s="188"/>
      <c r="F154" s="135"/>
      <c r="G154" s="125"/>
      <c r="H154" s="158"/>
      <c r="I154" s="188"/>
      <c r="J154" s="111" t="s">
        <v>455</v>
      </c>
      <c r="K154" s="112">
        <f>+R154</f>
        <v>0.9</v>
      </c>
      <c r="L154" s="113">
        <v>0.15</v>
      </c>
      <c r="M154" s="114">
        <f>+K154*L154</f>
        <v>0.13500000000000001</v>
      </c>
      <c r="N154" s="228" t="s">
        <v>456</v>
      </c>
      <c r="O154" s="142" t="s">
        <v>457</v>
      </c>
      <c r="P154" s="117">
        <v>0.9</v>
      </c>
      <c r="Q154" s="118">
        <v>1</v>
      </c>
      <c r="R154" s="119">
        <f>+P154*Q154</f>
        <v>0.9</v>
      </c>
    </row>
    <row r="155" spans="2:18" x14ac:dyDescent="0.25">
      <c r="B155" s="120"/>
      <c r="C155" s="121"/>
      <c r="D155" s="158"/>
      <c r="E155" s="188"/>
      <c r="F155" s="135"/>
      <c r="G155" s="125"/>
      <c r="H155" s="158"/>
      <c r="I155" s="188"/>
      <c r="J155" s="126"/>
      <c r="K155" s="127"/>
      <c r="L155" s="128"/>
      <c r="M155" s="129"/>
      <c r="N155" s="239" t="s">
        <v>451</v>
      </c>
      <c r="O155" s="131"/>
      <c r="P155" s="132"/>
      <c r="Q155" s="133"/>
      <c r="R155" s="134"/>
    </row>
    <row r="156" spans="2:18" ht="22.5" x14ac:dyDescent="0.25">
      <c r="B156" s="120"/>
      <c r="C156" s="121"/>
      <c r="D156" s="158"/>
      <c r="E156" s="188"/>
      <c r="F156" s="135"/>
      <c r="G156" s="125"/>
      <c r="H156" s="158"/>
      <c r="I156" s="188"/>
      <c r="J156" s="240" t="s">
        <v>458</v>
      </c>
      <c r="K156" s="112">
        <f>+R156</f>
        <v>0.9</v>
      </c>
      <c r="L156" s="113">
        <v>0.2</v>
      </c>
      <c r="M156" s="114">
        <f>+K156*L156</f>
        <v>0.18000000000000002</v>
      </c>
      <c r="N156" s="228" t="s">
        <v>459</v>
      </c>
      <c r="O156" s="142" t="s">
        <v>460</v>
      </c>
      <c r="P156" s="117">
        <v>0.9</v>
      </c>
      <c r="Q156" s="118">
        <v>1</v>
      </c>
      <c r="R156" s="119">
        <f>+P156*Q156</f>
        <v>0.9</v>
      </c>
    </row>
    <row r="157" spans="2:18" ht="33.75" x14ac:dyDescent="0.25">
      <c r="B157" s="120"/>
      <c r="C157" s="121"/>
      <c r="D157" s="158"/>
      <c r="E157" s="188"/>
      <c r="F157" s="135"/>
      <c r="G157" s="125"/>
      <c r="H157" s="158"/>
      <c r="I157" s="188"/>
      <c r="J157" s="159"/>
      <c r="K157" s="127"/>
      <c r="L157" s="128"/>
      <c r="M157" s="129"/>
      <c r="N157" s="239" t="s">
        <v>461</v>
      </c>
      <c r="O157" s="131"/>
      <c r="P157" s="132"/>
      <c r="Q157" s="133"/>
      <c r="R157" s="134"/>
    </row>
    <row r="158" spans="2:18" ht="33.75" x14ac:dyDescent="0.25">
      <c r="B158" s="120"/>
      <c r="C158" s="121"/>
      <c r="D158" s="158"/>
      <c r="E158" s="188"/>
      <c r="F158" s="135"/>
      <c r="G158" s="125"/>
      <c r="H158" s="158"/>
      <c r="I158" s="188"/>
      <c r="J158" s="141" t="s">
        <v>462</v>
      </c>
      <c r="K158" s="112">
        <f>+R158</f>
        <v>0.95</v>
      </c>
      <c r="L158" s="113">
        <v>0.1</v>
      </c>
      <c r="M158" s="114">
        <f>+K158*L158</f>
        <v>9.5000000000000001E-2</v>
      </c>
      <c r="N158" s="228" t="s">
        <v>463</v>
      </c>
      <c r="O158" s="142" t="s">
        <v>464</v>
      </c>
      <c r="P158" s="117">
        <v>0.95</v>
      </c>
      <c r="Q158" s="118">
        <v>1</v>
      </c>
      <c r="R158" s="119">
        <f>+P158*Q158</f>
        <v>0.95</v>
      </c>
    </row>
    <row r="159" spans="2:18" ht="135" x14ac:dyDescent="0.25">
      <c r="B159" s="120"/>
      <c r="C159" s="121"/>
      <c r="D159" s="158"/>
      <c r="E159" s="188"/>
      <c r="F159" s="135"/>
      <c r="G159" s="125"/>
      <c r="H159" s="158"/>
      <c r="I159" s="188"/>
      <c r="J159" s="147"/>
      <c r="K159" s="127"/>
      <c r="L159" s="128"/>
      <c r="M159" s="129"/>
      <c r="N159" s="239" t="s">
        <v>465</v>
      </c>
      <c r="O159" s="131"/>
      <c r="P159" s="132"/>
      <c r="Q159" s="133"/>
      <c r="R159" s="134"/>
    </row>
    <row r="160" spans="2:18" ht="22.5" x14ac:dyDescent="0.25">
      <c r="B160" s="120"/>
      <c r="C160" s="121"/>
      <c r="D160" s="158"/>
      <c r="E160" s="188"/>
      <c r="F160" s="135"/>
      <c r="G160" s="125"/>
      <c r="H160" s="158"/>
      <c r="I160" s="188"/>
      <c r="J160" s="139" t="s">
        <v>466</v>
      </c>
      <c r="K160" s="112">
        <f>+R160</f>
        <v>0.9</v>
      </c>
      <c r="L160" s="113">
        <v>0.1</v>
      </c>
      <c r="M160" s="114">
        <f>+K160*L160</f>
        <v>9.0000000000000011E-2</v>
      </c>
      <c r="N160" s="228" t="s">
        <v>467</v>
      </c>
      <c r="O160" s="142" t="s">
        <v>468</v>
      </c>
      <c r="P160" s="117">
        <v>0.9</v>
      </c>
      <c r="Q160" s="118">
        <v>1</v>
      </c>
      <c r="R160" s="119">
        <f>+P160*Q160</f>
        <v>0.9</v>
      </c>
    </row>
    <row r="161" spans="2:18" ht="34.5" thickBot="1" x14ac:dyDescent="0.3">
      <c r="B161" s="120"/>
      <c r="C161" s="121"/>
      <c r="D161" s="158"/>
      <c r="E161" s="188"/>
      <c r="F161" s="143"/>
      <c r="G161" s="144"/>
      <c r="H161" s="161"/>
      <c r="I161" s="172"/>
      <c r="J161" s="139"/>
      <c r="K161" s="127"/>
      <c r="L161" s="128"/>
      <c r="M161" s="129"/>
      <c r="N161" s="239" t="s">
        <v>469</v>
      </c>
      <c r="O161" s="131"/>
      <c r="P161" s="132"/>
      <c r="Q161" s="133"/>
      <c r="R161" s="134"/>
    </row>
    <row r="162" spans="2:18" ht="15.75" thickBot="1" x14ac:dyDescent="0.3">
      <c r="B162" s="120"/>
      <c r="C162" s="121"/>
      <c r="D162" s="158"/>
      <c r="E162" s="188"/>
      <c r="F162" s="148"/>
      <c r="G162" s="149"/>
      <c r="H162" s="149"/>
      <c r="I162" s="149"/>
      <c r="J162" s="149"/>
      <c r="K162" s="149"/>
      <c r="L162" s="151">
        <f>SUM(L150:L161)</f>
        <v>1</v>
      </c>
      <c r="M162" s="152"/>
      <c r="N162" s="152"/>
      <c r="O162" s="149"/>
      <c r="P162" s="65"/>
      <c r="Q162" s="153"/>
      <c r="R162" s="154"/>
    </row>
    <row r="163" spans="2:18" ht="26.25" thickBot="1" x14ac:dyDescent="0.3">
      <c r="B163" s="120"/>
      <c r="C163" s="121"/>
      <c r="D163" s="158"/>
      <c r="E163" s="188"/>
      <c r="F163" s="213" t="s">
        <v>470</v>
      </c>
      <c r="G163" s="110">
        <f>SUM(M163:M178)</f>
        <v>0.45525000000000004</v>
      </c>
      <c r="H163" s="155" t="str">
        <f>+[1]Ponderaciones!E43</f>
        <v>Ponderación individual</v>
      </c>
      <c r="I163" s="164" t="e">
        <f>+G163*H163</f>
        <v>#VALUE!</v>
      </c>
      <c r="J163" s="183" t="s">
        <v>471</v>
      </c>
      <c r="K163" s="112">
        <f>+R163</f>
        <v>0.9</v>
      </c>
      <c r="L163" s="113">
        <v>0.125</v>
      </c>
      <c r="M163" s="114">
        <f>+K163*L163</f>
        <v>0.1125</v>
      </c>
      <c r="N163" s="157" t="s">
        <v>472</v>
      </c>
      <c r="O163" s="142" t="s">
        <v>473</v>
      </c>
      <c r="P163" s="117">
        <v>0.9</v>
      </c>
      <c r="Q163" s="118">
        <v>1</v>
      </c>
      <c r="R163" s="119">
        <f>+P163*Q163</f>
        <v>0.9</v>
      </c>
    </row>
    <row r="164" spans="2:18" x14ac:dyDescent="0.25">
      <c r="B164" s="120"/>
      <c r="C164" s="121"/>
      <c r="D164" s="158"/>
      <c r="E164" s="188"/>
      <c r="F164" s="124"/>
      <c r="G164" s="125"/>
      <c r="H164" s="158"/>
      <c r="I164" s="188"/>
      <c r="J164" s="189"/>
      <c r="K164" s="127"/>
      <c r="L164" s="128"/>
      <c r="M164" s="129"/>
      <c r="N164" s="160" t="s">
        <v>474</v>
      </c>
      <c r="O164" s="131"/>
      <c r="P164" s="132"/>
      <c r="Q164" s="133"/>
      <c r="R164" s="134"/>
    </row>
    <row r="165" spans="2:18" ht="22.5" x14ac:dyDescent="0.25">
      <c r="B165" s="120"/>
      <c r="C165" s="121"/>
      <c r="D165" s="158"/>
      <c r="E165" s="188"/>
      <c r="F165" s="135"/>
      <c r="G165" s="125"/>
      <c r="H165" s="158"/>
      <c r="I165" s="188"/>
      <c r="J165" s="226" t="s">
        <v>475</v>
      </c>
      <c r="K165" s="112">
        <f>+R165</f>
        <v>0.95</v>
      </c>
      <c r="L165" s="113">
        <v>0.125</v>
      </c>
      <c r="M165" s="114">
        <f>+K165*L165</f>
        <v>0.11874999999999999</v>
      </c>
      <c r="N165" s="242" t="s">
        <v>476</v>
      </c>
      <c r="O165" s="142" t="s">
        <v>477</v>
      </c>
      <c r="P165" s="117">
        <v>0.95</v>
      </c>
      <c r="Q165" s="118">
        <v>1</v>
      </c>
      <c r="R165" s="119">
        <f>+P165*Q165</f>
        <v>0.95</v>
      </c>
    </row>
    <row r="166" spans="2:18" x14ac:dyDescent="0.25">
      <c r="B166" s="120"/>
      <c r="C166" s="121"/>
      <c r="D166" s="158"/>
      <c r="E166" s="188"/>
      <c r="F166" s="135"/>
      <c r="G166" s="125"/>
      <c r="H166" s="158"/>
      <c r="I166" s="188"/>
      <c r="J166" s="189"/>
      <c r="K166" s="127"/>
      <c r="L166" s="128"/>
      <c r="M166" s="129"/>
      <c r="N166" s="160" t="s">
        <v>478</v>
      </c>
      <c r="O166" s="131"/>
      <c r="P166" s="132"/>
      <c r="Q166" s="133"/>
      <c r="R166" s="134"/>
    </row>
    <row r="167" spans="2:18" ht="33.75" x14ac:dyDescent="0.25">
      <c r="B167" s="120"/>
      <c r="C167" s="121"/>
      <c r="D167" s="158"/>
      <c r="E167" s="188"/>
      <c r="F167" s="135"/>
      <c r="G167" s="125"/>
      <c r="H167" s="158"/>
      <c r="I167" s="188"/>
      <c r="J167" s="226" t="s">
        <v>479</v>
      </c>
      <c r="K167" s="112">
        <f>+R167</f>
        <v>0.85</v>
      </c>
      <c r="L167" s="113">
        <v>0.125</v>
      </c>
      <c r="M167" s="114">
        <f>+K167*L167</f>
        <v>0.10625</v>
      </c>
      <c r="N167" s="242" t="s">
        <v>480</v>
      </c>
      <c r="O167" s="142" t="s">
        <v>481</v>
      </c>
      <c r="P167" s="117">
        <v>0.85</v>
      </c>
      <c r="Q167" s="118">
        <v>1</v>
      </c>
      <c r="R167" s="119">
        <f>+P167*Q167</f>
        <v>0.85</v>
      </c>
    </row>
    <row r="168" spans="2:18" ht="56.25" x14ac:dyDescent="0.25">
      <c r="B168" s="120"/>
      <c r="C168" s="121"/>
      <c r="D168" s="158"/>
      <c r="E168" s="188"/>
      <c r="F168" s="135"/>
      <c r="G168" s="125"/>
      <c r="H168" s="158"/>
      <c r="I168" s="188"/>
      <c r="J168" s="189"/>
      <c r="K168" s="127"/>
      <c r="L168" s="128"/>
      <c r="M168" s="129"/>
      <c r="N168" s="160" t="s">
        <v>482</v>
      </c>
      <c r="O168" s="131"/>
      <c r="P168" s="132"/>
      <c r="Q168" s="133"/>
      <c r="R168" s="134"/>
    </row>
    <row r="169" spans="2:18" ht="22.5" x14ac:dyDescent="0.25">
      <c r="B169" s="120"/>
      <c r="C169" s="121"/>
      <c r="D169" s="158"/>
      <c r="E169" s="188"/>
      <c r="F169" s="135"/>
      <c r="G169" s="125"/>
      <c r="H169" s="158"/>
      <c r="I169" s="188"/>
      <c r="J169" s="156" t="s">
        <v>483</v>
      </c>
      <c r="K169" s="112">
        <f>+R169</f>
        <v>0.1</v>
      </c>
      <c r="L169" s="113">
        <v>0.125</v>
      </c>
      <c r="M169" s="114">
        <f>+K169*L169</f>
        <v>1.2500000000000001E-2</v>
      </c>
      <c r="N169" s="157" t="s">
        <v>484</v>
      </c>
      <c r="O169" s="142" t="s">
        <v>477</v>
      </c>
      <c r="P169" s="117">
        <v>0.1</v>
      </c>
      <c r="Q169" s="118">
        <v>1</v>
      </c>
      <c r="R169" s="119">
        <f>+P169*Q169</f>
        <v>0.1</v>
      </c>
    </row>
    <row r="170" spans="2:18" ht="67.5" x14ac:dyDescent="0.25">
      <c r="B170" s="120"/>
      <c r="C170" s="121"/>
      <c r="D170" s="158"/>
      <c r="E170" s="188"/>
      <c r="F170" s="135"/>
      <c r="G170" s="125"/>
      <c r="H170" s="158"/>
      <c r="I170" s="188"/>
      <c r="J170" s="159"/>
      <c r="K170" s="127"/>
      <c r="L170" s="128"/>
      <c r="M170" s="129"/>
      <c r="N170" s="160" t="s">
        <v>485</v>
      </c>
      <c r="O170" s="131"/>
      <c r="P170" s="132"/>
      <c r="Q170" s="133"/>
      <c r="R170" s="134"/>
    </row>
    <row r="171" spans="2:18" ht="33.75" x14ac:dyDescent="0.25">
      <c r="B171" s="120"/>
      <c r="C171" s="121"/>
      <c r="D171" s="158"/>
      <c r="E171" s="188"/>
      <c r="F171" s="135"/>
      <c r="G171" s="125"/>
      <c r="H171" s="158"/>
      <c r="I171" s="188"/>
      <c r="J171" s="240" t="s">
        <v>486</v>
      </c>
      <c r="K171" s="112">
        <f>+R171</f>
        <v>0.05</v>
      </c>
      <c r="L171" s="113">
        <v>0.125</v>
      </c>
      <c r="M171" s="114">
        <f>+K171*L171</f>
        <v>6.2500000000000003E-3</v>
      </c>
      <c r="N171" s="242" t="s">
        <v>487</v>
      </c>
      <c r="O171" s="142" t="s">
        <v>488</v>
      </c>
      <c r="P171" s="117">
        <v>0.05</v>
      </c>
      <c r="Q171" s="118">
        <v>1</v>
      </c>
      <c r="R171" s="119">
        <f>+P171*Q171</f>
        <v>0.05</v>
      </c>
    </row>
    <row r="172" spans="2:18" ht="56.25" x14ac:dyDescent="0.25">
      <c r="B172" s="120"/>
      <c r="C172" s="121"/>
      <c r="D172" s="158"/>
      <c r="E172" s="188"/>
      <c r="F172" s="135"/>
      <c r="G172" s="125"/>
      <c r="H172" s="158"/>
      <c r="I172" s="188"/>
      <c r="J172" s="159"/>
      <c r="K172" s="127"/>
      <c r="L172" s="128"/>
      <c r="M172" s="129"/>
      <c r="N172" s="160" t="s">
        <v>489</v>
      </c>
      <c r="O172" s="131"/>
      <c r="P172" s="132"/>
      <c r="Q172" s="133"/>
      <c r="R172" s="134"/>
    </row>
    <row r="173" spans="2:18" ht="33.75" x14ac:dyDescent="0.25">
      <c r="B173" s="120"/>
      <c r="C173" s="121"/>
      <c r="D173" s="158"/>
      <c r="E173" s="188"/>
      <c r="F173" s="135"/>
      <c r="G173" s="125"/>
      <c r="H173" s="158"/>
      <c r="I173" s="188"/>
      <c r="J173" s="141" t="s">
        <v>490</v>
      </c>
      <c r="K173" s="112">
        <f>+R173</f>
        <v>0</v>
      </c>
      <c r="L173" s="113">
        <v>0.13</v>
      </c>
      <c r="M173" s="114">
        <f>+K173*L173</f>
        <v>0</v>
      </c>
      <c r="N173" s="228" t="s">
        <v>491</v>
      </c>
      <c r="O173" s="142" t="s">
        <v>492</v>
      </c>
      <c r="P173" s="117">
        <v>0</v>
      </c>
      <c r="Q173" s="118">
        <v>1</v>
      </c>
      <c r="R173" s="119">
        <f>+P173*Q173</f>
        <v>0</v>
      </c>
    </row>
    <row r="174" spans="2:18" ht="22.5" x14ac:dyDescent="0.25">
      <c r="B174" s="120"/>
      <c r="C174" s="121"/>
      <c r="D174" s="158"/>
      <c r="E174" s="188"/>
      <c r="F174" s="135"/>
      <c r="G174" s="125"/>
      <c r="H174" s="158"/>
      <c r="I174" s="188"/>
      <c r="J174" s="147"/>
      <c r="K174" s="127"/>
      <c r="L174" s="128"/>
      <c r="M174" s="129"/>
      <c r="N174" s="239" t="s">
        <v>493</v>
      </c>
      <c r="O174" s="131"/>
      <c r="P174" s="132"/>
      <c r="Q174" s="133"/>
      <c r="R174" s="134"/>
    </row>
    <row r="175" spans="2:18" ht="33.75" x14ac:dyDescent="0.25">
      <c r="B175" s="120"/>
      <c r="C175" s="121"/>
      <c r="D175" s="158"/>
      <c r="E175" s="188"/>
      <c r="F175" s="135"/>
      <c r="G175" s="125"/>
      <c r="H175" s="158"/>
      <c r="I175" s="188"/>
      <c r="J175" s="141" t="s">
        <v>494</v>
      </c>
      <c r="K175" s="112">
        <f>+R175</f>
        <v>0</v>
      </c>
      <c r="L175" s="113">
        <v>0.13</v>
      </c>
      <c r="M175" s="114">
        <f>+K175*L175</f>
        <v>0</v>
      </c>
      <c r="N175" s="228" t="s">
        <v>495</v>
      </c>
      <c r="O175" s="142" t="s">
        <v>496</v>
      </c>
      <c r="P175" s="117">
        <v>0</v>
      </c>
      <c r="Q175" s="118">
        <v>1</v>
      </c>
      <c r="R175" s="119">
        <f>+P175*Q175</f>
        <v>0</v>
      </c>
    </row>
    <row r="176" spans="2:18" ht="56.25" x14ac:dyDescent="0.25">
      <c r="B176" s="120"/>
      <c r="C176" s="121"/>
      <c r="D176" s="158"/>
      <c r="E176" s="188"/>
      <c r="F176" s="135"/>
      <c r="G176" s="125"/>
      <c r="H176" s="158"/>
      <c r="I176" s="188"/>
      <c r="J176" s="147"/>
      <c r="K176" s="127"/>
      <c r="L176" s="128"/>
      <c r="M176" s="129"/>
      <c r="N176" s="239" t="s">
        <v>497</v>
      </c>
      <c r="O176" s="131"/>
      <c r="P176" s="132"/>
      <c r="Q176" s="133"/>
      <c r="R176" s="134"/>
    </row>
    <row r="177" spans="2:18" ht="22.5" x14ac:dyDescent="0.25">
      <c r="B177" s="120"/>
      <c r="C177" s="121"/>
      <c r="D177" s="158"/>
      <c r="E177" s="188"/>
      <c r="F177" s="135"/>
      <c r="G177" s="125"/>
      <c r="H177" s="158"/>
      <c r="I177" s="188"/>
      <c r="J177" s="139" t="s">
        <v>498</v>
      </c>
      <c r="K177" s="112">
        <f>+R177</f>
        <v>0.9</v>
      </c>
      <c r="L177" s="113">
        <v>0.11</v>
      </c>
      <c r="M177" s="114">
        <f>+K177*L177</f>
        <v>9.9000000000000005E-2</v>
      </c>
      <c r="N177" s="228" t="s">
        <v>499</v>
      </c>
      <c r="O177" s="142" t="s">
        <v>500</v>
      </c>
      <c r="P177" s="117">
        <v>0.9</v>
      </c>
      <c r="Q177" s="118">
        <v>1</v>
      </c>
      <c r="R177" s="119">
        <f>+P177*Q177</f>
        <v>0.9</v>
      </c>
    </row>
    <row r="178" spans="2:18" ht="57" thickBot="1" x14ac:dyDescent="0.3">
      <c r="B178" s="120"/>
      <c r="C178" s="121"/>
      <c r="D178" s="158"/>
      <c r="E178" s="188"/>
      <c r="F178" s="143"/>
      <c r="G178" s="144"/>
      <c r="H178" s="161"/>
      <c r="I178" s="172"/>
      <c r="J178" s="139"/>
      <c r="K178" s="127"/>
      <c r="L178" s="128"/>
      <c r="M178" s="129"/>
      <c r="N178" s="239" t="s">
        <v>501</v>
      </c>
      <c r="O178" s="131"/>
      <c r="P178" s="132"/>
      <c r="Q178" s="133"/>
      <c r="R178" s="134"/>
    </row>
    <row r="179" spans="2:18" ht="15.75" thickBot="1" x14ac:dyDescent="0.3">
      <c r="B179" s="120"/>
      <c r="C179" s="121"/>
      <c r="D179" s="158"/>
      <c r="E179" s="188"/>
      <c r="F179" s="148"/>
      <c r="G179" s="149"/>
      <c r="H179" s="149"/>
      <c r="I179" s="149"/>
      <c r="J179" s="149"/>
      <c r="K179" s="149"/>
      <c r="L179" s="151">
        <f>SUM(L163:L178)</f>
        <v>0.995</v>
      </c>
      <c r="M179" s="152"/>
      <c r="N179" s="152"/>
      <c r="O179" s="149"/>
      <c r="P179" s="65"/>
      <c r="Q179" s="153"/>
      <c r="R179" s="154"/>
    </row>
    <row r="180" spans="2:18" ht="39" thickBot="1" x14ac:dyDescent="0.3">
      <c r="B180" s="120"/>
      <c r="C180" s="121"/>
      <c r="D180" s="158"/>
      <c r="E180" s="188"/>
      <c r="F180" s="213" t="s">
        <v>502</v>
      </c>
      <c r="G180" s="110">
        <f>SUM(M180:M181)</f>
        <v>1</v>
      </c>
      <c r="H180" s="155">
        <f>+[1]Ponderaciones!E44</f>
        <v>0.4</v>
      </c>
      <c r="I180" s="164">
        <f>+G180*H180</f>
        <v>0.4</v>
      </c>
      <c r="J180" s="214" t="s">
        <v>172</v>
      </c>
      <c r="K180" s="112">
        <f>+R180</f>
        <v>1</v>
      </c>
      <c r="L180" s="113">
        <v>1</v>
      </c>
      <c r="M180" s="114">
        <f>+K180*L180</f>
        <v>1</v>
      </c>
      <c r="N180" s="228" t="s">
        <v>503</v>
      </c>
      <c r="O180" s="142" t="s">
        <v>504</v>
      </c>
      <c r="P180" s="117">
        <v>1</v>
      </c>
      <c r="Q180" s="118">
        <v>1</v>
      </c>
      <c r="R180" s="119">
        <f>+P180*Q180</f>
        <v>1</v>
      </c>
    </row>
    <row r="181" spans="2:18" ht="57" thickBot="1" x14ac:dyDescent="0.3">
      <c r="B181" s="120"/>
      <c r="C181" s="170"/>
      <c r="D181" s="161"/>
      <c r="E181" s="172"/>
      <c r="F181" s="241"/>
      <c r="G181" s="144"/>
      <c r="H181" s="161"/>
      <c r="I181" s="172"/>
      <c r="J181" s="126"/>
      <c r="K181" s="127"/>
      <c r="L181" s="128"/>
      <c r="M181" s="129"/>
      <c r="N181" s="239" t="s">
        <v>505</v>
      </c>
      <c r="O181" s="131"/>
      <c r="P181" s="132"/>
      <c r="Q181" s="133"/>
      <c r="R181" s="134"/>
    </row>
    <row r="182" spans="2:18" ht="15.75" thickBot="1" x14ac:dyDescent="0.3">
      <c r="B182" s="178"/>
      <c r="C182" s="179"/>
      <c r="D182" s="179"/>
      <c r="E182" s="179"/>
      <c r="F182" s="179"/>
      <c r="G182" s="149"/>
      <c r="H182" s="218">
        <f>SUM(H150,H163,H180)</f>
        <v>0.4</v>
      </c>
      <c r="I182" s="152"/>
      <c r="J182" s="152"/>
      <c r="K182" s="149"/>
      <c r="L182" s="151">
        <f>SUM(L180:L181)</f>
        <v>1</v>
      </c>
      <c r="M182" s="152"/>
      <c r="N182" s="152"/>
      <c r="O182" s="179"/>
      <c r="P182" s="180"/>
      <c r="Q182" s="181"/>
      <c r="R182" s="182"/>
    </row>
    <row r="183" spans="2:18" ht="26.25" thickBot="1" x14ac:dyDescent="0.3">
      <c r="B183" s="105" t="s">
        <v>506</v>
      </c>
      <c r="C183" s="106" t="e">
        <f>SUM(I183:I207)</f>
        <v>#VALUE!</v>
      </c>
      <c r="D183" s="155">
        <f>+[1]Ponderaciones!D47</f>
        <v>0</v>
      </c>
      <c r="E183" s="164" t="e">
        <f>+C183*D183</f>
        <v>#VALUE!</v>
      </c>
      <c r="F183" s="109" t="s">
        <v>507</v>
      </c>
      <c r="G183" s="110">
        <f>SUM(M183:M186)</f>
        <v>0.75</v>
      </c>
      <c r="H183" s="155">
        <f>+[1]Ponderaciones!E48</f>
        <v>0</v>
      </c>
      <c r="I183" s="164">
        <f>+G183*H183</f>
        <v>0</v>
      </c>
      <c r="J183" s="111" t="s">
        <v>508</v>
      </c>
      <c r="K183" s="112">
        <f>+R183</f>
        <v>0</v>
      </c>
      <c r="L183" s="113">
        <v>0</v>
      </c>
      <c r="M183" s="114">
        <f>+K183*L183</f>
        <v>0</v>
      </c>
      <c r="N183" s="228" t="s">
        <v>509</v>
      </c>
      <c r="O183" s="142"/>
      <c r="P183" s="117">
        <v>0</v>
      </c>
      <c r="Q183" s="118">
        <v>1</v>
      </c>
      <c r="R183" s="119">
        <f>+P183*Q183</f>
        <v>0</v>
      </c>
    </row>
    <row r="184" spans="2:18" ht="45" x14ac:dyDescent="0.25">
      <c r="B184" s="243"/>
      <c r="C184" s="121"/>
      <c r="D184" s="158"/>
      <c r="E184" s="188"/>
      <c r="F184" s="124"/>
      <c r="G184" s="125"/>
      <c r="H184" s="158"/>
      <c r="I184" s="188"/>
      <c r="J184" s="126"/>
      <c r="K184" s="127"/>
      <c r="L184" s="128"/>
      <c r="M184" s="129"/>
      <c r="N184" s="138" t="s">
        <v>510</v>
      </c>
      <c r="O184" s="131"/>
      <c r="P184" s="132"/>
      <c r="Q184" s="133"/>
      <c r="R184" s="134"/>
    </row>
    <row r="185" spans="2:18" ht="45" x14ac:dyDescent="0.25">
      <c r="B185" s="244"/>
      <c r="C185" s="121"/>
      <c r="D185" s="158"/>
      <c r="E185" s="188"/>
      <c r="F185" s="135"/>
      <c r="G185" s="125"/>
      <c r="H185" s="158"/>
      <c r="I185" s="188"/>
      <c r="J185" s="141" t="s">
        <v>511</v>
      </c>
      <c r="K185" s="112">
        <f>+R185</f>
        <v>0.75</v>
      </c>
      <c r="L185" s="113">
        <v>1</v>
      </c>
      <c r="M185" s="114">
        <f>+K185*L185</f>
        <v>0.75</v>
      </c>
      <c r="N185" s="228" t="s">
        <v>512</v>
      </c>
      <c r="O185" s="142" t="s">
        <v>513</v>
      </c>
      <c r="P185" s="117">
        <v>0.75</v>
      </c>
      <c r="Q185" s="118">
        <v>1</v>
      </c>
      <c r="R185" s="119">
        <f>+P185*Q185</f>
        <v>0.75</v>
      </c>
    </row>
    <row r="186" spans="2:18" ht="45.75" thickBot="1" x14ac:dyDescent="0.3">
      <c r="B186" s="244"/>
      <c r="C186" s="121"/>
      <c r="D186" s="158"/>
      <c r="E186" s="188"/>
      <c r="F186" s="143"/>
      <c r="G186" s="144"/>
      <c r="H186" s="161"/>
      <c r="I186" s="172"/>
      <c r="J186" s="147"/>
      <c r="K186" s="127"/>
      <c r="L186" s="128"/>
      <c r="M186" s="129"/>
      <c r="N186" s="239" t="s">
        <v>514</v>
      </c>
      <c r="O186" s="131"/>
      <c r="P186" s="132"/>
      <c r="Q186" s="133"/>
      <c r="R186" s="134"/>
    </row>
    <row r="187" spans="2:18" ht="15.75" thickBot="1" x14ac:dyDescent="0.3">
      <c r="B187" s="244"/>
      <c r="C187" s="121"/>
      <c r="D187" s="158"/>
      <c r="E187" s="188"/>
      <c r="F187" s="148"/>
      <c r="G187" s="149"/>
      <c r="H187" s="149"/>
      <c r="I187" s="149"/>
      <c r="J187" s="149"/>
      <c r="K187" s="149"/>
      <c r="L187" s="151">
        <f>SUM(L183:L186)</f>
        <v>1</v>
      </c>
      <c r="M187" s="152"/>
      <c r="N187" s="152"/>
      <c r="O187" s="149"/>
      <c r="P187" s="65"/>
      <c r="Q187" s="153"/>
      <c r="R187" s="154"/>
    </row>
    <row r="188" spans="2:18" ht="34.5" thickBot="1" x14ac:dyDescent="0.3">
      <c r="B188" s="244"/>
      <c r="C188" s="121"/>
      <c r="D188" s="158"/>
      <c r="E188" s="188"/>
      <c r="F188" s="109" t="s">
        <v>515</v>
      </c>
      <c r="G188" s="110">
        <f>SUM(M188:M193)</f>
        <v>0.97100000000000009</v>
      </c>
      <c r="H188" s="155" t="str">
        <f>+[1]Ponderaciones!E49</f>
        <v>Ponderación individual</v>
      </c>
      <c r="I188" s="164" t="e">
        <f>+G188*H188</f>
        <v>#VALUE!</v>
      </c>
      <c r="J188" s="214" t="s">
        <v>516</v>
      </c>
      <c r="K188" s="112">
        <f>+R188</f>
        <v>0.95</v>
      </c>
      <c r="L188" s="113">
        <v>0.3</v>
      </c>
      <c r="M188" s="114">
        <f>+K188*L188</f>
        <v>0.28499999999999998</v>
      </c>
      <c r="N188" s="228" t="s">
        <v>517</v>
      </c>
      <c r="O188" s="142" t="s">
        <v>518</v>
      </c>
      <c r="P188" s="117">
        <v>0.95</v>
      </c>
      <c r="Q188" s="118">
        <v>1</v>
      </c>
      <c r="R188" s="119">
        <f>+P188*Q188</f>
        <v>0.95</v>
      </c>
    </row>
    <row r="189" spans="2:18" ht="45" x14ac:dyDescent="0.25">
      <c r="B189" s="244"/>
      <c r="C189" s="121"/>
      <c r="D189" s="158"/>
      <c r="E189" s="188"/>
      <c r="F189" s="124"/>
      <c r="G189" s="125"/>
      <c r="H189" s="158"/>
      <c r="I189" s="188"/>
      <c r="J189" s="126"/>
      <c r="K189" s="127"/>
      <c r="L189" s="128"/>
      <c r="M189" s="129"/>
      <c r="N189" s="138" t="s">
        <v>519</v>
      </c>
      <c r="O189" s="131"/>
      <c r="P189" s="132"/>
      <c r="Q189" s="133"/>
      <c r="R189" s="134"/>
    </row>
    <row r="190" spans="2:18" ht="22.5" x14ac:dyDescent="0.25">
      <c r="B190" s="244"/>
      <c r="C190" s="121"/>
      <c r="D190" s="158"/>
      <c r="E190" s="188"/>
      <c r="F190" s="135"/>
      <c r="G190" s="125"/>
      <c r="H190" s="158"/>
      <c r="I190" s="188"/>
      <c r="J190" s="141" t="s">
        <v>520</v>
      </c>
      <c r="K190" s="112">
        <f>+R190</f>
        <v>0.98</v>
      </c>
      <c r="L190" s="113">
        <v>0.4</v>
      </c>
      <c r="M190" s="114">
        <f>+K190*L190</f>
        <v>0.39200000000000002</v>
      </c>
      <c r="N190" s="228" t="s">
        <v>521</v>
      </c>
      <c r="O190" s="142" t="s">
        <v>522</v>
      </c>
      <c r="P190" s="117">
        <v>0.98</v>
      </c>
      <c r="Q190" s="118">
        <v>1</v>
      </c>
      <c r="R190" s="119">
        <f>+P190*Q190</f>
        <v>0.98</v>
      </c>
    </row>
    <row r="191" spans="2:18" ht="56.25" x14ac:dyDescent="0.25">
      <c r="B191" s="244"/>
      <c r="C191" s="121"/>
      <c r="D191" s="158"/>
      <c r="E191" s="188"/>
      <c r="F191" s="135"/>
      <c r="G191" s="125"/>
      <c r="H191" s="158"/>
      <c r="I191" s="188"/>
      <c r="J191" s="147"/>
      <c r="K191" s="127"/>
      <c r="L191" s="128"/>
      <c r="M191" s="129"/>
      <c r="N191" s="239" t="s">
        <v>523</v>
      </c>
      <c r="O191" s="131"/>
      <c r="P191" s="132"/>
      <c r="Q191" s="133"/>
      <c r="R191" s="134"/>
    </row>
    <row r="192" spans="2:18" ht="45" x14ac:dyDescent="0.25">
      <c r="B192" s="244"/>
      <c r="C192" s="121"/>
      <c r="D192" s="158"/>
      <c r="E192" s="188"/>
      <c r="F192" s="135"/>
      <c r="G192" s="125"/>
      <c r="H192" s="158"/>
      <c r="I192" s="188"/>
      <c r="J192" s="139" t="s">
        <v>524</v>
      </c>
      <c r="K192" s="112">
        <f>+R192</f>
        <v>0.98</v>
      </c>
      <c r="L192" s="113">
        <v>0.3</v>
      </c>
      <c r="M192" s="114">
        <f>+K192*L192</f>
        <v>0.29399999999999998</v>
      </c>
      <c r="N192" s="228" t="s">
        <v>525</v>
      </c>
      <c r="O192" s="142" t="s">
        <v>526</v>
      </c>
      <c r="P192" s="117">
        <v>0.98</v>
      </c>
      <c r="Q192" s="118">
        <v>1</v>
      </c>
      <c r="R192" s="119">
        <f>+P192*Q192</f>
        <v>0.98</v>
      </c>
    </row>
    <row r="193" spans="2:18" ht="68.25" thickBot="1" x14ac:dyDescent="0.3">
      <c r="B193" s="244"/>
      <c r="C193" s="121"/>
      <c r="D193" s="158"/>
      <c r="E193" s="188"/>
      <c r="F193" s="143"/>
      <c r="G193" s="144"/>
      <c r="H193" s="161"/>
      <c r="I193" s="172"/>
      <c r="J193" s="139"/>
      <c r="K193" s="127"/>
      <c r="L193" s="128"/>
      <c r="M193" s="129"/>
      <c r="N193" s="239" t="s">
        <v>527</v>
      </c>
      <c r="O193" s="131"/>
      <c r="P193" s="132"/>
      <c r="Q193" s="133"/>
      <c r="R193" s="134"/>
    </row>
    <row r="194" spans="2:18" ht="15.75" thickBot="1" x14ac:dyDescent="0.3">
      <c r="B194" s="244"/>
      <c r="C194" s="121"/>
      <c r="D194" s="158"/>
      <c r="E194" s="188"/>
      <c r="F194" s="148"/>
      <c r="G194" s="149"/>
      <c r="H194" s="149"/>
      <c r="I194" s="149"/>
      <c r="J194" s="149"/>
      <c r="K194" s="149"/>
      <c r="L194" s="151">
        <f>SUM(L188:L193)</f>
        <v>1</v>
      </c>
      <c r="M194" s="152"/>
      <c r="N194" s="152"/>
      <c r="O194" s="149"/>
      <c r="P194" s="65"/>
      <c r="Q194" s="153"/>
      <c r="R194" s="154"/>
    </row>
    <row r="195" spans="2:18" ht="23.25" thickBot="1" x14ac:dyDescent="0.3">
      <c r="B195" s="244"/>
      <c r="C195" s="121"/>
      <c r="D195" s="158"/>
      <c r="E195" s="188"/>
      <c r="F195" s="109" t="s">
        <v>528</v>
      </c>
      <c r="G195" s="110">
        <f>SUM(M195:M200)</f>
        <v>0.69500000000000006</v>
      </c>
      <c r="H195" s="155">
        <f>+[1]Ponderaciones!E50</f>
        <v>0.2</v>
      </c>
      <c r="I195" s="164">
        <f>+G195*H195</f>
        <v>0.13900000000000001</v>
      </c>
      <c r="J195" s="111" t="s">
        <v>529</v>
      </c>
      <c r="K195" s="112">
        <f>+R195</f>
        <v>0.1</v>
      </c>
      <c r="L195" s="113">
        <v>0.3</v>
      </c>
      <c r="M195" s="114">
        <f>+K195*L195</f>
        <v>0.03</v>
      </c>
      <c r="N195" s="228" t="s">
        <v>530</v>
      </c>
      <c r="O195" s="142" t="s">
        <v>531</v>
      </c>
      <c r="P195" s="117">
        <v>0.1</v>
      </c>
      <c r="Q195" s="118">
        <v>1</v>
      </c>
      <c r="R195" s="119">
        <f>+P195*Q195</f>
        <v>0.1</v>
      </c>
    </row>
    <row r="196" spans="2:18" ht="45" x14ac:dyDescent="0.25">
      <c r="B196" s="244"/>
      <c r="C196" s="121"/>
      <c r="D196" s="158"/>
      <c r="E196" s="188"/>
      <c r="F196" s="124"/>
      <c r="G196" s="125"/>
      <c r="H196" s="158"/>
      <c r="I196" s="188"/>
      <c r="J196" s="126"/>
      <c r="K196" s="127"/>
      <c r="L196" s="128"/>
      <c r="M196" s="129"/>
      <c r="N196" s="138" t="s">
        <v>532</v>
      </c>
      <c r="O196" s="131"/>
      <c r="P196" s="132"/>
      <c r="Q196" s="133"/>
      <c r="R196" s="134"/>
    </row>
    <row r="197" spans="2:18" ht="45" x14ac:dyDescent="0.25">
      <c r="B197" s="244"/>
      <c r="C197" s="121"/>
      <c r="D197" s="158"/>
      <c r="E197" s="188"/>
      <c r="F197" s="135"/>
      <c r="G197" s="125"/>
      <c r="H197" s="158"/>
      <c r="I197" s="188"/>
      <c r="J197" s="156" t="s">
        <v>533</v>
      </c>
      <c r="K197" s="112">
        <f>+R197</f>
        <v>0.95</v>
      </c>
      <c r="L197" s="113">
        <v>0.4</v>
      </c>
      <c r="M197" s="114">
        <f>+K197*L197</f>
        <v>0.38</v>
      </c>
      <c r="N197" s="168" t="s">
        <v>534</v>
      </c>
      <c r="O197" s="142" t="s">
        <v>535</v>
      </c>
      <c r="P197" s="117">
        <v>0.95</v>
      </c>
      <c r="Q197" s="118">
        <v>1</v>
      </c>
      <c r="R197" s="119">
        <f>+P197*Q197</f>
        <v>0.95</v>
      </c>
    </row>
    <row r="198" spans="2:18" ht="168.75" x14ac:dyDescent="0.25">
      <c r="B198" s="244"/>
      <c r="C198" s="121"/>
      <c r="D198" s="158"/>
      <c r="E198" s="188"/>
      <c r="F198" s="135"/>
      <c r="G198" s="125"/>
      <c r="H198" s="158"/>
      <c r="I198" s="188"/>
      <c r="J198" s="159"/>
      <c r="K198" s="127"/>
      <c r="L198" s="128"/>
      <c r="M198" s="129"/>
      <c r="N198" s="239" t="s">
        <v>536</v>
      </c>
      <c r="O198" s="131"/>
      <c r="P198" s="132"/>
      <c r="Q198" s="133"/>
      <c r="R198" s="134"/>
    </row>
    <row r="199" spans="2:18" ht="45" x14ac:dyDescent="0.25">
      <c r="B199" s="244"/>
      <c r="C199" s="121"/>
      <c r="D199" s="158"/>
      <c r="E199" s="188"/>
      <c r="F199" s="135"/>
      <c r="G199" s="125"/>
      <c r="H199" s="158"/>
      <c r="I199" s="188"/>
      <c r="J199" s="156" t="s">
        <v>537</v>
      </c>
      <c r="K199" s="112">
        <f>+R199</f>
        <v>0.95</v>
      </c>
      <c r="L199" s="113">
        <v>0.3</v>
      </c>
      <c r="M199" s="114">
        <f>+K199*L199</f>
        <v>0.28499999999999998</v>
      </c>
      <c r="N199" s="168" t="s">
        <v>534</v>
      </c>
      <c r="O199" s="142" t="s">
        <v>538</v>
      </c>
      <c r="P199" s="117">
        <v>0.95</v>
      </c>
      <c r="Q199" s="118">
        <v>1</v>
      </c>
      <c r="R199" s="119">
        <f>+P199*Q199</f>
        <v>0.95</v>
      </c>
    </row>
    <row r="200" spans="2:18" ht="57" thickBot="1" x14ac:dyDescent="0.3">
      <c r="B200" s="244"/>
      <c r="C200" s="121"/>
      <c r="D200" s="158"/>
      <c r="E200" s="188"/>
      <c r="F200" s="143"/>
      <c r="G200" s="144"/>
      <c r="H200" s="161"/>
      <c r="I200" s="172"/>
      <c r="J200" s="162"/>
      <c r="K200" s="127"/>
      <c r="L200" s="128"/>
      <c r="M200" s="129"/>
      <c r="N200" s="239" t="s">
        <v>539</v>
      </c>
      <c r="O200" s="131"/>
      <c r="P200" s="132"/>
      <c r="Q200" s="133"/>
      <c r="R200" s="134"/>
    </row>
    <row r="201" spans="2:18" ht="15.75" thickBot="1" x14ac:dyDescent="0.3">
      <c r="B201" s="244"/>
      <c r="C201" s="121"/>
      <c r="D201" s="158"/>
      <c r="E201" s="188"/>
      <c r="F201" s="148"/>
      <c r="G201" s="149"/>
      <c r="H201" s="149"/>
      <c r="I201" s="149"/>
      <c r="J201" s="149"/>
      <c r="K201" s="149"/>
      <c r="L201" s="151">
        <f>SUM(L195:L200)</f>
        <v>1</v>
      </c>
      <c r="M201" s="152"/>
      <c r="N201" s="152"/>
      <c r="O201" s="149"/>
      <c r="P201" s="65"/>
      <c r="Q201" s="153"/>
      <c r="R201" s="154"/>
    </row>
    <row r="202" spans="2:18" ht="26.25" thickBot="1" x14ac:dyDescent="0.3">
      <c r="B202" s="244"/>
      <c r="C202" s="121"/>
      <c r="D202" s="158"/>
      <c r="E202" s="188"/>
      <c r="F202" s="109" t="s">
        <v>540</v>
      </c>
      <c r="G202" s="110">
        <f>SUM(M202:M205)</f>
        <v>0.77500000000000002</v>
      </c>
      <c r="H202" s="155">
        <f>+[1]Ponderaciones!E51</f>
        <v>0.2</v>
      </c>
      <c r="I202" s="164">
        <f>+G202*H202</f>
        <v>0.15500000000000003</v>
      </c>
      <c r="J202" s="111" t="s">
        <v>541</v>
      </c>
      <c r="K202" s="112">
        <f>+R202</f>
        <v>0.75</v>
      </c>
      <c r="L202" s="113">
        <v>0.5</v>
      </c>
      <c r="M202" s="114">
        <f>+K202*L202</f>
        <v>0.375</v>
      </c>
      <c r="N202" s="228" t="s">
        <v>542</v>
      </c>
      <c r="O202" s="142" t="s">
        <v>543</v>
      </c>
      <c r="P202" s="117">
        <v>0.75</v>
      </c>
      <c r="Q202" s="118">
        <v>1</v>
      </c>
      <c r="R202" s="119">
        <f>+P202*Q202</f>
        <v>0.75</v>
      </c>
    </row>
    <row r="203" spans="2:18" ht="45" x14ac:dyDescent="0.25">
      <c r="B203" s="244"/>
      <c r="C203" s="121"/>
      <c r="D203" s="158"/>
      <c r="E203" s="188"/>
      <c r="F203" s="124"/>
      <c r="G203" s="125"/>
      <c r="H203" s="158"/>
      <c r="I203" s="188"/>
      <c r="J203" s="126"/>
      <c r="K203" s="127"/>
      <c r="L203" s="128"/>
      <c r="M203" s="129"/>
      <c r="N203" s="138" t="s">
        <v>544</v>
      </c>
      <c r="O203" s="131"/>
      <c r="P203" s="132"/>
      <c r="Q203" s="133"/>
      <c r="R203" s="134"/>
    </row>
    <row r="204" spans="2:18" ht="33.75" x14ac:dyDescent="0.25">
      <c r="B204" s="244"/>
      <c r="C204" s="121"/>
      <c r="D204" s="158"/>
      <c r="E204" s="188"/>
      <c r="F204" s="135"/>
      <c r="G204" s="125"/>
      <c r="H204" s="158"/>
      <c r="I204" s="188"/>
      <c r="J204" s="141" t="s">
        <v>545</v>
      </c>
      <c r="K204" s="112">
        <f>+R204</f>
        <v>0.8</v>
      </c>
      <c r="L204" s="113">
        <v>0.5</v>
      </c>
      <c r="M204" s="114">
        <f>+K204*L204</f>
        <v>0.4</v>
      </c>
      <c r="N204" s="228" t="s">
        <v>546</v>
      </c>
      <c r="O204" s="142" t="s">
        <v>547</v>
      </c>
      <c r="P204" s="117">
        <v>0.8</v>
      </c>
      <c r="Q204" s="118">
        <v>1</v>
      </c>
      <c r="R204" s="119">
        <f>+P204*Q204</f>
        <v>0.8</v>
      </c>
    </row>
    <row r="205" spans="2:18" ht="45.75" thickBot="1" x14ac:dyDescent="0.3">
      <c r="B205" s="244"/>
      <c r="C205" s="121"/>
      <c r="D205" s="158"/>
      <c r="E205" s="188"/>
      <c r="F205" s="143"/>
      <c r="G205" s="144"/>
      <c r="H205" s="161"/>
      <c r="I205" s="172"/>
      <c r="J205" s="147"/>
      <c r="K205" s="127"/>
      <c r="L205" s="128"/>
      <c r="M205" s="129"/>
      <c r="N205" s="239" t="s">
        <v>548</v>
      </c>
      <c r="O205" s="131"/>
      <c r="P205" s="132"/>
      <c r="Q205" s="133"/>
      <c r="R205" s="134"/>
    </row>
    <row r="206" spans="2:18" ht="15.75" thickBot="1" x14ac:dyDescent="0.3">
      <c r="B206" s="244"/>
      <c r="C206" s="121"/>
      <c r="D206" s="158"/>
      <c r="E206" s="188"/>
      <c r="F206" s="148"/>
      <c r="G206" s="149"/>
      <c r="H206" s="149"/>
      <c r="I206" s="149"/>
      <c r="J206" s="149"/>
      <c r="K206" s="149"/>
      <c r="L206" s="151">
        <f>SUM(L202:L205)</f>
        <v>1</v>
      </c>
      <c r="M206" s="152"/>
      <c r="N206" s="152"/>
      <c r="O206" s="149"/>
      <c r="P206" s="65"/>
      <c r="Q206" s="153"/>
      <c r="R206" s="154"/>
    </row>
    <row r="207" spans="2:18" ht="51.75" thickBot="1" x14ac:dyDescent="0.3">
      <c r="B207" s="244"/>
      <c r="C207" s="121"/>
      <c r="D207" s="158"/>
      <c r="E207" s="188"/>
      <c r="F207" s="109" t="s">
        <v>549</v>
      </c>
      <c r="G207" s="110">
        <f>SUM(M207:M208)</f>
        <v>0</v>
      </c>
      <c r="H207" s="155">
        <f>+[1]Ponderaciones!E52</f>
        <v>0.2</v>
      </c>
      <c r="I207" s="164">
        <f>+G207*H207</f>
        <v>0</v>
      </c>
      <c r="J207" s="214" t="s">
        <v>176</v>
      </c>
      <c r="K207" s="112">
        <f>+R207</f>
        <v>1</v>
      </c>
      <c r="L207" s="113">
        <v>0</v>
      </c>
      <c r="M207" s="114">
        <f>+K207*L207</f>
        <v>0</v>
      </c>
      <c r="N207" s="205" t="s">
        <v>550</v>
      </c>
      <c r="O207" s="142" t="s">
        <v>504</v>
      </c>
      <c r="P207" s="117">
        <v>1</v>
      </c>
      <c r="Q207" s="118">
        <v>1</v>
      </c>
      <c r="R207" s="119">
        <f>+P207*Q207</f>
        <v>1</v>
      </c>
    </row>
    <row r="208" spans="2:18" ht="57" thickBot="1" x14ac:dyDescent="0.3">
      <c r="B208" s="245"/>
      <c r="C208" s="170"/>
      <c r="D208" s="161"/>
      <c r="E208" s="172"/>
      <c r="F208" s="241"/>
      <c r="G208" s="144"/>
      <c r="H208" s="161"/>
      <c r="I208" s="172"/>
      <c r="J208" s="126"/>
      <c r="K208" s="127"/>
      <c r="L208" s="128"/>
      <c r="M208" s="129"/>
      <c r="N208" s="138" t="s">
        <v>551</v>
      </c>
      <c r="O208" s="131"/>
      <c r="P208" s="132"/>
      <c r="Q208" s="133"/>
      <c r="R208" s="134"/>
    </row>
    <row r="209" spans="2:18" ht="15.75" thickBot="1" x14ac:dyDescent="0.3">
      <c r="B209" s="178"/>
      <c r="C209" s="179"/>
      <c r="D209" s="179"/>
      <c r="E209" s="179"/>
      <c r="F209" s="179"/>
      <c r="G209" s="149"/>
      <c r="H209" s="218">
        <f>SUM(H183,H188,H195,H202,H207)</f>
        <v>0.60000000000000009</v>
      </c>
      <c r="I209" s="152"/>
      <c r="J209" s="152"/>
      <c r="K209" s="149"/>
      <c r="L209" s="151">
        <f>SUM(L207:L208)</f>
        <v>0</v>
      </c>
      <c r="M209" s="152"/>
      <c r="N209" s="152"/>
      <c r="O209" s="179"/>
      <c r="P209" s="180"/>
      <c r="Q209" s="181"/>
      <c r="R209" s="182"/>
    </row>
    <row r="210" spans="2:18" ht="23.25" thickBot="1" x14ac:dyDescent="0.3">
      <c r="B210" s="105" t="s">
        <v>552</v>
      </c>
      <c r="C210" s="106" t="e">
        <f>SUM(I210:I238)</f>
        <v>#VALUE!</v>
      </c>
      <c r="D210" s="155">
        <f>+[1]Ponderaciones!D55</f>
        <v>0</v>
      </c>
      <c r="E210" s="164" t="e">
        <f>+C210*D210</f>
        <v>#VALUE!</v>
      </c>
      <c r="F210" s="246" t="s">
        <v>553</v>
      </c>
      <c r="G210" s="110">
        <f>SUM(M210:M217)</f>
        <v>0.98</v>
      </c>
      <c r="H210" s="155">
        <f>+[1]Ponderaciones!E56</f>
        <v>0</v>
      </c>
      <c r="I210" s="164">
        <f>+G210*H210</f>
        <v>0</v>
      </c>
      <c r="J210" s="247" t="s">
        <v>554</v>
      </c>
      <c r="K210" s="112">
        <f>+R210</f>
        <v>0.98</v>
      </c>
      <c r="L210" s="113">
        <v>0.25</v>
      </c>
      <c r="M210" s="114">
        <f>+K210*L210</f>
        <v>0.245</v>
      </c>
      <c r="N210" s="248" t="s">
        <v>555</v>
      </c>
      <c r="O210" s="142" t="s">
        <v>556</v>
      </c>
      <c r="P210" s="117">
        <v>0.98</v>
      </c>
      <c r="Q210" s="118">
        <v>1</v>
      </c>
      <c r="R210" s="119">
        <f>+P210*Q210</f>
        <v>0.98</v>
      </c>
    </row>
    <row r="211" spans="2:18" ht="67.5" x14ac:dyDescent="0.25">
      <c r="B211" s="243"/>
      <c r="C211" s="121"/>
      <c r="D211" s="158"/>
      <c r="E211" s="188"/>
      <c r="F211" s="124"/>
      <c r="G211" s="125"/>
      <c r="H211" s="158"/>
      <c r="I211" s="188"/>
      <c r="J211" s="249"/>
      <c r="K211" s="127"/>
      <c r="L211" s="128"/>
      <c r="M211" s="129"/>
      <c r="N211" s="160" t="s">
        <v>557</v>
      </c>
      <c r="O211" s="131"/>
      <c r="P211" s="132"/>
      <c r="Q211" s="133"/>
      <c r="R211" s="134"/>
    </row>
    <row r="212" spans="2:18" ht="22.5" x14ac:dyDescent="0.25">
      <c r="B212" s="244"/>
      <c r="C212" s="121"/>
      <c r="D212" s="158"/>
      <c r="E212" s="188"/>
      <c r="F212" s="135"/>
      <c r="G212" s="125"/>
      <c r="H212" s="158"/>
      <c r="I212" s="188"/>
      <c r="J212" s="250" t="s">
        <v>558</v>
      </c>
      <c r="K212" s="112">
        <f>+R212</f>
        <v>0.98</v>
      </c>
      <c r="L212" s="113">
        <v>0.35</v>
      </c>
      <c r="M212" s="114">
        <f>+K212*L212</f>
        <v>0.34299999999999997</v>
      </c>
      <c r="N212" s="242" t="s">
        <v>559</v>
      </c>
      <c r="O212" s="142" t="s">
        <v>556</v>
      </c>
      <c r="P212" s="117">
        <v>0.98</v>
      </c>
      <c r="Q212" s="118">
        <v>1</v>
      </c>
      <c r="R212" s="119">
        <f>+P212*Q212</f>
        <v>0.98</v>
      </c>
    </row>
    <row r="213" spans="2:18" ht="78.75" x14ac:dyDescent="0.25">
      <c r="B213" s="244"/>
      <c r="C213" s="121"/>
      <c r="D213" s="158"/>
      <c r="E213" s="188"/>
      <c r="F213" s="135"/>
      <c r="G213" s="125"/>
      <c r="H213" s="158"/>
      <c r="I213" s="188"/>
      <c r="J213" s="249"/>
      <c r="K213" s="127"/>
      <c r="L213" s="128"/>
      <c r="M213" s="129"/>
      <c r="N213" s="160" t="s">
        <v>560</v>
      </c>
      <c r="O213" s="131"/>
      <c r="P213" s="132"/>
      <c r="Q213" s="133"/>
      <c r="R213" s="134"/>
    </row>
    <row r="214" spans="2:18" ht="22.5" x14ac:dyDescent="0.25">
      <c r="B214" s="244"/>
      <c r="C214" s="121"/>
      <c r="D214" s="158"/>
      <c r="E214" s="188"/>
      <c r="F214" s="135"/>
      <c r="G214" s="125"/>
      <c r="H214" s="158"/>
      <c r="I214" s="188"/>
      <c r="J214" s="250" t="s">
        <v>561</v>
      </c>
      <c r="K214" s="112">
        <f>+R214</f>
        <v>0.98</v>
      </c>
      <c r="L214" s="113">
        <v>0.2</v>
      </c>
      <c r="M214" s="114">
        <f>+K214*L214</f>
        <v>0.19600000000000001</v>
      </c>
      <c r="N214" s="242" t="s">
        <v>562</v>
      </c>
      <c r="O214" s="142" t="s">
        <v>556</v>
      </c>
      <c r="P214" s="117">
        <v>0.98</v>
      </c>
      <c r="Q214" s="118">
        <v>1</v>
      </c>
      <c r="R214" s="119">
        <f>+P214*Q214</f>
        <v>0.98</v>
      </c>
    </row>
    <row r="215" spans="2:18" ht="90" x14ac:dyDescent="0.25">
      <c r="B215" s="244"/>
      <c r="C215" s="121"/>
      <c r="D215" s="158"/>
      <c r="E215" s="188"/>
      <c r="F215" s="135"/>
      <c r="G215" s="125"/>
      <c r="H215" s="158"/>
      <c r="I215" s="188"/>
      <c r="J215" s="249"/>
      <c r="K215" s="127"/>
      <c r="L215" s="128"/>
      <c r="M215" s="129"/>
      <c r="N215" s="160" t="s">
        <v>563</v>
      </c>
      <c r="O215" s="131"/>
      <c r="P215" s="132"/>
      <c r="Q215" s="133"/>
      <c r="R215" s="134"/>
    </row>
    <row r="216" spans="2:18" ht="22.5" x14ac:dyDescent="0.25">
      <c r="B216" s="244"/>
      <c r="C216" s="121"/>
      <c r="D216" s="158"/>
      <c r="E216" s="188"/>
      <c r="F216" s="135"/>
      <c r="G216" s="125"/>
      <c r="H216" s="158"/>
      <c r="I216" s="188"/>
      <c r="J216" s="251" t="s">
        <v>564</v>
      </c>
      <c r="K216" s="112">
        <f>+R216</f>
        <v>0.98</v>
      </c>
      <c r="L216" s="113">
        <v>0.2</v>
      </c>
      <c r="M216" s="114">
        <f>+K216*L216</f>
        <v>0.19600000000000001</v>
      </c>
      <c r="N216" s="242" t="s">
        <v>565</v>
      </c>
      <c r="O216" s="142" t="s">
        <v>566</v>
      </c>
      <c r="P216" s="117">
        <v>0.98</v>
      </c>
      <c r="Q216" s="118">
        <v>1</v>
      </c>
      <c r="R216" s="119">
        <f>+P216*Q216</f>
        <v>0.98</v>
      </c>
    </row>
    <row r="217" spans="2:18" ht="45.75" thickBot="1" x14ac:dyDescent="0.3">
      <c r="B217" s="244"/>
      <c r="C217" s="121"/>
      <c r="D217" s="158"/>
      <c r="E217" s="188"/>
      <c r="F217" s="143"/>
      <c r="G217" s="144"/>
      <c r="H217" s="161"/>
      <c r="I217" s="172"/>
      <c r="J217" s="252"/>
      <c r="K217" s="127"/>
      <c r="L217" s="128"/>
      <c r="M217" s="129"/>
      <c r="N217" s="160" t="s">
        <v>567</v>
      </c>
      <c r="O217" s="131"/>
      <c r="P217" s="132"/>
      <c r="Q217" s="133"/>
      <c r="R217" s="134"/>
    </row>
    <row r="218" spans="2:18" ht="15.75" thickBot="1" x14ac:dyDescent="0.3">
      <c r="B218" s="244"/>
      <c r="C218" s="121"/>
      <c r="D218" s="158"/>
      <c r="E218" s="188"/>
      <c r="F218" s="148"/>
      <c r="G218" s="149"/>
      <c r="H218" s="149"/>
      <c r="I218" s="149"/>
      <c r="J218" s="149"/>
      <c r="K218" s="149"/>
      <c r="L218" s="151">
        <f>SUM(L210:L217)</f>
        <v>1</v>
      </c>
      <c r="M218" s="152"/>
      <c r="N218" s="152"/>
      <c r="O218" s="149"/>
      <c r="P218" s="65"/>
      <c r="Q218" s="153"/>
      <c r="R218" s="154"/>
    </row>
    <row r="219" spans="2:18" ht="26.25" thickBot="1" x14ac:dyDescent="0.3">
      <c r="B219" s="244"/>
      <c r="C219" s="121"/>
      <c r="D219" s="158"/>
      <c r="E219" s="188"/>
      <c r="F219" s="253" t="s">
        <v>568</v>
      </c>
      <c r="G219" s="110">
        <f>SUM(M219:M222)</f>
        <v>0.92500000000000004</v>
      </c>
      <c r="H219" s="155" t="str">
        <f>+[1]Ponderaciones!E57</f>
        <v>Ponderación individual</v>
      </c>
      <c r="I219" s="164" t="e">
        <f>+G219*H219</f>
        <v>#VALUE!</v>
      </c>
      <c r="J219" s="254" t="s">
        <v>569</v>
      </c>
      <c r="K219" s="112">
        <f>+R219</f>
        <v>0.9</v>
      </c>
      <c r="L219" s="113">
        <v>0.5</v>
      </c>
      <c r="M219" s="114">
        <f>+K219*L219</f>
        <v>0.45</v>
      </c>
      <c r="N219" s="157" t="s">
        <v>570</v>
      </c>
      <c r="O219" s="142" t="s">
        <v>571</v>
      </c>
      <c r="P219" s="117">
        <v>0.9</v>
      </c>
      <c r="Q219" s="118">
        <v>1</v>
      </c>
      <c r="R219" s="119">
        <f>+P219*Q219</f>
        <v>0.9</v>
      </c>
    </row>
    <row r="220" spans="2:18" ht="56.25" x14ac:dyDescent="0.25">
      <c r="B220" s="244"/>
      <c r="C220" s="121"/>
      <c r="D220" s="158"/>
      <c r="E220" s="188"/>
      <c r="F220" s="124"/>
      <c r="G220" s="125"/>
      <c r="H220" s="158"/>
      <c r="I220" s="188"/>
      <c r="J220" s="249"/>
      <c r="K220" s="127"/>
      <c r="L220" s="128"/>
      <c r="M220" s="129"/>
      <c r="N220" s="160" t="s">
        <v>572</v>
      </c>
      <c r="O220" s="131"/>
      <c r="P220" s="132"/>
      <c r="Q220" s="133"/>
      <c r="R220" s="134"/>
    </row>
    <row r="221" spans="2:18" ht="22.5" x14ac:dyDescent="0.25">
      <c r="B221" s="244"/>
      <c r="C221" s="121"/>
      <c r="D221" s="158"/>
      <c r="E221" s="188"/>
      <c r="F221" s="135"/>
      <c r="G221" s="125"/>
      <c r="H221" s="158"/>
      <c r="I221" s="188"/>
      <c r="J221" s="255" t="s">
        <v>177</v>
      </c>
      <c r="K221" s="112">
        <f>+R221</f>
        <v>0.95</v>
      </c>
      <c r="L221" s="113">
        <v>0.5</v>
      </c>
      <c r="M221" s="114">
        <f>+K221*L221</f>
        <v>0.47499999999999998</v>
      </c>
      <c r="N221" s="157" t="s">
        <v>573</v>
      </c>
      <c r="O221" s="142" t="s">
        <v>574</v>
      </c>
      <c r="P221" s="117">
        <v>0.95</v>
      </c>
      <c r="Q221" s="118">
        <v>1</v>
      </c>
      <c r="R221" s="119">
        <f>+P221*Q221</f>
        <v>0.95</v>
      </c>
    </row>
    <row r="222" spans="2:18" ht="79.5" thickBot="1" x14ac:dyDescent="0.3">
      <c r="B222" s="244"/>
      <c r="C222" s="121"/>
      <c r="D222" s="158"/>
      <c r="E222" s="188"/>
      <c r="F222" s="143"/>
      <c r="G222" s="144"/>
      <c r="H222" s="161"/>
      <c r="I222" s="172"/>
      <c r="J222" s="252"/>
      <c r="K222" s="127"/>
      <c r="L222" s="128"/>
      <c r="M222" s="129"/>
      <c r="N222" s="160" t="s">
        <v>575</v>
      </c>
      <c r="O222" s="131"/>
      <c r="P222" s="132"/>
      <c r="Q222" s="133"/>
      <c r="R222" s="134"/>
    </row>
    <row r="223" spans="2:18" ht="15.75" thickBot="1" x14ac:dyDescent="0.3">
      <c r="B223" s="244"/>
      <c r="C223" s="121"/>
      <c r="D223" s="158"/>
      <c r="E223" s="188"/>
      <c r="F223" s="148"/>
      <c r="G223" s="149"/>
      <c r="H223" s="149"/>
      <c r="I223" s="149"/>
      <c r="J223" s="149"/>
      <c r="K223" s="149"/>
      <c r="L223" s="151">
        <f>SUM(L219:L222)</f>
        <v>1</v>
      </c>
      <c r="M223" s="152" t="s">
        <v>576</v>
      </c>
      <c r="N223" s="152"/>
      <c r="O223" s="149"/>
      <c r="P223" s="65"/>
      <c r="Q223" s="153"/>
      <c r="R223" s="154"/>
    </row>
    <row r="224" spans="2:18" ht="34.5" thickBot="1" x14ac:dyDescent="0.3">
      <c r="B224" s="244"/>
      <c r="C224" s="121"/>
      <c r="D224" s="158"/>
      <c r="E224" s="188"/>
      <c r="F224" s="253" t="s">
        <v>577</v>
      </c>
      <c r="G224" s="110">
        <f>SUM(M224:M225)</f>
        <v>0</v>
      </c>
      <c r="H224" s="155">
        <f>+[1]Ponderaciones!E58</f>
        <v>0.3</v>
      </c>
      <c r="I224" s="164">
        <f>+G224*H224</f>
        <v>0</v>
      </c>
      <c r="J224" s="255" t="s">
        <v>578</v>
      </c>
      <c r="K224" s="112">
        <f>+R224</f>
        <v>0</v>
      </c>
      <c r="L224" s="113">
        <v>1</v>
      </c>
      <c r="M224" s="114">
        <f>+K224*L224</f>
        <v>0</v>
      </c>
      <c r="N224" s="157" t="s">
        <v>579</v>
      </c>
      <c r="O224" s="142" t="s">
        <v>580</v>
      </c>
      <c r="P224" s="117">
        <v>0</v>
      </c>
      <c r="Q224" s="118">
        <v>1</v>
      </c>
      <c r="R224" s="119">
        <f>+P224*Q224</f>
        <v>0</v>
      </c>
    </row>
    <row r="225" spans="2:18" ht="68.25" thickBot="1" x14ac:dyDescent="0.3">
      <c r="B225" s="244"/>
      <c r="C225" s="121"/>
      <c r="D225" s="158"/>
      <c r="E225" s="188"/>
      <c r="F225" s="1"/>
      <c r="G225" s="144"/>
      <c r="H225" s="161"/>
      <c r="I225" s="172"/>
      <c r="J225" s="255"/>
      <c r="K225" s="127"/>
      <c r="L225" s="128"/>
      <c r="M225" s="129"/>
      <c r="N225" s="256" t="s">
        <v>581</v>
      </c>
      <c r="O225" s="131"/>
      <c r="P225" s="132"/>
      <c r="Q225" s="133"/>
      <c r="R225" s="134"/>
    </row>
    <row r="226" spans="2:18" ht="15.75" thickBot="1" x14ac:dyDescent="0.3">
      <c r="B226" s="244"/>
      <c r="C226" s="121"/>
      <c r="D226" s="158"/>
      <c r="E226" s="188"/>
      <c r="F226" s="148"/>
      <c r="G226" s="149"/>
      <c r="H226" s="149"/>
      <c r="I226" s="149"/>
      <c r="J226" s="149"/>
      <c r="K226" s="149"/>
      <c r="L226" s="151">
        <f>SUM(L224:L225)</f>
        <v>1</v>
      </c>
      <c r="M226" s="152"/>
      <c r="N226" s="152"/>
      <c r="O226" s="149"/>
      <c r="P226" s="65"/>
      <c r="Q226" s="153"/>
      <c r="R226" s="154"/>
    </row>
    <row r="227" spans="2:18" ht="34.5" thickBot="1" x14ac:dyDescent="0.3">
      <c r="B227" s="244"/>
      <c r="C227" s="121"/>
      <c r="D227" s="158"/>
      <c r="E227" s="188"/>
      <c r="F227" s="253" t="s">
        <v>582</v>
      </c>
      <c r="G227" s="110">
        <f>SUM(M227:M236)</f>
        <v>0.83000000000000018</v>
      </c>
      <c r="H227" s="155">
        <f>+[1]Ponderaciones!E59</f>
        <v>0.2</v>
      </c>
      <c r="I227" s="164">
        <f>+G227*H227</f>
        <v>0.16600000000000004</v>
      </c>
      <c r="J227" s="254" t="s">
        <v>583</v>
      </c>
      <c r="K227" s="112">
        <f>+R227</f>
        <v>0.8</v>
      </c>
      <c r="L227" s="113">
        <v>0.2</v>
      </c>
      <c r="M227" s="114">
        <f>+K227*L227</f>
        <v>0.16000000000000003</v>
      </c>
      <c r="N227" s="157" t="s">
        <v>584</v>
      </c>
      <c r="O227" s="142" t="s">
        <v>585</v>
      </c>
      <c r="P227" s="117">
        <v>0.8</v>
      </c>
      <c r="Q227" s="118">
        <v>1</v>
      </c>
      <c r="R227" s="119">
        <f>+P227*Q227</f>
        <v>0.8</v>
      </c>
    </row>
    <row r="228" spans="2:18" ht="67.5" x14ac:dyDescent="0.25">
      <c r="B228" s="244"/>
      <c r="C228" s="121"/>
      <c r="D228" s="158"/>
      <c r="E228" s="188"/>
      <c r="F228" s="257"/>
      <c r="G228" s="125"/>
      <c r="H228" s="158"/>
      <c r="I228" s="188"/>
      <c r="J228" s="249"/>
      <c r="K228" s="127"/>
      <c r="L228" s="128"/>
      <c r="M228" s="129"/>
      <c r="N228" s="160" t="s">
        <v>586</v>
      </c>
      <c r="O228" s="131"/>
      <c r="P228" s="132"/>
      <c r="Q228" s="133"/>
      <c r="R228" s="134"/>
    </row>
    <row r="229" spans="2:18" ht="22.5" x14ac:dyDescent="0.25">
      <c r="B229" s="244"/>
      <c r="C229" s="121"/>
      <c r="D229" s="158"/>
      <c r="E229" s="188"/>
      <c r="F229" s="257"/>
      <c r="G229" s="125"/>
      <c r="H229" s="158"/>
      <c r="I229" s="188"/>
      <c r="J229" s="111" t="s">
        <v>587</v>
      </c>
      <c r="K229" s="112">
        <f>+R229</f>
        <v>0.85</v>
      </c>
      <c r="L229" s="113">
        <v>0.2</v>
      </c>
      <c r="M229" s="114">
        <f>+K229*L229</f>
        <v>0.17</v>
      </c>
      <c r="N229" s="157" t="s">
        <v>588</v>
      </c>
      <c r="O229" s="142" t="s">
        <v>589</v>
      </c>
      <c r="P229" s="117">
        <v>0.85</v>
      </c>
      <c r="Q229" s="118">
        <v>1</v>
      </c>
      <c r="R229" s="119">
        <f>+P229*Q229</f>
        <v>0.85</v>
      </c>
    </row>
    <row r="230" spans="2:18" ht="56.25" x14ac:dyDescent="0.25">
      <c r="B230" s="244"/>
      <c r="C230" s="121"/>
      <c r="D230" s="158"/>
      <c r="E230" s="188"/>
      <c r="F230" s="257"/>
      <c r="G230" s="125"/>
      <c r="H230" s="158"/>
      <c r="I230" s="188"/>
      <c r="J230" s="126"/>
      <c r="K230" s="127"/>
      <c r="L230" s="128"/>
      <c r="M230" s="129"/>
      <c r="N230" s="160" t="s">
        <v>590</v>
      </c>
      <c r="O230" s="131"/>
      <c r="P230" s="132"/>
      <c r="Q230" s="133"/>
      <c r="R230" s="134"/>
    </row>
    <row r="231" spans="2:18" ht="56.25" x14ac:dyDescent="0.25">
      <c r="B231" s="244"/>
      <c r="C231" s="121"/>
      <c r="D231" s="158"/>
      <c r="E231" s="188"/>
      <c r="F231" s="257"/>
      <c r="G231" s="125"/>
      <c r="H231" s="158"/>
      <c r="I231" s="188"/>
      <c r="J231" s="255" t="s">
        <v>591</v>
      </c>
      <c r="K231" s="112">
        <f>+R231</f>
        <v>0.85</v>
      </c>
      <c r="L231" s="113">
        <v>0.2</v>
      </c>
      <c r="M231" s="114">
        <f>+K231*L231</f>
        <v>0.17</v>
      </c>
      <c r="N231" s="157" t="s">
        <v>592</v>
      </c>
      <c r="O231" s="142" t="s">
        <v>593</v>
      </c>
      <c r="P231" s="117">
        <v>0.85</v>
      </c>
      <c r="Q231" s="118">
        <v>1</v>
      </c>
      <c r="R231" s="119">
        <f>+P231*Q231</f>
        <v>0.85</v>
      </c>
    </row>
    <row r="232" spans="2:18" ht="78.75" x14ac:dyDescent="0.25">
      <c r="B232" s="244"/>
      <c r="C232" s="121"/>
      <c r="D232" s="158"/>
      <c r="E232" s="188"/>
      <c r="F232" s="257"/>
      <c r="G232" s="125"/>
      <c r="H232" s="158"/>
      <c r="I232" s="188"/>
      <c r="J232" s="252"/>
      <c r="K232" s="127"/>
      <c r="L232" s="128"/>
      <c r="M232" s="129"/>
      <c r="N232" s="160" t="s">
        <v>594</v>
      </c>
      <c r="O232" s="131"/>
      <c r="P232" s="132"/>
      <c r="Q232" s="133"/>
      <c r="R232" s="134"/>
    </row>
    <row r="233" spans="2:18" ht="56.25" x14ac:dyDescent="0.25">
      <c r="B233" s="244"/>
      <c r="C233" s="121"/>
      <c r="D233" s="158"/>
      <c r="E233" s="188"/>
      <c r="F233" s="257"/>
      <c r="G233" s="125"/>
      <c r="H233" s="158"/>
      <c r="I233" s="188"/>
      <c r="J233" s="141" t="s">
        <v>587</v>
      </c>
      <c r="K233" s="112">
        <f>+R233</f>
        <v>0.85</v>
      </c>
      <c r="L233" s="113">
        <v>0.2</v>
      </c>
      <c r="M233" s="114">
        <f>+K233*L233</f>
        <v>0.17</v>
      </c>
      <c r="N233" s="157" t="s">
        <v>595</v>
      </c>
      <c r="O233" s="142" t="s">
        <v>596</v>
      </c>
      <c r="P233" s="117">
        <v>0.85</v>
      </c>
      <c r="Q233" s="118">
        <v>1</v>
      </c>
      <c r="R233" s="119">
        <f>+P233*Q233</f>
        <v>0.85</v>
      </c>
    </row>
    <row r="234" spans="2:18" ht="78.75" x14ac:dyDescent="0.25">
      <c r="B234" s="244"/>
      <c r="C234" s="121"/>
      <c r="D234" s="158"/>
      <c r="E234" s="188"/>
      <c r="F234" s="257"/>
      <c r="G234" s="125"/>
      <c r="H234" s="158"/>
      <c r="I234" s="188"/>
      <c r="J234" s="147"/>
      <c r="K234" s="127"/>
      <c r="L234" s="128"/>
      <c r="M234" s="129"/>
      <c r="N234" s="160" t="s">
        <v>597</v>
      </c>
      <c r="O234" s="131"/>
      <c r="P234" s="132"/>
      <c r="Q234" s="133"/>
      <c r="R234" s="134"/>
    </row>
    <row r="235" spans="2:18" ht="22.5" x14ac:dyDescent="0.25">
      <c r="B235" s="244"/>
      <c r="C235" s="121"/>
      <c r="D235" s="158"/>
      <c r="E235" s="188"/>
      <c r="F235" s="257"/>
      <c r="G235" s="125"/>
      <c r="H235" s="158"/>
      <c r="I235" s="188"/>
      <c r="J235" s="255" t="s">
        <v>598</v>
      </c>
      <c r="K235" s="112">
        <f>+R235</f>
        <v>0.8</v>
      </c>
      <c r="L235" s="113">
        <v>0.2</v>
      </c>
      <c r="M235" s="114">
        <f>+K235*L235</f>
        <v>0.16000000000000003</v>
      </c>
      <c r="N235" s="157" t="s">
        <v>599</v>
      </c>
      <c r="O235" s="142" t="s">
        <v>600</v>
      </c>
      <c r="P235" s="117">
        <v>0.8</v>
      </c>
      <c r="Q235" s="118">
        <v>1</v>
      </c>
      <c r="R235" s="119">
        <f>+P235*Q235</f>
        <v>0.8</v>
      </c>
    </row>
    <row r="236" spans="2:18" ht="57" thickBot="1" x14ac:dyDescent="0.3">
      <c r="B236" s="244"/>
      <c r="C236" s="121"/>
      <c r="D236" s="158"/>
      <c r="E236" s="188"/>
      <c r="F236" s="257"/>
      <c r="G236" s="144"/>
      <c r="H236" s="161"/>
      <c r="I236" s="172"/>
      <c r="J236" s="255"/>
      <c r="K236" s="127"/>
      <c r="L236" s="128"/>
      <c r="M236" s="129"/>
      <c r="N236" s="160" t="s">
        <v>601</v>
      </c>
      <c r="O236" s="131"/>
      <c r="P236" s="132"/>
      <c r="Q236" s="133"/>
      <c r="R236" s="134"/>
    </row>
    <row r="237" spans="2:18" ht="15.75" thickBot="1" x14ac:dyDescent="0.3">
      <c r="B237" s="244"/>
      <c r="C237" s="121"/>
      <c r="D237" s="158"/>
      <c r="E237" s="188"/>
      <c r="F237" s="148"/>
      <c r="G237" s="149"/>
      <c r="H237" s="149"/>
      <c r="I237" s="149"/>
      <c r="J237" s="149"/>
      <c r="K237" s="149"/>
      <c r="L237" s="151">
        <f>SUM(L227:L236)</f>
        <v>1</v>
      </c>
      <c r="M237" s="152"/>
      <c r="N237" s="152"/>
      <c r="O237" s="149"/>
      <c r="P237" s="65"/>
      <c r="Q237" s="153"/>
      <c r="R237" s="154"/>
    </row>
    <row r="238" spans="2:18" ht="39" thickBot="1" x14ac:dyDescent="0.3">
      <c r="B238" s="244"/>
      <c r="C238" s="121"/>
      <c r="D238" s="158"/>
      <c r="E238" s="188"/>
      <c r="F238" s="258" t="s">
        <v>602</v>
      </c>
      <c r="G238" s="110">
        <f>SUM(M238:M239)</f>
        <v>1</v>
      </c>
      <c r="H238" s="155">
        <f>+[1]Ponderaciones!E60</f>
        <v>0.2</v>
      </c>
      <c r="I238" s="164">
        <f>+G238*H238</f>
        <v>0.2</v>
      </c>
      <c r="J238" s="255" t="s">
        <v>178</v>
      </c>
      <c r="K238" s="112">
        <f>+R238</f>
        <v>1</v>
      </c>
      <c r="L238" s="113">
        <v>1</v>
      </c>
      <c r="M238" s="114">
        <f>+K238*L238</f>
        <v>1</v>
      </c>
      <c r="N238" s="157" t="s">
        <v>603</v>
      </c>
      <c r="O238" s="142" t="s">
        <v>504</v>
      </c>
      <c r="P238" s="117">
        <v>1</v>
      </c>
      <c r="Q238" s="118">
        <v>1</v>
      </c>
      <c r="R238" s="119">
        <f>+P238*Q238</f>
        <v>1</v>
      </c>
    </row>
    <row r="239" spans="2:18" ht="68.25" thickBot="1" x14ac:dyDescent="0.3">
      <c r="B239" s="245"/>
      <c r="C239" s="170"/>
      <c r="D239" s="161"/>
      <c r="E239" s="172"/>
      <c r="F239" s="171"/>
      <c r="G239" s="144"/>
      <c r="H239" s="161"/>
      <c r="I239" s="172"/>
      <c r="J239" s="259"/>
      <c r="K239" s="234"/>
      <c r="L239" s="175"/>
      <c r="M239" s="235"/>
      <c r="N239" s="163" t="s">
        <v>604</v>
      </c>
      <c r="O239" s="177"/>
      <c r="P239" s="237"/>
      <c r="Q239" s="199"/>
      <c r="R239" s="238"/>
    </row>
    <row r="240" spans="2:18" ht="15.75" thickBot="1" x14ac:dyDescent="0.3">
      <c r="C240" s="260"/>
      <c r="D240" s="261">
        <f>SUM(D4,D18,D40,D57,D87,D150,D183,D210)</f>
        <v>0.3</v>
      </c>
      <c r="E240" s="262"/>
      <c r="F240" s="263"/>
      <c r="G240" s="264"/>
      <c r="H240" s="261">
        <f>SUM(H210,H219,H224,H227,H238)</f>
        <v>0.7</v>
      </c>
      <c r="I240" s="152"/>
      <c r="J240" s="152"/>
      <c r="K240" s="264"/>
      <c r="L240" s="261">
        <f>SUM(L238:L239)</f>
        <v>1</v>
      </c>
      <c r="M240" s="152"/>
      <c r="N240" s="152"/>
      <c r="O240" s="264"/>
      <c r="P240" s="264"/>
      <c r="Q240" s="264"/>
      <c r="R240" s="265"/>
    </row>
  </sheetData>
  <mergeCells count="998">
    <mergeCell ref="O238:O239"/>
    <mergeCell ref="P238:P239"/>
    <mergeCell ref="Q238:Q239"/>
    <mergeCell ref="R238:R239"/>
    <mergeCell ref="E240:F240"/>
    <mergeCell ref="I240:J240"/>
    <mergeCell ref="M240:N240"/>
    <mergeCell ref="M237:N237"/>
    <mergeCell ref="G238:G239"/>
    <mergeCell ref="H238:H239"/>
    <mergeCell ref="I238:I239"/>
    <mergeCell ref="J238:J239"/>
    <mergeCell ref="K238:K239"/>
    <mergeCell ref="L238:L239"/>
    <mergeCell ref="M238:M239"/>
    <mergeCell ref="Q233:Q234"/>
    <mergeCell ref="R233:R234"/>
    <mergeCell ref="J235:J236"/>
    <mergeCell ref="K235:K236"/>
    <mergeCell ref="L235:L236"/>
    <mergeCell ref="M235:M236"/>
    <mergeCell ref="O235:O236"/>
    <mergeCell ref="P235:P236"/>
    <mergeCell ref="Q235:Q236"/>
    <mergeCell ref="R235:R236"/>
    <mergeCell ref="J233:J234"/>
    <mergeCell ref="K233:K234"/>
    <mergeCell ref="L233:L234"/>
    <mergeCell ref="M233:M234"/>
    <mergeCell ref="O233:O234"/>
    <mergeCell ref="P233:P234"/>
    <mergeCell ref="R229:R230"/>
    <mergeCell ref="J231:J232"/>
    <mergeCell ref="K231:K232"/>
    <mergeCell ref="L231:L232"/>
    <mergeCell ref="M231:M232"/>
    <mergeCell ref="O231:O232"/>
    <mergeCell ref="P231:P232"/>
    <mergeCell ref="Q231:Q232"/>
    <mergeCell ref="R231:R232"/>
    <mergeCell ref="Q227:Q228"/>
    <mergeCell ref="R227:R228"/>
    <mergeCell ref="F228:F236"/>
    <mergeCell ref="J229:J230"/>
    <mergeCell ref="K229:K230"/>
    <mergeCell ref="L229:L230"/>
    <mergeCell ref="M229:M230"/>
    <mergeCell ref="O229:O230"/>
    <mergeCell ref="P229:P230"/>
    <mergeCell ref="Q229:Q230"/>
    <mergeCell ref="J227:J228"/>
    <mergeCell ref="K227:K228"/>
    <mergeCell ref="L227:L228"/>
    <mergeCell ref="M227:M228"/>
    <mergeCell ref="O227:O228"/>
    <mergeCell ref="P227:P228"/>
    <mergeCell ref="M224:M225"/>
    <mergeCell ref="O224:O225"/>
    <mergeCell ref="P224:P225"/>
    <mergeCell ref="Q224:Q225"/>
    <mergeCell ref="R224:R225"/>
    <mergeCell ref="M226:N226"/>
    <mergeCell ref="P221:P222"/>
    <mergeCell ref="Q221:Q222"/>
    <mergeCell ref="R221:R222"/>
    <mergeCell ref="M223:N223"/>
    <mergeCell ref="G224:G225"/>
    <mergeCell ref="H224:H225"/>
    <mergeCell ref="I224:I225"/>
    <mergeCell ref="J224:J225"/>
    <mergeCell ref="K224:K225"/>
    <mergeCell ref="L224:L225"/>
    <mergeCell ref="O219:O220"/>
    <mergeCell ref="P219:P220"/>
    <mergeCell ref="Q219:Q220"/>
    <mergeCell ref="R219:R220"/>
    <mergeCell ref="F220:F222"/>
    <mergeCell ref="J221:J222"/>
    <mergeCell ref="K221:K222"/>
    <mergeCell ref="L221:L222"/>
    <mergeCell ref="M221:M222"/>
    <mergeCell ref="O221:O222"/>
    <mergeCell ref="Q216:Q217"/>
    <mergeCell ref="R216:R217"/>
    <mergeCell ref="M218:N218"/>
    <mergeCell ref="G219:G222"/>
    <mergeCell ref="H219:H222"/>
    <mergeCell ref="I219:I222"/>
    <mergeCell ref="J219:J220"/>
    <mergeCell ref="K219:K220"/>
    <mergeCell ref="L219:L220"/>
    <mergeCell ref="M219:M220"/>
    <mergeCell ref="J216:J217"/>
    <mergeCell ref="K216:K217"/>
    <mergeCell ref="L216:L217"/>
    <mergeCell ref="M216:M217"/>
    <mergeCell ref="O216:O217"/>
    <mergeCell ref="P216:P217"/>
    <mergeCell ref="Q212:Q213"/>
    <mergeCell ref="R212:R213"/>
    <mergeCell ref="J214:J215"/>
    <mergeCell ref="K214:K215"/>
    <mergeCell ref="L214:L215"/>
    <mergeCell ref="M214:M215"/>
    <mergeCell ref="O214:O215"/>
    <mergeCell ref="P214:P215"/>
    <mergeCell ref="Q214:Q215"/>
    <mergeCell ref="R214:R215"/>
    <mergeCell ref="Q210:Q211"/>
    <mergeCell ref="R210:R211"/>
    <mergeCell ref="B211:B239"/>
    <mergeCell ref="F211:F217"/>
    <mergeCell ref="J212:J213"/>
    <mergeCell ref="K212:K213"/>
    <mergeCell ref="L212:L213"/>
    <mergeCell ref="M212:M213"/>
    <mergeCell ref="O212:O213"/>
    <mergeCell ref="P212:P213"/>
    <mergeCell ref="J210:J211"/>
    <mergeCell ref="K210:K211"/>
    <mergeCell ref="L210:L211"/>
    <mergeCell ref="M210:M211"/>
    <mergeCell ref="O210:O211"/>
    <mergeCell ref="P210:P211"/>
    <mergeCell ref="C210:C239"/>
    <mergeCell ref="D210:D239"/>
    <mergeCell ref="E210:E239"/>
    <mergeCell ref="G210:G217"/>
    <mergeCell ref="H210:H217"/>
    <mergeCell ref="I210:I217"/>
    <mergeCell ref="G227:G236"/>
    <mergeCell ref="H227:H236"/>
    <mergeCell ref="I227:I236"/>
    <mergeCell ref="M207:M208"/>
    <mergeCell ref="O207:O208"/>
    <mergeCell ref="P207:P208"/>
    <mergeCell ref="Q207:Q208"/>
    <mergeCell ref="R207:R208"/>
    <mergeCell ref="I209:J209"/>
    <mergeCell ref="M209:N209"/>
    <mergeCell ref="P204:P205"/>
    <mergeCell ref="Q204:Q205"/>
    <mergeCell ref="R204:R205"/>
    <mergeCell ref="M206:N206"/>
    <mergeCell ref="G207:G208"/>
    <mergeCell ref="H207:H208"/>
    <mergeCell ref="I207:I208"/>
    <mergeCell ref="J207:J208"/>
    <mergeCell ref="K207:K208"/>
    <mergeCell ref="L207:L208"/>
    <mergeCell ref="O202:O203"/>
    <mergeCell ref="P202:P203"/>
    <mergeCell ref="Q202:Q203"/>
    <mergeCell ref="R202:R203"/>
    <mergeCell ref="F203:F205"/>
    <mergeCell ref="J204:J205"/>
    <mergeCell ref="K204:K205"/>
    <mergeCell ref="L204:L205"/>
    <mergeCell ref="M204:M205"/>
    <mergeCell ref="O204:O205"/>
    <mergeCell ref="M201:N201"/>
    <mergeCell ref="G202:G205"/>
    <mergeCell ref="H202:H205"/>
    <mergeCell ref="I202:I205"/>
    <mergeCell ref="J202:J203"/>
    <mergeCell ref="K202:K203"/>
    <mergeCell ref="L202:L203"/>
    <mergeCell ref="M202:M203"/>
    <mergeCell ref="Q197:Q198"/>
    <mergeCell ref="R197:R198"/>
    <mergeCell ref="J199:J200"/>
    <mergeCell ref="K199:K200"/>
    <mergeCell ref="L199:L200"/>
    <mergeCell ref="M199:M200"/>
    <mergeCell ref="O199:O200"/>
    <mergeCell ref="P199:P200"/>
    <mergeCell ref="Q199:Q200"/>
    <mergeCell ref="R199:R200"/>
    <mergeCell ref="P195:P196"/>
    <mergeCell ref="Q195:Q196"/>
    <mergeCell ref="R195:R196"/>
    <mergeCell ref="F196:F200"/>
    <mergeCell ref="J197:J198"/>
    <mergeCell ref="K197:K198"/>
    <mergeCell ref="L197:L198"/>
    <mergeCell ref="M197:M198"/>
    <mergeCell ref="O197:O198"/>
    <mergeCell ref="P197:P198"/>
    <mergeCell ref="R192:R193"/>
    <mergeCell ref="M194:N194"/>
    <mergeCell ref="G195:G200"/>
    <mergeCell ref="H195:H200"/>
    <mergeCell ref="I195:I200"/>
    <mergeCell ref="J195:J196"/>
    <mergeCell ref="K195:K196"/>
    <mergeCell ref="L195:L196"/>
    <mergeCell ref="M195:M196"/>
    <mergeCell ref="O195:O196"/>
    <mergeCell ref="P190:P191"/>
    <mergeCell ref="Q190:Q191"/>
    <mergeCell ref="R190:R191"/>
    <mergeCell ref="J192:J193"/>
    <mergeCell ref="K192:K193"/>
    <mergeCell ref="L192:L193"/>
    <mergeCell ref="M192:M193"/>
    <mergeCell ref="O192:O193"/>
    <mergeCell ref="P192:P193"/>
    <mergeCell ref="Q192:Q193"/>
    <mergeCell ref="O188:O189"/>
    <mergeCell ref="P188:P189"/>
    <mergeCell ref="Q188:Q189"/>
    <mergeCell ref="R188:R189"/>
    <mergeCell ref="F189:F193"/>
    <mergeCell ref="J190:J191"/>
    <mergeCell ref="K190:K191"/>
    <mergeCell ref="L190:L191"/>
    <mergeCell ref="M190:M191"/>
    <mergeCell ref="O190:O191"/>
    <mergeCell ref="Q185:Q186"/>
    <mergeCell ref="R185:R186"/>
    <mergeCell ref="M187:N187"/>
    <mergeCell ref="G188:G193"/>
    <mergeCell ref="H188:H193"/>
    <mergeCell ref="I188:I193"/>
    <mergeCell ref="J188:J189"/>
    <mergeCell ref="K188:K189"/>
    <mergeCell ref="L188:L189"/>
    <mergeCell ref="M188:M189"/>
    <mergeCell ref="Q183:Q184"/>
    <mergeCell ref="R183:R184"/>
    <mergeCell ref="B184:B208"/>
    <mergeCell ref="F184:F186"/>
    <mergeCell ref="J185:J186"/>
    <mergeCell ref="K185:K186"/>
    <mergeCell ref="L185:L186"/>
    <mergeCell ref="M185:M186"/>
    <mergeCell ref="O185:O186"/>
    <mergeCell ref="P185:P186"/>
    <mergeCell ref="J183:J184"/>
    <mergeCell ref="K183:K184"/>
    <mergeCell ref="L183:L184"/>
    <mergeCell ref="M183:M184"/>
    <mergeCell ref="O183:O184"/>
    <mergeCell ref="P183:P184"/>
    <mergeCell ref="C183:C208"/>
    <mergeCell ref="D183:D208"/>
    <mergeCell ref="E183:E208"/>
    <mergeCell ref="G183:G186"/>
    <mergeCell ref="H183:H186"/>
    <mergeCell ref="I183:I186"/>
    <mergeCell ref="O180:O181"/>
    <mergeCell ref="P180:P181"/>
    <mergeCell ref="Q180:Q181"/>
    <mergeCell ref="R180:R181"/>
    <mergeCell ref="I182:J182"/>
    <mergeCell ref="M182:N182"/>
    <mergeCell ref="Q177:Q178"/>
    <mergeCell ref="R177:R178"/>
    <mergeCell ref="M179:N179"/>
    <mergeCell ref="G180:G181"/>
    <mergeCell ref="H180:H181"/>
    <mergeCell ref="I180:I181"/>
    <mergeCell ref="J180:J181"/>
    <mergeCell ref="K180:K181"/>
    <mergeCell ref="L180:L181"/>
    <mergeCell ref="M180:M181"/>
    <mergeCell ref="J177:J178"/>
    <mergeCell ref="K177:K178"/>
    <mergeCell ref="L177:L178"/>
    <mergeCell ref="M177:M178"/>
    <mergeCell ref="O177:O178"/>
    <mergeCell ref="P177:P178"/>
    <mergeCell ref="Q173:Q174"/>
    <mergeCell ref="R173:R174"/>
    <mergeCell ref="J175:J176"/>
    <mergeCell ref="K175:K176"/>
    <mergeCell ref="L175:L176"/>
    <mergeCell ref="M175:M176"/>
    <mergeCell ref="O175:O176"/>
    <mergeCell ref="P175:P176"/>
    <mergeCell ref="Q175:Q176"/>
    <mergeCell ref="R175:R176"/>
    <mergeCell ref="J173:J174"/>
    <mergeCell ref="K173:K174"/>
    <mergeCell ref="L173:L174"/>
    <mergeCell ref="M173:M174"/>
    <mergeCell ref="O173:O174"/>
    <mergeCell ref="P173:P174"/>
    <mergeCell ref="L171:L172"/>
    <mergeCell ref="M171:M172"/>
    <mergeCell ref="O171:O172"/>
    <mergeCell ref="P171:P172"/>
    <mergeCell ref="Q171:Q172"/>
    <mergeCell ref="R171:R172"/>
    <mergeCell ref="R167:R168"/>
    <mergeCell ref="J169:J170"/>
    <mergeCell ref="K169:K170"/>
    <mergeCell ref="L169:L170"/>
    <mergeCell ref="M169:M170"/>
    <mergeCell ref="O169:O170"/>
    <mergeCell ref="P169:P170"/>
    <mergeCell ref="Q169:Q170"/>
    <mergeCell ref="R169:R170"/>
    <mergeCell ref="P165:P166"/>
    <mergeCell ref="Q165:Q166"/>
    <mergeCell ref="R165:R166"/>
    <mergeCell ref="J167:J168"/>
    <mergeCell ref="K167:K168"/>
    <mergeCell ref="L167:L168"/>
    <mergeCell ref="M167:M168"/>
    <mergeCell ref="O167:O168"/>
    <mergeCell ref="P167:P168"/>
    <mergeCell ref="Q167:Q168"/>
    <mergeCell ref="O163:O164"/>
    <mergeCell ref="P163:P164"/>
    <mergeCell ref="Q163:Q164"/>
    <mergeCell ref="R163:R164"/>
    <mergeCell ref="F164:F178"/>
    <mergeCell ref="J165:J166"/>
    <mergeCell ref="K165:K166"/>
    <mergeCell ref="L165:L166"/>
    <mergeCell ref="M165:M166"/>
    <mergeCell ref="O165:O166"/>
    <mergeCell ref="M162:N162"/>
    <mergeCell ref="G163:G178"/>
    <mergeCell ref="H163:H178"/>
    <mergeCell ref="I163:I178"/>
    <mergeCell ref="J163:J164"/>
    <mergeCell ref="K163:K164"/>
    <mergeCell ref="L163:L164"/>
    <mergeCell ref="M163:M164"/>
    <mergeCell ref="J171:J172"/>
    <mergeCell ref="K171:K172"/>
    <mergeCell ref="Q158:Q159"/>
    <mergeCell ref="R158:R159"/>
    <mergeCell ref="J160:J161"/>
    <mergeCell ref="K160:K161"/>
    <mergeCell ref="L160:L161"/>
    <mergeCell ref="M160:M161"/>
    <mergeCell ref="O160:O161"/>
    <mergeCell ref="P160:P161"/>
    <mergeCell ref="Q160:Q161"/>
    <mergeCell ref="R160:R161"/>
    <mergeCell ref="O156:O157"/>
    <mergeCell ref="P156:P157"/>
    <mergeCell ref="Q156:Q157"/>
    <mergeCell ref="R156:R157"/>
    <mergeCell ref="J158:J159"/>
    <mergeCell ref="K158:K159"/>
    <mergeCell ref="L158:L159"/>
    <mergeCell ref="M158:M159"/>
    <mergeCell ref="O158:O159"/>
    <mergeCell ref="P158:P159"/>
    <mergeCell ref="Q152:Q153"/>
    <mergeCell ref="R152:R153"/>
    <mergeCell ref="J154:J155"/>
    <mergeCell ref="K154:K155"/>
    <mergeCell ref="L154:L155"/>
    <mergeCell ref="M154:M155"/>
    <mergeCell ref="O154:O155"/>
    <mergeCell ref="P154:P155"/>
    <mergeCell ref="Q154:Q155"/>
    <mergeCell ref="R154:R155"/>
    <mergeCell ref="P150:P151"/>
    <mergeCell ref="Q150:Q151"/>
    <mergeCell ref="R150:R151"/>
    <mergeCell ref="F151:F161"/>
    <mergeCell ref="J152:J153"/>
    <mergeCell ref="K152:K153"/>
    <mergeCell ref="L152:L153"/>
    <mergeCell ref="M152:M153"/>
    <mergeCell ref="O152:O153"/>
    <mergeCell ref="P152:P153"/>
    <mergeCell ref="I150:I161"/>
    <mergeCell ref="J150:J151"/>
    <mergeCell ref="K150:K151"/>
    <mergeCell ref="L150:L151"/>
    <mergeCell ref="M150:M151"/>
    <mergeCell ref="O150:O151"/>
    <mergeCell ref="J156:J157"/>
    <mergeCell ref="K156:K157"/>
    <mergeCell ref="L156:L157"/>
    <mergeCell ref="M156:M157"/>
    <mergeCell ref="P147:P148"/>
    <mergeCell ref="Q147:Q148"/>
    <mergeCell ref="R147:R148"/>
    <mergeCell ref="I149:J149"/>
    <mergeCell ref="M149:N149"/>
    <mergeCell ref="C150:C181"/>
    <mergeCell ref="D150:D181"/>
    <mergeCell ref="E150:E181"/>
    <mergeCell ref="G150:G161"/>
    <mergeCell ref="H150:H161"/>
    <mergeCell ref="R144:R145"/>
    <mergeCell ref="M146:N146"/>
    <mergeCell ref="G147:G148"/>
    <mergeCell ref="H147:H148"/>
    <mergeCell ref="I147:I148"/>
    <mergeCell ref="J147:J148"/>
    <mergeCell ref="K147:K148"/>
    <mergeCell ref="L147:L148"/>
    <mergeCell ref="M147:M148"/>
    <mergeCell ref="O147:O148"/>
    <mergeCell ref="P142:P143"/>
    <mergeCell ref="Q142:Q143"/>
    <mergeCell ref="R142:R143"/>
    <mergeCell ref="J144:J145"/>
    <mergeCell ref="K144:K145"/>
    <mergeCell ref="L144:L145"/>
    <mergeCell ref="M144:M145"/>
    <mergeCell ref="O144:O145"/>
    <mergeCell ref="P144:P145"/>
    <mergeCell ref="Q144:Q145"/>
    <mergeCell ref="O140:O141"/>
    <mergeCell ref="P140:P141"/>
    <mergeCell ref="Q140:Q141"/>
    <mergeCell ref="R140:R141"/>
    <mergeCell ref="F141:F145"/>
    <mergeCell ref="J142:J143"/>
    <mergeCell ref="K142:K143"/>
    <mergeCell ref="L142:L143"/>
    <mergeCell ref="M142:M143"/>
    <mergeCell ref="O142:O143"/>
    <mergeCell ref="Q137:Q138"/>
    <mergeCell ref="R137:R138"/>
    <mergeCell ref="M139:N139"/>
    <mergeCell ref="G140:G145"/>
    <mergeCell ref="H140:H145"/>
    <mergeCell ref="I140:I145"/>
    <mergeCell ref="J140:J141"/>
    <mergeCell ref="K140:K141"/>
    <mergeCell ref="L140:L141"/>
    <mergeCell ref="M140:M141"/>
    <mergeCell ref="J137:J138"/>
    <mergeCell ref="K137:K138"/>
    <mergeCell ref="L137:L138"/>
    <mergeCell ref="M137:M138"/>
    <mergeCell ref="O137:O138"/>
    <mergeCell ref="P137:P138"/>
    <mergeCell ref="Q133:Q134"/>
    <mergeCell ref="R133:R134"/>
    <mergeCell ref="J135:J136"/>
    <mergeCell ref="K135:K136"/>
    <mergeCell ref="L135:L136"/>
    <mergeCell ref="M135:M136"/>
    <mergeCell ref="O135:O136"/>
    <mergeCell ref="P135:P136"/>
    <mergeCell ref="Q135:Q136"/>
    <mergeCell ref="R135:R136"/>
    <mergeCell ref="J133:J134"/>
    <mergeCell ref="K133:K134"/>
    <mergeCell ref="L133:L134"/>
    <mergeCell ref="M133:M134"/>
    <mergeCell ref="O133:O134"/>
    <mergeCell ref="P133:P134"/>
    <mergeCell ref="Q129:Q130"/>
    <mergeCell ref="R129:R130"/>
    <mergeCell ref="J131:J132"/>
    <mergeCell ref="K131:K132"/>
    <mergeCell ref="L131:L132"/>
    <mergeCell ref="M131:M132"/>
    <mergeCell ref="O131:O132"/>
    <mergeCell ref="P131:P132"/>
    <mergeCell ref="Q131:Q132"/>
    <mergeCell ref="R131:R132"/>
    <mergeCell ref="J129:J130"/>
    <mergeCell ref="K129:K130"/>
    <mergeCell ref="L129:L130"/>
    <mergeCell ref="M129:M130"/>
    <mergeCell ref="O129:O130"/>
    <mergeCell ref="P129:P130"/>
    <mergeCell ref="L127:L128"/>
    <mergeCell ref="M127:M128"/>
    <mergeCell ref="O127:O128"/>
    <mergeCell ref="P127:P128"/>
    <mergeCell ref="Q127:Q128"/>
    <mergeCell ref="R127:R128"/>
    <mergeCell ref="R123:R124"/>
    <mergeCell ref="J125:J126"/>
    <mergeCell ref="K125:K126"/>
    <mergeCell ref="L125:L126"/>
    <mergeCell ref="M125:M126"/>
    <mergeCell ref="O125:O126"/>
    <mergeCell ref="P125:P126"/>
    <mergeCell ref="Q125:Q126"/>
    <mergeCell ref="R125:R126"/>
    <mergeCell ref="P121:P122"/>
    <mergeCell ref="Q121:Q122"/>
    <mergeCell ref="R121:R122"/>
    <mergeCell ref="J123:J124"/>
    <mergeCell ref="K123:K124"/>
    <mergeCell ref="L123:L124"/>
    <mergeCell ref="M123:M124"/>
    <mergeCell ref="O123:O124"/>
    <mergeCell ref="P123:P124"/>
    <mergeCell ref="Q123:Q124"/>
    <mergeCell ref="O119:O120"/>
    <mergeCell ref="P119:P120"/>
    <mergeCell ref="Q119:Q120"/>
    <mergeCell ref="R119:R120"/>
    <mergeCell ref="F120:F138"/>
    <mergeCell ref="J121:J122"/>
    <mergeCell ref="K121:K122"/>
    <mergeCell ref="L121:L122"/>
    <mergeCell ref="M121:M122"/>
    <mergeCell ref="O121:O122"/>
    <mergeCell ref="M118:N118"/>
    <mergeCell ref="G119:G138"/>
    <mergeCell ref="H119:H138"/>
    <mergeCell ref="I119:I138"/>
    <mergeCell ref="J119:J120"/>
    <mergeCell ref="K119:K120"/>
    <mergeCell ref="L119:L120"/>
    <mergeCell ref="M119:M120"/>
    <mergeCell ref="J127:J128"/>
    <mergeCell ref="K127:K128"/>
    <mergeCell ref="Q114:Q115"/>
    <mergeCell ref="R114:R115"/>
    <mergeCell ref="J116:J117"/>
    <mergeCell ref="K116:K117"/>
    <mergeCell ref="L116:L117"/>
    <mergeCell ref="M116:M117"/>
    <mergeCell ref="O116:O117"/>
    <mergeCell ref="P116:P117"/>
    <mergeCell ref="Q116:Q117"/>
    <mergeCell ref="R116:R117"/>
    <mergeCell ref="J114:J115"/>
    <mergeCell ref="K114:K115"/>
    <mergeCell ref="L114:L115"/>
    <mergeCell ref="M114:M115"/>
    <mergeCell ref="O114:O115"/>
    <mergeCell ref="P114:P115"/>
    <mergeCell ref="Q110:Q111"/>
    <mergeCell ref="R110:R111"/>
    <mergeCell ref="J112:J113"/>
    <mergeCell ref="K112:K113"/>
    <mergeCell ref="L112:L113"/>
    <mergeCell ref="M112:M113"/>
    <mergeCell ref="O112:O113"/>
    <mergeCell ref="P112:P113"/>
    <mergeCell ref="Q112:Q113"/>
    <mergeCell ref="R112:R113"/>
    <mergeCell ref="J110:J111"/>
    <mergeCell ref="K110:K111"/>
    <mergeCell ref="L110:L111"/>
    <mergeCell ref="M110:M111"/>
    <mergeCell ref="O110:O111"/>
    <mergeCell ref="P110:P111"/>
    <mergeCell ref="Q106:Q107"/>
    <mergeCell ref="R106:R107"/>
    <mergeCell ref="J108:J109"/>
    <mergeCell ref="K108:K109"/>
    <mergeCell ref="L108:L109"/>
    <mergeCell ref="M108:M109"/>
    <mergeCell ref="O108:O109"/>
    <mergeCell ref="P108:P109"/>
    <mergeCell ref="Q108:Q109"/>
    <mergeCell ref="R108:R109"/>
    <mergeCell ref="O104:O105"/>
    <mergeCell ref="P104:P105"/>
    <mergeCell ref="Q104:Q105"/>
    <mergeCell ref="R104:R105"/>
    <mergeCell ref="J106:J107"/>
    <mergeCell ref="K106:K107"/>
    <mergeCell ref="L106:L107"/>
    <mergeCell ref="M106:M107"/>
    <mergeCell ref="O106:O107"/>
    <mergeCell ref="P106:P107"/>
    <mergeCell ref="Q101:Q102"/>
    <mergeCell ref="R101:R102"/>
    <mergeCell ref="M103:N103"/>
    <mergeCell ref="G104:G117"/>
    <mergeCell ref="H104:H117"/>
    <mergeCell ref="I104:I117"/>
    <mergeCell ref="J104:J105"/>
    <mergeCell ref="K104:K105"/>
    <mergeCell ref="L104:L105"/>
    <mergeCell ref="M104:M105"/>
    <mergeCell ref="J101:J102"/>
    <mergeCell ref="K101:K102"/>
    <mergeCell ref="L101:L102"/>
    <mergeCell ref="M101:M102"/>
    <mergeCell ref="O101:O102"/>
    <mergeCell ref="P101:P102"/>
    <mergeCell ref="Q97:Q98"/>
    <mergeCell ref="R97:R98"/>
    <mergeCell ref="J99:J100"/>
    <mergeCell ref="K99:K100"/>
    <mergeCell ref="L99:L100"/>
    <mergeCell ref="M99:M100"/>
    <mergeCell ref="O99:O100"/>
    <mergeCell ref="P99:P100"/>
    <mergeCell ref="Q99:Q100"/>
    <mergeCell ref="R99:R100"/>
    <mergeCell ref="J97:J98"/>
    <mergeCell ref="K97:K98"/>
    <mergeCell ref="L97:L98"/>
    <mergeCell ref="M97:M98"/>
    <mergeCell ref="O97:O98"/>
    <mergeCell ref="P97:P98"/>
    <mergeCell ref="Q93:Q94"/>
    <mergeCell ref="R93:R94"/>
    <mergeCell ref="J95:J96"/>
    <mergeCell ref="K95:K96"/>
    <mergeCell ref="L95:L96"/>
    <mergeCell ref="M95:M96"/>
    <mergeCell ref="O95:O96"/>
    <mergeCell ref="P95:P96"/>
    <mergeCell ref="Q95:Q96"/>
    <mergeCell ref="R95:R96"/>
    <mergeCell ref="J93:J94"/>
    <mergeCell ref="K93:K94"/>
    <mergeCell ref="L93:L94"/>
    <mergeCell ref="M93:M94"/>
    <mergeCell ref="O93:O94"/>
    <mergeCell ref="P93:P94"/>
    <mergeCell ref="R89:R90"/>
    <mergeCell ref="J91:J92"/>
    <mergeCell ref="K91:K92"/>
    <mergeCell ref="L91:L92"/>
    <mergeCell ref="M91:M92"/>
    <mergeCell ref="O91:O92"/>
    <mergeCell ref="P91:P92"/>
    <mergeCell ref="Q91:Q92"/>
    <mergeCell ref="R91:R92"/>
    <mergeCell ref="Q87:Q88"/>
    <mergeCell ref="R87:R88"/>
    <mergeCell ref="F88:F102"/>
    <mergeCell ref="J89:J90"/>
    <mergeCell ref="K89:K90"/>
    <mergeCell ref="L89:L90"/>
    <mergeCell ref="M89:M90"/>
    <mergeCell ref="O89:O90"/>
    <mergeCell ref="P89:P90"/>
    <mergeCell ref="Q89:Q90"/>
    <mergeCell ref="J87:J88"/>
    <mergeCell ref="K87:K88"/>
    <mergeCell ref="L87:L88"/>
    <mergeCell ref="M87:M88"/>
    <mergeCell ref="O87:O88"/>
    <mergeCell ref="P87:P88"/>
    <mergeCell ref="C87:C148"/>
    <mergeCell ref="D87:D148"/>
    <mergeCell ref="E87:E148"/>
    <mergeCell ref="G87:G102"/>
    <mergeCell ref="H87:H102"/>
    <mergeCell ref="I87:I102"/>
    <mergeCell ref="O84:O85"/>
    <mergeCell ref="P84:P85"/>
    <mergeCell ref="Q84:Q85"/>
    <mergeCell ref="R84:R85"/>
    <mergeCell ref="I86:J86"/>
    <mergeCell ref="M86:N86"/>
    <mergeCell ref="Q81:Q82"/>
    <mergeCell ref="R81:R82"/>
    <mergeCell ref="M83:N83"/>
    <mergeCell ref="G84:G85"/>
    <mergeCell ref="H84:H85"/>
    <mergeCell ref="I84:I85"/>
    <mergeCell ref="J84:J85"/>
    <mergeCell ref="K84:K85"/>
    <mergeCell ref="L84:L85"/>
    <mergeCell ref="M84:M85"/>
    <mergeCell ref="O79:O80"/>
    <mergeCell ref="P79:P80"/>
    <mergeCell ref="Q79:Q80"/>
    <mergeCell ref="R79:R80"/>
    <mergeCell ref="J81:J82"/>
    <mergeCell ref="K81:K82"/>
    <mergeCell ref="L81:L82"/>
    <mergeCell ref="M81:M82"/>
    <mergeCell ref="O81:O82"/>
    <mergeCell ref="P81:P82"/>
    <mergeCell ref="M77:M78"/>
    <mergeCell ref="O77:O78"/>
    <mergeCell ref="P77:P78"/>
    <mergeCell ref="Q77:Q78"/>
    <mergeCell ref="R77:R78"/>
    <mergeCell ref="F78:F82"/>
    <mergeCell ref="J79:J80"/>
    <mergeCell ref="K79:K80"/>
    <mergeCell ref="L79:L80"/>
    <mergeCell ref="M79:M80"/>
    <mergeCell ref="P74:P75"/>
    <mergeCell ref="Q74:Q75"/>
    <mergeCell ref="R74:R75"/>
    <mergeCell ref="M76:N76"/>
    <mergeCell ref="G77:G82"/>
    <mergeCell ref="H77:H82"/>
    <mergeCell ref="I77:I82"/>
    <mergeCell ref="J77:J78"/>
    <mergeCell ref="K77:K78"/>
    <mergeCell ref="L77:L78"/>
    <mergeCell ref="O72:O73"/>
    <mergeCell ref="P72:P73"/>
    <mergeCell ref="Q72:Q73"/>
    <mergeCell ref="R72:R73"/>
    <mergeCell ref="F73:F75"/>
    <mergeCell ref="J74:J75"/>
    <mergeCell ref="K74:K75"/>
    <mergeCell ref="L74:L75"/>
    <mergeCell ref="M74:M75"/>
    <mergeCell ref="O74:O75"/>
    <mergeCell ref="Q69:Q70"/>
    <mergeCell ref="R69:R70"/>
    <mergeCell ref="M71:N71"/>
    <mergeCell ref="G72:G75"/>
    <mergeCell ref="H72:H75"/>
    <mergeCell ref="I72:I75"/>
    <mergeCell ref="J72:J73"/>
    <mergeCell ref="K72:K73"/>
    <mergeCell ref="L72:L73"/>
    <mergeCell ref="M72:M73"/>
    <mergeCell ref="J69:J70"/>
    <mergeCell ref="K69:K70"/>
    <mergeCell ref="L69:L70"/>
    <mergeCell ref="M69:M70"/>
    <mergeCell ref="O69:O70"/>
    <mergeCell ref="P69:P70"/>
    <mergeCell ref="Q65:Q66"/>
    <mergeCell ref="R65:R66"/>
    <mergeCell ref="J67:J68"/>
    <mergeCell ref="K67:K68"/>
    <mergeCell ref="L67:L68"/>
    <mergeCell ref="M67:M68"/>
    <mergeCell ref="O67:O68"/>
    <mergeCell ref="P67:P68"/>
    <mergeCell ref="Q67:Q68"/>
    <mergeCell ref="R67:R68"/>
    <mergeCell ref="J65:J66"/>
    <mergeCell ref="K65:K66"/>
    <mergeCell ref="L65:L66"/>
    <mergeCell ref="M65:M66"/>
    <mergeCell ref="O65:O66"/>
    <mergeCell ref="P65:P66"/>
    <mergeCell ref="Q61:Q62"/>
    <mergeCell ref="R61:R62"/>
    <mergeCell ref="J63:J64"/>
    <mergeCell ref="K63:K64"/>
    <mergeCell ref="L63:L64"/>
    <mergeCell ref="M63:M64"/>
    <mergeCell ref="O63:O64"/>
    <mergeCell ref="P63:P64"/>
    <mergeCell ref="Q63:Q64"/>
    <mergeCell ref="R63:R64"/>
    <mergeCell ref="J61:J62"/>
    <mergeCell ref="K61:K62"/>
    <mergeCell ref="L61:L62"/>
    <mergeCell ref="M61:M62"/>
    <mergeCell ref="O61:O62"/>
    <mergeCell ref="P61:P62"/>
    <mergeCell ref="R57:R58"/>
    <mergeCell ref="F58:F70"/>
    <mergeCell ref="J59:J60"/>
    <mergeCell ref="K59:K60"/>
    <mergeCell ref="L59:L60"/>
    <mergeCell ref="M59:M60"/>
    <mergeCell ref="O59:O60"/>
    <mergeCell ref="P59:P60"/>
    <mergeCell ref="Q59:Q60"/>
    <mergeCell ref="R59:R60"/>
    <mergeCell ref="K57:K58"/>
    <mergeCell ref="L57:L58"/>
    <mergeCell ref="M57:M58"/>
    <mergeCell ref="O57:O58"/>
    <mergeCell ref="P57:P58"/>
    <mergeCell ref="Q57:Q58"/>
    <mergeCell ref="R54:R55"/>
    <mergeCell ref="I56:J56"/>
    <mergeCell ref="M56:N56"/>
    <mergeCell ref="C57:C85"/>
    <mergeCell ref="D57:D85"/>
    <mergeCell ref="E57:E85"/>
    <mergeCell ref="G57:G70"/>
    <mergeCell ref="H57:H70"/>
    <mergeCell ref="I57:I70"/>
    <mergeCell ref="J57:J58"/>
    <mergeCell ref="K54:K55"/>
    <mergeCell ref="L54:L55"/>
    <mergeCell ref="M54:M55"/>
    <mergeCell ref="O54:O55"/>
    <mergeCell ref="P54:P55"/>
    <mergeCell ref="Q54:Q55"/>
    <mergeCell ref="O51:O52"/>
    <mergeCell ref="P51:P52"/>
    <mergeCell ref="Q51:Q52"/>
    <mergeCell ref="R51:R52"/>
    <mergeCell ref="M53:N53"/>
    <mergeCell ref="F54:F55"/>
    <mergeCell ref="G54:G55"/>
    <mergeCell ref="H54:H55"/>
    <mergeCell ref="I54:I55"/>
    <mergeCell ref="J54:J55"/>
    <mergeCell ref="Q48:Q49"/>
    <mergeCell ref="R48:R49"/>
    <mergeCell ref="M50:N50"/>
    <mergeCell ref="G51:G52"/>
    <mergeCell ref="H51:H52"/>
    <mergeCell ref="I51:I52"/>
    <mergeCell ref="J51:J52"/>
    <mergeCell ref="K51:K52"/>
    <mergeCell ref="L51:L52"/>
    <mergeCell ref="M51:M52"/>
    <mergeCell ref="J48:J49"/>
    <mergeCell ref="K48:K49"/>
    <mergeCell ref="L48:L49"/>
    <mergeCell ref="M48:M49"/>
    <mergeCell ref="O48:O49"/>
    <mergeCell ref="P48:P49"/>
    <mergeCell ref="L46:L47"/>
    <mergeCell ref="M46:M47"/>
    <mergeCell ref="O46:O47"/>
    <mergeCell ref="P46:P47"/>
    <mergeCell ref="Q46:Q47"/>
    <mergeCell ref="R46:R47"/>
    <mergeCell ref="O43:O44"/>
    <mergeCell ref="P43:P44"/>
    <mergeCell ref="Q43:Q44"/>
    <mergeCell ref="R43:R44"/>
    <mergeCell ref="M45:N45"/>
    <mergeCell ref="G46:G49"/>
    <mergeCell ref="H46:H49"/>
    <mergeCell ref="I46:I49"/>
    <mergeCell ref="J46:J47"/>
    <mergeCell ref="K46:K47"/>
    <mergeCell ref="Q40:Q41"/>
    <mergeCell ref="R40:R41"/>
    <mergeCell ref="M42:N42"/>
    <mergeCell ref="G43:G44"/>
    <mergeCell ref="H43:H44"/>
    <mergeCell ref="I43:I44"/>
    <mergeCell ref="J43:J44"/>
    <mergeCell ref="K43:K44"/>
    <mergeCell ref="L43:L44"/>
    <mergeCell ref="M43:M44"/>
    <mergeCell ref="J40:J41"/>
    <mergeCell ref="K40:K41"/>
    <mergeCell ref="L40:L41"/>
    <mergeCell ref="M40:M41"/>
    <mergeCell ref="O40:O41"/>
    <mergeCell ref="P40:P41"/>
    <mergeCell ref="C40:C55"/>
    <mergeCell ref="D40:D55"/>
    <mergeCell ref="E40:E55"/>
    <mergeCell ref="G40:G41"/>
    <mergeCell ref="H40:H41"/>
    <mergeCell ref="I40:I41"/>
    <mergeCell ref="F47:F49"/>
    <mergeCell ref="M37:M38"/>
    <mergeCell ref="O37:O38"/>
    <mergeCell ref="P37:P38"/>
    <mergeCell ref="Q37:Q38"/>
    <mergeCell ref="R37:R38"/>
    <mergeCell ref="I39:J39"/>
    <mergeCell ref="M39:N39"/>
    <mergeCell ref="G37:G38"/>
    <mergeCell ref="H37:H38"/>
    <mergeCell ref="I37:I38"/>
    <mergeCell ref="J37:J38"/>
    <mergeCell ref="K37:K38"/>
    <mergeCell ref="L37:L38"/>
    <mergeCell ref="M34:M35"/>
    <mergeCell ref="O34:O35"/>
    <mergeCell ref="P34:P35"/>
    <mergeCell ref="Q34:Q35"/>
    <mergeCell ref="R34:R35"/>
    <mergeCell ref="M36:N36"/>
    <mergeCell ref="G34:G35"/>
    <mergeCell ref="H34:H35"/>
    <mergeCell ref="I34:I35"/>
    <mergeCell ref="J34:J35"/>
    <mergeCell ref="K34:K35"/>
    <mergeCell ref="L34:L35"/>
    <mergeCell ref="M31:M32"/>
    <mergeCell ref="O31:O32"/>
    <mergeCell ref="P31:P32"/>
    <mergeCell ref="Q31:Q32"/>
    <mergeCell ref="R31:R32"/>
    <mergeCell ref="M33:N33"/>
    <mergeCell ref="G31:G32"/>
    <mergeCell ref="H31:H32"/>
    <mergeCell ref="I31:I32"/>
    <mergeCell ref="J31:J32"/>
    <mergeCell ref="K31:K32"/>
    <mergeCell ref="L31:L32"/>
    <mergeCell ref="M28:M29"/>
    <mergeCell ref="O28:O29"/>
    <mergeCell ref="P28:P29"/>
    <mergeCell ref="Q28:Q29"/>
    <mergeCell ref="R28:R29"/>
    <mergeCell ref="M30:N30"/>
    <mergeCell ref="P25:P26"/>
    <mergeCell ref="Q25:Q26"/>
    <mergeCell ref="R25:R26"/>
    <mergeCell ref="M27:N27"/>
    <mergeCell ref="G28:G29"/>
    <mergeCell ref="H28:H29"/>
    <mergeCell ref="I28:I29"/>
    <mergeCell ref="J28:J29"/>
    <mergeCell ref="K28:K29"/>
    <mergeCell ref="L28:L29"/>
    <mergeCell ref="R22:R23"/>
    <mergeCell ref="M24:N24"/>
    <mergeCell ref="G25:G26"/>
    <mergeCell ref="H25:H26"/>
    <mergeCell ref="I25:I26"/>
    <mergeCell ref="J25:J26"/>
    <mergeCell ref="K25:K26"/>
    <mergeCell ref="L25:L26"/>
    <mergeCell ref="M25:M26"/>
    <mergeCell ref="O25:O26"/>
    <mergeCell ref="P20:P21"/>
    <mergeCell ref="Q20:Q21"/>
    <mergeCell ref="R20:R21"/>
    <mergeCell ref="J22:J23"/>
    <mergeCell ref="K22:K23"/>
    <mergeCell ref="L22:L23"/>
    <mergeCell ref="M22:M23"/>
    <mergeCell ref="O22:O23"/>
    <mergeCell ref="P22:P23"/>
    <mergeCell ref="Q22:Q23"/>
    <mergeCell ref="F19:F23"/>
    <mergeCell ref="J20:J21"/>
    <mergeCell ref="K20:K21"/>
    <mergeCell ref="L20:L21"/>
    <mergeCell ref="M20:M21"/>
    <mergeCell ref="O20:O21"/>
    <mergeCell ref="L18:L19"/>
    <mergeCell ref="M18:M19"/>
    <mergeCell ref="O18:O19"/>
    <mergeCell ref="P18:P19"/>
    <mergeCell ref="Q18:Q19"/>
    <mergeCell ref="R18:R19"/>
    <mergeCell ref="G18:G23"/>
    <mergeCell ref="H18:H23"/>
    <mergeCell ref="I18:I23"/>
    <mergeCell ref="J18:J19"/>
    <mergeCell ref="K18:K19"/>
    <mergeCell ref="O15:O16"/>
    <mergeCell ref="P15:P16"/>
    <mergeCell ref="Q15:Q16"/>
    <mergeCell ref="R15:R16"/>
    <mergeCell ref="M17:N17"/>
    <mergeCell ref="M13:M14"/>
    <mergeCell ref="O13:O14"/>
    <mergeCell ref="P13:P14"/>
    <mergeCell ref="Q13:Q14"/>
    <mergeCell ref="R13:R14"/>
    <mergeCell ref="F14:F16"/>
    <mergeCell ref="J15:J16"/>
    <mergeCell ref="K15:K16"/>
    <mergeCell ref="L15:L16"/>
    <mergeCell ref="M15:M16"/>
    <mergeCell ref="Q10:Q11"/>
    <mergeCell ref="R10:R11"/>
    <mergeCell ref="J12:K12"/>
    <mergeCell ref="M12:N12"/>
    <mergeCell ref="G13:G16"/>
    <mergeCell ref="H13:H16"/>
    <mergeCell ref="I13:I16"/>
    <mergeCell ref="J13:J14"/>
    <mergeCell ref="K13:K14"/>
    <mergeCell ref="L13:L14"/>
    <mergeCell ref="J10:J11"/>
    <mergeCell ref="K10:K11"/>
    <mergeCell ref="L10:L11"/>
    <mergeCell ref="M10:M11"/>
    <mergeCell ref="O10:O11"/>
    <mergeCell ref="P10:P11"/>
    <mergeCell ref="J8:J9"/>
    <mergeCell ref="K8:K9"/>
    <mergeCell ref="L8:L9"/>
    <mergeCell ref="M8:M9"/>
    <mergeCell ref="O8:O9"/>
    <mergeCell ref="P8:P9"/>
    <mergeCell ref="Q8:Q9"/>
    <mergeCell ref="R8:R9"/>
    <mergeCell ref="O6:O7"/>
    <mergeCell ref="P6:P7"/>
    <mergeCell ref="Q6:Q7"/>
    <mergeCell ref="R6:R7"/>
    <mergeCell ref="M4:M5"/>
    <mergeCell ref="O4:O5"/>
    <mergeCell ref="P4:P5"/>
    <mergeCell ref="Q4:Q5"/>
    <mergeCell ref="R4:R5"/>
    <mergeCell ref="F5:F11"/>
    <mergeCell ref="J6:J7"/>
    <mergeCell ref="K6:K7"/>
    <mergeCell ref="L6:L7"/>
    <mergeCell ref="M6:M7"/>
    <mergeCell ref="B3:R3"/>
    <mergeCell ref="G4:G11"/>
    <mergeCell ref="H4:H11"/>
    <mergeCell ref="I4:I11"/>
    <mergeCell ref="J4:J5"/>
    <mergeCell ref="K4:K5"/>
    <mergeCell ref="L4:L5"/>
  </mergeCells>
  <dataValidations count="1">
    <dataValidation type="decimal" allowBlank="1" showInputMessage="1" showErrorMessage="1" errorTitle="Error en el ingreso de valores" error="Sólo se puede ingresar un valor que se encuentre en el rango entre 0 y 1." promptTitle="Nota" prompt="Se debe ingresar un valor entre 0 y 1." sqref="L238:L239 L224:L225 P224:P225 L219:L222 P219:P222 L210:L217 P210:P217 L202:L205 P202:P205 L183:L186 P183:P186 L147:L148 P147:P148 L119:L138 L104:L117 P104:P117 P119:P138 L87:L102 P87:P102 L77:L82 P77:P82 L72:L75 P72:P75 L40:L41 L37:L38 P37:P38 P40:P41 L18:L23 P18:P23 P13:P16 L13:L16 P34:P35 P31:P32 P28:P29 P25:P26 L25:L26 L31:L32 L28:L29 L34:L35 P57:P70 P54:P55 P51:P52 P46:P49 P43:P44 L43:L44 L46:L49 L54:L55 L51:L52 L57:L70 P84:P85 L84:L85 P140:P145 L140:L145 P150:P161 L150:L161 P163:P178 L163:L178 P180:P181 L180:L181 P188:P193 L188:L193 P195:P200 L195:L200 P207:P208 L207:L208 P227:P236 P238:P239 L227:L236 L4:L11 P4:P11">
      <formula1>0</formula1>
      <formula2>1</formula2>
    </dataValidation>
  </dataValidations>
  <hyperlinks>
    <hyperlink ref="J4:J5" location="Métricas!C9" display="Alcance de la implementación funcional"/>
    <hyperlink ref="J6:J7" location="Métricas!B32" display="Estabilidad (o volatilidad) de la especificación funcional"/>
    <hyperlink ref="J8:J9" location="Métricas!C78" display="Integridad de la implementación funcional"/>
    <hyperlink ref="J10:J11" location="Métricas!C101" display="Alcance de la implementación funcional"/>
    <hyperlink ref="J13:J14" location="Métricas!C127" display="Exactitud Computacional"/>
    <hyperlink ref="J15:J16" location="Métricas!C148" display="Precisión"/>
    <hyperlink ref="J18:J19" location="Métricas!C194" display="Uso controlado del Acceso"/>
    <hyperlink ref="J20:J21" location="Métricas!C217" display="Facilidad de auditar los Accesos"/>
    <hyperlink ref="J22:J23" location="Métricas!C236" display="Uso controlado del Acceso"/>
    <hyperlink ref="J25:J26" location="Métricas!C259" display="Incidentes de copia"/>
    <hyperlink ref="J28:J29" location="Métricas!C280" display="Cifrado de datos "/>
    <hyperlink ref="J31:J32" location="Métricas!C303" display="Incidentes de falsificación"/>
    <hyperlink ref="J34:J35" location="Métricas!C324" display="Prevención de la corrupción de datos"/>
    <hyperlink ref="J37:J38" location="Métricas!C376" display="Regulación de la seguridad"/>
    <hyperlink ref="J40:J41" location="Métricas!A401" display="Intercambiabilidad de los datos (Basado en la tentativa de los éxitos del usuario)"/>
    <hyperlink ref="J43:J44" location="Métricas!C435" display="Interoperabilidad con el software"/>
    <hyperlink ref="J46:J47" location="Métricas!C456" display="Intercambiabilidad de Datos (Basado en el formato de datos)"/>
    <hyperlink ref="J48:J49" location="Métricas!C479" display="Intercabio de los datos"/>
    <hyperlink ref="J51:J52" location="Métricas!C498" display="Iteraciones grabadas"/>
    <hyperlink ref="J54:J55" location="Métricas!C519" display="Regulación de interoperabilidad"/>
    <hyperlink ref="J57:J58" location="Métricas!C542" display="Detección de fallas"/>
    <hyperlink ref="J59:J60" location="Métricas!C563" display="Remoción de fallos"/>
    <hyperlink ref="J61:J62" location="Métricas!C594" display="Suficiencia de Prueba"/>
    <hyperlink ref="J63:J64" location="Métricas!C616" display="Densidad de la falla contra los casos de prueba"/>
    <hyperlink ref="J65:J66" location="Métricas!C642" display="Densidad de las fallas"/>
    <hyperlink ref="J67:J68" location="Métricas!C668" display="Remoción de fallos"/>
    <hyperlink ref="J69:J70" location="Métricas!C698" display="Tiempo medio entre fallas (MTBF)"/>
    <hyperlink ref="J72:J73" location="Métricas!C729" display="Prevención de fallas"/>
    <hyperlink ref="J74:J75" location="Métricas!C755" display="Evasión de la interrupción"/>
    <hyperlink ref="J77:J78" location="Métricas!C780" display="Facilidad de Restauración"/>
    <hyperlink ref="J79:J80" location="Métricas!C802" display="Tiempo medio de inactividad "/>
    <hyperlink ref="J81:J82" location="Métricas!C826" display="Facilidad de Restauración"/>
    <hyperlink ref="J84:J85" location="Métricas!C854" display="Conformidad con la Fiabilidad"/>
    <hyperlink ref="J87:J88" location="Métricas!C879" display="Integridad de la descripción"/>
    <hyperlink ref="J89:J90" location="Métricas!C901" display="Capacidad de la demostración"/>
    <hyperlink ref="J91:J92" location="Métricas!C923" display="Funciones Evidentes"/>
    <hyperlink ref="J93:J94" location="Métricas!C945" display="Comprensibilidad de la función"/>
    <hyperlink ref="J95:J96" location="Métricas!C967" display="Integridad de la descripción"/>
    <hyperlink ref="J97:J98" location="Métricas!C989" display="Eficacia de la Demostración"/>
    <hyperlink ref="J99:J100" location="Métricas!C1011" display="Comprensibilidad de la función"/>
    <hyperlink ref="J101:J102" location="Métricas!C1033" display="Entrada y salida comprensibles"/>
    <hyperlink ref="J104:J105" location="Métricas!C1058" display="Integridad de la documentación del usuario y/o de la facilidad de la ayuda"/>
    <hyperlink ref="J106:J107" location="Métricas!C1080" display="Facilidad de aprender de la función"/>
    <hyperlink ref="J108:J109" location="Métricas!C1098" display="Facilidad de aprender a realizar una tarea en uso"/>
    <hyperlink ref="J110:J111" location="Métricas!C1116" display="Eficacia de la documentación del usuario y/o la ayuda del sistema"/>
    <hyperlink ref="J112:J113" location="Métricas!C1139" display="Eficacia de la documentación del usuario y/o la ayuda del sistema en uso"/>
    <hyperlink ref="J114:J115" location="Métricas!C1163" display="Accesibilidad de la ayuda"/>
    <hyperlink ref="J116:J117" location="Métricas!C1186" display="Frecuencia de la ayuda"/>
    <hyperlink ref="J119:J120" location="Métricas!C1209" display="Facilidad de cancelar la operacion del usuario"/>
    <hyperlink ref="J121:J122" location="Métricas!C1231" display="Facilidad de anular la operación del usuario"/>
    <hyperlink ref="J123:J124" location="Métricas!C1253" display="Claridad del Mensaje"/>
    <hyperlink ref="J125:J126" location="Métricas!C1275" display="Claridad del elemento de la interfaz"/>
    <hyperlink ref="J127:J128" location="Métricas!C1297" display="Facilidad de recuperación de un error operacional"/>
    <hyperlink ref="J129:J130" location="Métricas!C1319" display="Consistencia operacional en uso"/>
    <hyperlink ref="J131:J132" location="Métricas!C1352" display="Corrección de error en uso"/>
    <hyperlink ref="J133:J134" location="Métricas!C1398" display="Comprensibilidad del mensaje en uso"/>
    <hyperlink ref="J135:J136" location="Métricas!C1422" display="Capacidad de deshacer (corrección de error del usuario)"/>
    <hyperlink ref="J137:J138" location="Métricas!C1469" display="Reducción del procedimiento de la operación"/>
    <hyperlink ref="J140:J141" location="Métricas!C1493" display="Interacción atractiva"/>
    <hyperlink ref="J142:J143" location="Métricas!C1511" display="Interacción atractiva"/>
    <hyperlink ref="J144:J145" location="Métricas!C1527" display="Personalización de la apariencia de la interfaz"/>
    <hyperlink ref="J147:J148" location="Métricas!C1551" display="Conformidad con la usabilidad"/>
    <hyperlink ref="J150:J151" location="Métricas!C1578" display="Tiempo de respuesta"/>
    <hyperlink ref="J152:J153" location="Métricas!C1599" display="Tiempo del rendimiento de procesamiento"/>
    <hyperlink ref="J154:J155" location="Métricas!C1615" display="Plazo de entrega"/>
    <hyperlink ref="J156:J157" location="Métricas!C1637" display="Rendimiento de procesamiento"/>
    <hyperlink ref="J158:J159" location="Métricas!C1665" display="Rendimiento de procesamiento (Cantidad media de rendimiento)"/>
    <hyperlink ref="J160:J161" location="Métricas!C1700" display="Tiempo de espera"/>
    <hyperlink ref="J163:J164" location="Métricas!C1729" display="Utilización de entrada/salida"/>
    <hyperlink ref="J165:J166" location="Métricas!C1742" display="Utilización de la memoria"/>
    <hyperlink ref="J167:J168" location="Métricas!C1755" display="Densidad del mensaje de la utilización de la memoria"/>
    <hyperlink ref="J169:J170" location="Métricas!C1772" display="Utilización de dispositivos de entrada-salida"/>
    <hyperlink ref="J171:J172" location="Métricas!C1795" display="Errores relacionados de entrada y salida"/>
    <hyperlink ref="J173:J174" location="Métricas!C1820" display="Tiempo de espera del usuario en la utilización de dispositivos de entrada y salida"/>
    <hyperlink ref="J175:J176" location="Métricas!C1840" display="Proporción de error/tiempo de la memoria"/>
    <hyperlink ref="J177:J178" location="Métricas!C1866" display="Utilización de la capacidad de transmisión"/>
    <hyperlink ref="J180:J181" location="Métricas!C1891" display="Conformidad con la eficiencia"/>
    <hyperlink ref="J183:J184" location="Métricas!C1918" display="Preparación de la función de diagnóstico"/>
    <hyperlink ref="J185:J186" location="Métricas!C1940" display="Capacidad de análisis de falla"/>
    <hyperlink ref="J188:J189" location="Métricas!C1967" display="Facilidad de registrar los cambios"/>
    <hyperlink ref="J190:J191" location="Métricas!C1989" display="Complejidad de la modificación"/>
    <hyperlink ref="J192:J193" location="Métricas!C2018" display="Capacidad de control de cambio en el software"/>
    <hyperlink ref="J195:J196" location="Métricas!C2047" display="Localización del impacto de la modificación"/>
    <hyperlink ref="J197:J198" location="Métricas!C2072" display="Cambio en la proporción del éxito"/>
    <hyperlink ref="J199:J200" location="Métricas!C2104" display="Localización del impacto de modificación (Fallo que emerge después del cambio)"/>
    <hyperlink ref="J202:J203" location="Métricas!C2130" display="Facilidad de observación del desarrollo de la prueba"/>
    <hyperlink ref="J204:J205" location="Métricas!C2152" display="Re-prueba de la eficiencia"/>
    <hyperlink ref="J207:J208" location="Métricas!C2177" display="Conformidad con la facilidad de mantenimiento"/>
    <hyperlink ref="J210:J211" location="Métricas!C2204" display="Adaptabilidad de las estructuras de datos"/>
    <hyperlink ref="J212:J213" location="Métricas!C2227" display="Adaptabilidad del ambiente de hardware"/>
    <hyperlink ref="J214:J215" location="Métricas!C2250" display="Adaptabilidad del ambiente organizacional"/>
    <hyperlink ref="J216:J217" location="Métricas!C2273" display="Amigabilidad del usuario"/>
    <hyperlink ref="J219:J220" location="Métricas!C2294" display="Facilidad de reintentar el setup"/>
    <hyperlink ref="J221:J222" location="Métricas!C2312" display="Facilidad de instalación"/>
    <hyperlink ref="J224:J225" location="Métricas!C2337" display="Coexistencia disponible"/>
    <hyperlink ref="J227:J228" location="Métricas!C2363" display="Uso continuo de los datos"/>
    <hyperlink ref="J229:J230" location="Métricas!C2387" display="Inclusividad de la función"/>
    <hyperlink ref="J231:J232" location="Métricas!C2411" display="Uso continuo de datos"/>
    <hyperlink ref="J233:J234" location="Métricas!C2435" display="Inclusividad de la función"/>
    <hyperlink ref="J235:J236" location="Métricas!C2459" display="Consistencia funcional al soporte del usuario"/>
    <hyperlink ref="J238:J239" location="Métricas!C2488" display="Conformidad con la portabilidad"/>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Metricas</vt:lpstr>
      <vt:lpstr>Ponderaciones</vt:lpstr>
      <vt:lpstr>Precalificación</vt:lpstr>
      <vt:lpstr>Calificación detallada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®㋡๑۩ ﺴŦ๔๏ l๏קєzﺴ۩๑㋡</dc:creator>
  <cp:lastModifiedBy>®㋡๑۩ ﺴŦ๔๏ l๏קєzﺴ۩๑㋡</cp:lastModifiedBy>
  <dcterms:created xsi:type="dcterms:W3CDTF">2014-10-06T14:56:24Z</dcterms:created>
  <dcterms:modified xsi:type="dcterms:W3CDTF">2014-10-06T18:01:02Z</dcterms:modified>
</cp:coreProperties>
</file>